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exploratory analysis/"/>
    </mc:Choice>
  </mc:AlternateContent>
  <xr:revisionPtr revIDLastSave="1" documentId="13_ncr:1_{DDE72DE2-E787-466C-837E-A17CEFF38280}" xr6:coauthVersionLast="47" xr6:coauthVersionMax="47" xr10:uidLastSave="{9824D7A0-60B5-485E-ACDB-E3BEAC2548AA}"/>
  <bookViews>
    <workbookView xWindow="57480" yWindow="-4425" windowWidth="29040" windowHeight="15840" activeTab="1" xr2:uid="{00000000-000D-0000-FFFF-FFFF00000000}"/>
  </bookViews>
  <sheets>
    <sheet name="raw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" l="1"/>
  <c r="Z13" i="2"/>
  <c r="Y13" i="2"/>
  <c r="Z12" i="2"/>
  <c r="Y1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T2" i="2"/>
  <c r="U2" i="2"/>
  <c r="T3" i="2"/>
  <c r="T4" i="2" s="1"/>
  <c r="T6" i="2" s="1"/>
  <c r="U3" i="2"/>
  <c r="U4" i="2" s="1"/>
  <c r="U6" i="2" s="1"/>
  <c r="Y3" i="2"/>
  <c r="Z3" i="2"/>
  <c r="S3" i="2"/>
  <c r="S4" i="2" s="1"/>
  <c r="S6" i="2" s="1"/>
  <c r="Y2" i="2"/>
  <c r="Z2" i="2"/>
  <c r="S2" i="2"/>
  <c r="E2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2" i="1"/>
  <c r="V2" i="2" l="1"/>
  <c r="U5" i="2"/>
  <c r="T5" i="2"/>
  <c r="S5" i="2"/>
  <c r="V3" i="2"/>
  <c r="AA6" i="2" l="1"/>
  <c r="S8" i="2" s="1"/>
  <c r="AA5" i="2"/>
  <c r="S7" i="2" s="1"/>
  <c r="U8" i="2" l="1"/>
  <c r="T8" i="2"/>
  <c r="U7" i="2"/>
  <c r="T7" i="2"/>
  <c r="G1469" i="2" l="1"/>
  <c r="K1469" i="2" s="1"/>
  <c r="M1469" i="2" s="1"/>
  <c r="F1201" i="2"/>
  <c r="G712" i="2"/>
  <c r="G1714" i="2"/>
  <c r="G1713" i="2"/>
  <c r="G1706" i="2"/>
  <c r="G1324" i="2"/>
  <c r="G1326" i="2"/>
  <c r="G1586" i="2"/>
  <c r="G1499" i="2"/>
  <c r="G1617" i="2"/>
  <c r="G1553" i="2"/>
  <c r="G902" i="2"/>
  <c r="G1163" i="2"/>
  <c r="G907" i="2"/>
  <c r="G435" i="2"/>
  <c r="G1517" i="2"/>
  <c r="G65" i="2"/>
  <c r="G1474" i="2"/>
  <c r="G1435" i="2"/>
  <c r="G718" i="2"/>
  <c r="G1466" i="2"/>
  <c r="G1296" i="2"/>
  <c r="G454" i="2"/>
  <c r="G1248" i="2"/>
  <c r="G1164" i="2"/>
  <c r="G988" i="2"/>
  <c r="G198" i="2"/>
  <c r="G1184" i="2"/>
  <c r="G1245" i="2"/>
  <c r="G1004" i="2"/>
  <c r="G179" i="2"/>
  <c r="G1717" i="2"/>
  <c r="G1178" i="2"/>
  <c r="G1708" i="2"/>
  <c r="G1128" i="2"/>
  <c r="G1371" i="2"/>
  <c r="G1489" i="2"/>
  <c r="G1655" i="2"/>
  <c r="G1247" i="2"/>
  <c r="G1117" i="2"/>
  <c r="G463" i="2"/>
  <c r="G613" i="2"/>
  <c r="G602" i="2"/>
  <c r="G1482" i="2"/>
  <c r="G1621" i="2"/>
  <c r="G1644" i="2"/>
  <c r="G944" i="2"/>
  <c r="G1307" i="2"/>
  <c r="G1417" i="2"/>
  <c r="G1479" i="2"/>
  <c r="G1063" i="2"/>
  <c r="G965" i="2"/>
  <c r="G970" i="2"/>
  <c r="G357" i="2"/>
  <c r="G346" i="2"/>
  <c r="G1260" i="2"/>
  <c r="G1192" i="2"/>
  <c r="G1709" i="2"/>
  <c r="G1580" i="2"/>
  <c r="G688" i="2"/>
  <c r="G1218" i="2"/>
  <c r="G1289" i="2"/>
  <c r="G1327" i="2"/>
  <c r="G887" i="2"/>
  <c r="G781" i="2"/>
  <c r="G714" i="2"/>
  <c r="G101" i="2"/>
  <c r="G90" i="2"/>
  <c r="G1516" i="2"/>
  <c r="G1691" i="2"/>
  <c r="G1081" i="2"/>
  <c r="G865" i="2"/>
  <c r="G985" i="2"/>
  <c r="G735" i="2"/>
  <c r="G95" i="2"/>
  <c r="G544" i="2"/>
  <c r="G524" i="2"/>
  <c r="G513" i="2"/>
  <c r="G1330" i="2"/>
  <c r="G1477" i="2"/>
  <c r="G1170" i="2"/>
  <c r="G1452" i="2"/>
  <c r="G1627" i="2"/>
  <c r="G873" i="2"/>
  <c r="G1656" i="2"/>
  <c r="G1662" i="2"/>
  <c r="G1230" i="2"/>
  <c r="G844" i="2"/>
  <c r="G288" i="2"/>
  <c r="G268" i="2"/>
  <c r="G257" i="2"/>
  <c r="G1388" i="2"/>
  <c r="G1563" i="2"/>
  <c r="G191" i="2"/>
  <c r="G1472" i="2"/>
  <c r="G1510" i="2"/>
  <c r="G1054" i="2"/>
  <c r="G535" i="2"/>
  <c r="G32" i="2"/>
  <c r="G12" i="2"/>
  <c r="G1554" i="2"/>
  <c r="G1450" i="2"/>
  <c r="G1442" i="2"/>
  <c r="G1685" i="2"/>
  <c r="G1316" i="2"/>
  <c r="G1619" i="2"/>
  <c r="G841" i="2"/>
  <c r="G1278" i="2"/>
  <c r="G1286" i="2"/>
  <c r="G1055" i="2"/>
  <c r="G773" i="2"/>
  <c r="G171" i="2"/>
  <c r="G849" i="2"/>
  <c r="G1036" i="2"/>
  <c r="G1410" i="2"/>
  <c r="G1001" i="2"/>
  <c r="G1658" i="2"/>
  <c r="G1402" i="2"/>
  <c r="G993" i="2"/>
  <c r="G1692" i="2"/>
  <c r="G1308" i="2"/>
  <c r="G1220" i="2"/>
  <c r="G1084" i="2"/>
  <c r="G880" i="2"/>
  <c r="G247" i="2"/>
  <c r="G1675" i="2"/>
  <c r="G1611" i="2"/>
  <c r="G1547" i="2"/>
  <c r="G1483" i="2"/>
  <c r="G1419" i="2"/>
  <c r="G1355" i="2"/>
  <c r="G1291" i="2"/>
  <c r="G1193" i="2"/>
  <c r="G1040" i="2"/>
  <c r="G809" i="2"/>
  <c r="G1665" i="2"/>
  <c r="G1601" i="2"/>
  <c r="G1537" i="2"/>
  <c r="G1473" i="2"/>
  <c r="G1393" i="2"/>
  <c r="G1216" i="2"/>
  <c r="G769" i="2"/>
  <c r="G1600" i="2"/>
  <c r="G1424" i="2"/>
  <c r="G1265" i="2"/>
  <c r="G768" i="2"/>
  <c r="G1607" i="2"/>
  <c r="G1455" i="2"/>
  <c r="G1264" i="2"/>
  <c r="G793" i="2"/>
  <c r="G1638" i="2"/>
  <c r="G1454" i="2"/>
  <c r="G1274" i="2"/>
  <c r="G920" i="2"/>
  <c r="G1191" i="2"/>
  <c r="G1015" i="2"/>
  <c r="G863" i="2"/>
  <c r="G679" i="2"/>
  <c r="G1182" i="2"/>
  <c r="G1030" i="2"/>
  <c r="G846" i="2"/>
  <c r="G615" i="2"/>
  <c r="G1093" i="2"/>
  <c r="G909" i="2"/>
  <c r="G733" i="2"/>
  <c r="G972" i="2"/>
  <c r="G788" i="2"/>
  <c r="G151" i="2"/>
  <c r="G1099" i="2"/>
  <c r="G843" i="2"/>
  <c r="G1162" i="2"/>
  <c r="G906" i="2"/>
  <c r="G455" i="2"/>
  <c r="G480" i="2"/>
  <c r="G224" i="2"/>
  <c r="G646" i="2"/>
  <c r="G390" i="2"/>
  <c r="G134" i="2"/>
  <c r="G549" i="2"/>
  <c r="G293" i="2"/>
  <c r="G37" i="2"/>
  <c r="G460" i="2"/>
  <c r="G204" i="2"/>
  <c r="G627" i="2"/>
  <c r="G371" i="2"/>
  <c r="G115" i="2"/>
  <c r="G538" i="2"/>
  <c r="G282" i="2"/>
  <c r="G26" i="2"/>
  <c r="G449" i="2"/>
  <c r="G193" i="2"/>
  <c r="G1298" i="2"/>
  <c r="G1121" i="2"/>
  <c r="G1100" i="2"/>
  <c r="G1572" i="2"/>
  <c r="G1105" i="2"/>
  <c r="G1491" i="2"/>
  <c r="G1205" i="2"/>
  <c r="G1545" i="2"/>
  <c r="G1277" i="2"/>
  <c r="G1646" i="2"/>
  <c r="G1207" i="2"/>
  <c r="G862" i="2"/>
  <c r="G804" i="2"/>
  <c r="G399" i="2"/>
  <c r="G24" i="2"/>
  <c r="G349" i="2"/>
  <c r="G427" i="2"/>
  <c r="G505" i="2"/>
  <c r="G1256" i="2"/>
  <c r="G1674" i="2"/>
  <c r="G1666" i="2"/>
  <c r="G1661" i="2"/>
  <c r="G1372" i="2"/>
  <c r="G1653" i="2"/>
  <c r="G1722" i="2"/>
  <c r="G1490" i="2"/>
  <c r="G1204" i="2"/>
  <c r="G1677" i="2"/>
  <c r="G1421" i="2"/>
  <c r="G1044" i="2"/>
  <c r="G1642" i="2"/>
  <c r="G1386" i="2"/>
  <c r="G936" i="2"/>
  <c r="G1637" i="2"/>
  <c r="G1381" i="2"/>
  <c r="G913" i="2"/>
  <c r="G1634" i="2"/>
  <c r="G1378" i="2"/>
  <c r="G904" i="2"/>
  <c r="G1429" i="2"/>
  <c r="G1629" i="2"/>
  <c r="G1373" i="2"/>
  <c r="G881" i="2"/>
  <c r="G1626" i="2"/>
  <c r="G1370" i="2"/>
  <c r="G872" i="2"/>
  <c r="G1684" i="2"/>
  <c r="G1620" i="2"/>
  <c r="G1556" i="2"/>
  <c r="G1492" i="2"/>
  <c r="G1428" i="2"/>
  <c r="G1364" i="2"/>
  <c r="G1300" i="2"/>
  <c r="G1208" i="2"/>
  <c r="G1064" i="2"/>
  <c r="G848" i="2"/>
  <c r="G1731" i="2"/>
  <c r="G1667" i="2"/>
  <c r="G1603" i="2"/>
  <c r="G1539" i="2"/>
  <c r="G1475" i="2"/>
  <c r="G1411" i="2"/>
  <c r="G1347" i="2"/>
  <c r="G1281" i="2"/>
  <c r="G1180" i="2"/>
  <c r="G1017" i="2"/>
  <c r="G777" i="2"/>
  <c r="G1657" i="2"/>
  <c r="G1593" i="2"/>
  <c r="G1529" i="2"/>
  <c r="G1457" i="2"/>
  <c r="G1369" i="2"/>
  <c r="G1189" i="2"/>
  <c r="G127" i="2"/>
  <c r="G1592" i="2"/>
  <c r="G1408" i="2"/>
  <c r="G1201" i="2"/>
  <c r="G736" i="2"/>
  <c r="G1591" i="2"/>
  <c r="G1415" i="2"/>
  <c r="G1250" i="2"/>
  <c r="G729" i="2"/>
  <c r="G1598" i="2"/>
  <c r="G1446" i="2"/>
  <c r="G1249" i="2"/>
  <c r="G760" i="2"/>
  <c r="G1183" i="2"/>
  <c r="G999" i="2"/>
  <c r="G823" i="2"/>
  <c r="G623" i="2"/>
  <c r="G1166" i="2"/>
  <c r="G990" i="2"/>
  <c r="G838" i="2"/>
  <c r="G487" i="2"/>
  <c r="G1053" i="2"/>
  <c r="G901" i="2"/>
  <c r="G717" i="2"/>
  <c r="G932" i="2"/>
  <c r="G780" i="2"/>
  <c r="G23" i="2"/>
  <c r="G1091" i="2"/>
  <c r="G835" i="2"/>
  <c r="G1154" i="2"/>
  <c r="G898" i="2"/>
  <c r="G391" i="2"/>
  <c r="G472" i="2"/>
  <c r="G216" i="2"/>
  <c r="G638" i="2"/>
  <c r="G382" i="2"/>
  <c r="G126" i="2"/>
  <c r="G541" i="2"/>
  <c r="G285" i="2"/>
  <c r="G29" i="2"/>
  <c r="G452" i="2"/>
  <c r="G196" i="2"/>
  <c r="G619" i="2"/>
  <c r="G363" i="2"/>
  <c r="G107" i="2"/>
  <c r="G530" i="2"/>
  <c r="G274" i="2"/>
  <c r="G18" i="2"/>
  <c r="G441" i="2"/>
  <c r="G185" i="2"/>
  <c r="G1196" i="2"/>
  <c r="G1690" i="2"/>
  <c r="G1437" i="2"/>
  <c r="G1700" i="2"/>
  <c r="G1380" i="2"/>
  <c r="G1555" i="2"/>
  <c r="G1060" i="2"/>
  <c r="G1409" i="2"/>
  <c r="G832" i="2"/>
  <c r="G952" i="2"/>
  <c r="G1038" i="2"/>
  <c r="G980" i="2"/>
  <c r="G706" i="2"/>
  <c r="G594" i="2"/>
  <c r="G1418" i="2"/>
  <c r="G1436" i="2"/>
  <c r="G1589" i="2"/>
  <c r="G1701" i="2"/>
  <c r="G1458" i="2"/>
  <c r="G1144" i="2"/>
  <c r="G1645" i="2"/>
  <c r="G1389" i="2"/>
  <c r="G945" i="2"/>
  <c r="G1610" i="2"/>
  <c r="G1354" i="2"/>
  <c r="G808" i="2"/>
  <c r="G1605" i="2"/>
  <c r="G1349" i="2"/>
  <c r="G785" i="2"/>
  <c r="G1602" i="2"/>
  <c r="G1346" i="2"/>
  <c r="G776" i="2"/>
  <c r="G1301" i="2"/>
  <c r="G1597" i="2"/>
  <c r="G1341" i="2"/>
  <c r="G753" i="2"/>
  <c r="G1594" i="2"/>
  <c r="G1338" i="2"/>
  <c r="G744" i="2"/>
  <c r="G1676" i="2"/>
  <c r="G1612" i="2"/>
  <c r="G1548" i="2"/>
  <c r="G1484" i="2"/>
  <c r="G1420" i="2"/>
  <c r="G1356" i="2"/>
  <c r="G1292" i="2"/>
  <c r="G1194" i="2"/>
  <c r="G1041" i="2"/>
  <c r="G816" i="2"/>
  <c r="G1723" i="2"/>
  <c r="G1659" i="2"/>
  <c r="G1595" i="2"/>
  <c r="G1531" i="2"/>
  <c r="G1467" i="2"/>
  <c r="G1403" i="2"/>
  <c r="G1339" i="2"/>
  <c r="G1269" i="2"/>
  <c r="G1168" i="2"/>
  <c r="G996" i="2"/>
  <c r="G745" i="2"/>
  <c r="G1649" i="2"/>
  <c r="G1585" i="2"/>
  <c r="G1521" i="2"/>
  <c r="G1449" i="2"/>
  <c r="G1353" i="2"/>
  <c r="G1177" i="2"/>
  <c r="G1728" i="2"/>
  <c r="G1552" i="2"/>
  <c r="G1400" i="2"/>
  <c r="G1176" i="2"/>
  <c r="G1735" i="2"/>
  <c r="G1583" i="2"/>
  <c r="G1399" i="2"/>
  <c r="G1186" i="2"/>
  <c r="G697" i="2"/>
  <c r="G1582" i="2"/>
  <c r="G1406" i="2"/>
  <c r="G1236" i="2"/>
  <c r="G696" i="2"/>
  <c r="G1143" i="2"/>
  <c r="G991" i="2"/>
  <c r="G807" i="2"/>
  <c r="G303" i="2"/>
  <c r="G1158" i="2"/>
  <c r="G974" i="2"/>
  <c r="G798" i="2"/>
  <c r="G423" i="2"/>
  <c r="G1037" i="2"/>
  <c r="G861" i="2"/>
  <c r="G709" i="2"/>
  <c r="G916" i="2"/>
  <c r="G740" i="2"/>
  <c r="G1283" i="2"/>
  <c r="G1035" i="2"/>
  <c r="G779" i="2"/>
  <c r="G1098" i="2"/>
  <c r="G842" i="2"/>
  <c r="G672" i="2"/>
  <c r="G416" i="2"/>
  <c r="G160" i="2"/>
  <c r="G582" i="2"/>
  <c r="G326" i="2"/>
  <c r="G70" i="2"/>
  <c r="G485" i="2"/>
  <c r="G229" i="2"/>
  <c r="G652" i="2"/>
  <c r="G396" i="2"/>
  <c r="G140" i="2"/>
  <c r="G563" i="2"/>
  <c r="G307" i="2"/>
  <c r="G51" i="2"/>
  <c r="G474" i="2"/>
  <c r="G218" i="2"/>
  <c r="G641" i="2"/>
  <c r="G385" i="2"/>
  <c r="G129" i="2"/>
  <c r="G1721" i="2"/>
  <c r="G1693" i="2"/>
  <c r="G1557" i="2"/>
  <c r="G1080" i="2"/>
  <c r="G1444" i="2"/>
  <c r="G503" i="2"/>
  <c r="G1427" i="2"/>
  <c r="G1673" i="2"/>
  <c r="G801" i="2"/>
  <c r="G1647" i="2"/>
  <c r="G1318" i="2"/>
  <c r="G695" i="2"/>
  <c r="G925" i="2"/>
  <c r="G899" i="2"/>
  <c r="G280" i="2"/>
  <c r="G605" i="2"/>
  <c r="G516" i="2"/>
  <c r="G82" i="2"/>
  <c r="G1698" i="2"/>
  <c r="G1669" i="2"/>
  <c r="G1493" i="2"/>
  <c r="G1564" i="2"/>
  <c r="G1525" i="2"/>
  <c r="G1681" i="2"/>
  <c r="G1426" i="2"/>
  <c r="G1057" i="2"/>
  <c r="G1613" i="2"/>
  <c r="G1357" i="2"/>
  <c r="G817" i="2"/>
  <c r="G1578" i="2"/>
  <c r="G1322" i="2"/>
  <c r="G680" i="2"/>
  <c r="G1573" i="2"/>
  <c r="G1317" i="2"/>
  <c r="G511" i="2"/>
  <c r="G1570" i="2"/>
  <c r="G1314" i="2"/>
  <c r="G439" i="2"/>
  <c r="G1209" i="2"/>
  <c r="G1565" i="2"/>
  <c r="G1309" i="2"/>
  <c r="G255" i="2"/>
  <c r="G1562" i="2"/>
  <c r="G1306" i="2"/>
  <c r="G183" i="2"/>
  <c r="G1668" i="2"/>
  <c r="G1604" i="2"/>
  <c r="G1540" i="2"/>
  <c r="G1476" i="2"/>
  <c r="G1412" i="2"/>
  <c r="G1348" i="2"/>
  <c r="G1282" i="2"/>
  <c r="G1181" i="2"/>
  <c r="G1020" i="2"/>
  <c r="G784" i="2"/>
  <c r="G1715" i="2"/>
  <c r="G1651" i="2"/>
  <c r="G1587" i="2"/>
  <c r="G1523" i="2"/>
  <c r="G1459" i="2"/>
  <c r="G1395" i="2"/>
  <c r="G1331" i="2"/>
  <c r="G1257" i="2"/>
  <c r="G1145" i="2"/>
  <c r="G969" i="2"/>
  <c r="G713" i="2"/>
  <c r="G1641" i="2"/>
  <c r="G1577" i="2"/>
  <c r="G1513" i="2"/>
  <c r="G1441" i="2"/>
  <c r="G1345" i="2"/>
  <c r="G1076" i="2"/>
  <c r="G1720" i="2"/>
  <c r="G1536" i="2"/>
  <c r="G1360" i="2"/>
  <c r="G1160" i="2"/>
  <c r="G1719" i="2"/>
  <c r="G1543" i="2"/>
  <c r="G1391" i="2"/>
  <c r="G1156" i="2"/>
  <c r="G1726" i="2"/>
  <c r="G1574" i="2"/>
  <c r="G1390" i="2"/>
  <c r="G1172" i="2"/>
  <c r="G567" i="2"/>
  <c r="G1127" i="2"/>
  <c r="G951" i="2"/>
  <c r="G799" i="2"/>
  <c r="G175" i="2"/>
  <c r="G1118" i="2"/>
  <c r="G966" i="2"/>
  <c r="G782" i="2"/>
  <c r="G103" i="2"/>
  <c r="G1029" i="2"/>
  <c r="G845" i="2"/>
  <c r="G607" i="2"/>
  <c r="G908" i="2"/>
  <c r="G724" i="2"/>
  <c r="G1243" i="2"/>
  <c r="G1027" i="2"/>
  <c r="G771" i="2"/>
  <c r="G1090" i="2"/>
  <c r="G834" i="2"/>
  <c r="G664" i="2"/>
  <c r="G408" i="2"/>
  <c r="G152" i="2"/>
  <c r="G574" i="2"/>
  <c r="G318" i="2"/>
  <c r="G62" i="2"/>
  <c r="G477" i="2"/>
  <c r="G221" i="2"/>
  <c r="G644" i="2"/>
  <c r="G388" i="2"/>
  <c r="G132" i="2"/>
  <c r="G555" i="2"/>
  <c r="G299" i="2"/>
  <c r="G43" i="2"/>
  <c r="G466" i="2"/>
  <c r="G210" i="2"/>
  <c r="G633" i="2"/>
  <c r="G377" i="2"/>
  <c r="G121" i="2"/>
  <c r="G1152" i="2"/>
  <c r="G1697" i="2"/>
  <c r="G1108" i="2"/>
  <c r="G1088" i="2"/>
  <c r="G1636" i="2"/>
  <c r="G1233" i="2"/>
  <c r="G1683" i="2"/>
  <c r="G1299" i="2"/>
  <c r="G1481" i="2"/>
  <c r="G1464" i="2"/>
  <c r="G953" i="2"/>
  <c r="G871" i="2"/>
  <c r="G710" i="2"/>
  <c r="G471" i="2"/>
  <c r="G962" i="2"/>
  <c r="G446" i="2"/>
  <c r="G93" i="2"/>
  <c r="G4" i="2"/>
  <c r="G249" i="2"/>
  <c r="G1522" i="2"/>
  <c r="G1129" i="2"/>
  <c r="G1024" i="2"/>
  <c r="G1405" i="2"/>
  <c r="G1500" i="2"/>
  <c r="G1461" i="2"/>
  <c r="G1650" i="2"/>
  <c r="G1394" i="2"/>
  <c r="G968" i="2"/>
  <c r="G1581" i="2"/>
  <c r="G1325" i="2"/>
  <c r="G689" i="2"/>
  <c r="G1546" i="2"/>
  <c r="G1290" i="2"/>
  <c r="G1365" i="2"/>
  <c r="G1541" i="2"/>
  <c r="G1284" i="2"/>
  <c r="G977" i="2"/>
  <c r="G1538" i="2"/>
  <c r="G1280" i="2"/>
  <c r="G1725" i="2"/>
  <c r="G721" i="2"/>
  <c r="G1533" i="2"/>
  <c r="G1273" i="2"/>
  <c r="G1333" i="2"/>
  <c r="G1530" i="2"/>
  <c r="G1268" i="2"/>
  <c r="G1724" i="2"/>
  <c r="G1660" i="2"/>
  <c r="G1596" i="2"/>
  <c r="G1532" i="2"/>
  <c r="G1468" i="2"/>
  <c r="G1404" i="2"/>
  <c r="G1340" i="2"/>
  <c r="G1272" i="2"/>
  <c r="G1169" i="2"/>
  <c r="G1000" i="2"/>
  <c r="G752" i="2"/>
  <c r="G1707" i="2"/>
  <c r="G1643" i="2"/>
  <c r="G1579" i="2"/>
  <c r="G1515" i="2"/>
  <c r="G1451" i="2"/>
  <c r="G1387" i="2"/>
  <c r="G1323" i="2"/>
  <c r="G1244" i="2"/>
  <c r="G1124" i="2"/>
  <c r="G937" i="2"/>
  <c r="G681" i="2"/>
  <c r="G1633" i="2"/>
  <c r="G1569" i="2"/>
  <c r="G1505" i="2"/>
  <c r="G1433" i="2"/>
  <c r="G1329" i="2"/>
  <c r="G1033" i="2"/>
  <c r="G1680" i="2"/>
  <c r="G1528" i="2"/>
  <c r="G1344" i="2"/>
  <c r="G1052" i="2"/>
  <c r="G1711" i="2"/>
  <c r="G1527" i="2"/>
  <c r="G1351" i="2"/>
  <c r="G1136" i="2"/>
  <c r="G1710" i="2"/>
  <c r="G1534" i="2"/>
  <c r="G1382" i="2"/>
  <c r="G1132" i="2"/>
  <c r="G1271" i="2"/>
  <c r="G1119" i="2"/>
  <c r="G935" i="2"/>
  <c r="G759" i="2"/>
  <c r="G111" i="2"/>
  <c r="G1102" i="2"/>
  <c r="G926" i="2"/>
  <c r="G774" i="2"/>
  <c r="G1165" i="2"/>
  <c r="G989" i="2"/>
  <c r="G837" i="2"/>
  <c r="G479" i="2"/>
  <c r="G868" i="2"/>
  <c r="G716" i="2"/>
  <c r="G1227" i="2"/>
  <c r="G971" i="2"/>
  <c r="G715" i="2"/>
  <c r="G1034" i="2"/>
  <c r="G778" i="2"/>
  <c r="G608" i="2"/>
  <c r="G352" i="2"/>
  <c r="G96" i="2"/>
  <c r="G518" i="2"/>
  <c r="G262" i="2"/>
  <c r="G6" i="2"/>
  <c r="G421" i="2"/>
  <c r="G165" i="2"/>
  <c r="G588" i="2"/>
  <c r="G332" i="2"/>
  <c r="G76" i="2"/>
  <c r="G499" i="2"/>
  <c r="G243" i="2"/>
  <c r="G666" i="2"/>
  <c r="G410" i="2"/>
  <c r="G154" i="2"/>
  <c r="G577" i="2"/>
  <c r="G321" i="2"/>
  <c r="G9" i="2"/>
  <c r="G73" i="2"/>
  <c r="G137" i="2"/>
  <c r="G201" i="2"/>
  <c r="G265" i="2"/>
  <c r="G329" i="2"/>
  <c r="G393" i="2"/>
  <c r="G457" i="2"/>
  <c r="G521" i="2"/>
  <c r="G585" i="2"/>
  <c r="G649" i="2"/>
  <c r="G34" i="2"/>
  <c r="G98" i="2"/>
  <c r="G162" i="2"/>
  <c r="G226" i="2"/>
  <c r="G290" i="2"/>
  <c r="G354" i="2"/>
  <c r="G418" i="2"/>
  <c r="G482" i="2"/>
  <c r="G546" i="2"/>
  <c r="G610" i="2"/>
  <c r="G674" i="2"/>
  <c r="G59" i="2"/>
  <c r="G123" i="2"/>
  <c r="G187" i="2"/>
  <c r="G251" i="2"/>
  <c r="G315" i="2"/>
  <c r="G379" i="2"/>
  <c r="G443" i="2"/>
  <c r="G507" i="2"/>
  <c r="G571" i="2"/>
  <c r="G635" i="2"/>
  <c r="G20" i="2"/>
  <c r="G84" i="2"/>
  <c r="G148" i="2"/>
  <c r="G212" i="2"/>
  <c r="G276" i="2"/>
  <c r="G340" i="2"/>
  <c r="G404" i="2"/>
  <c r="G468" i="2"/>
  <c r="G532" i="2"/>
  <c r="G596" i="2"/>
  <c r="G660" i="2"/>
  <c r="G45" i="2"/>
  <c r="G109" i="2"/>
  <c r="G173" i="2"/>
  <c r="G237" i="2"/>
  <c r="G301" i="2"/>
  <c r="G365" i="2"/>
  <c r="G429" i="2"/>
  <c r="G493" i="2"/>
  <c r="G557" i="2"/>
  <c r="G621" i="2"/>
  <c r="G14" i="2"/>
  <c r="G78" i="2"/>
  <c r="G142" i="2"/>
  <c r="G206" i="2"/>
  <c r="G270" i="2"/>
  <c r="G334" i="2"/>
  <c r="G398" i="2"/>
  <c r="G462" i="2"/>
  <c r="G526" i="2"/>
  <c r="G590" i="2"/>
  <c r="G654" i="2"/>
  <c r="G40" i="2"/>
  <c r="G104" i="2"/>
  <c r="G168" i="2"/>
  <c r="G232" i="2"/>
  <c r="G296" i="2"/>
  <c r="G360" i="2"/>
  <c r="G424" i="2"/>
  <c r="G488" i="2"/>
  <c r="G552" i="2"/>
  <c r="G616" i="2"/>
  <c r="G7" i="2"/>
  <c r="G519" i="2"/>
  <c r="G722" i="2"/>
  <c r="G786" i="2"/>
  <c r="G850" i="2"/>
  <c r="G914" i="2"/>
  <c r="G978" i="2"/>
  <c r="G1042" i="2"/>
  <c r="G1106" i="2"/>
  <c r="G15" i="2"/>
  <c r="G527" i="2"/>
  <c r="G723" i="2"/>
  <c r="G787" i="2"/>
  <c r="G851" i="2"/>
  <c r="G915" i="2"/>
  <c r="G979" i="2"/>
  <c r="G1043" i="2"/>
  <c r="G1107" i="2"/>
  <c r="G1171" i="2"/>
  <c r="G1235" i="2"/>
  <c r="G87" i="2"/>
  <c r="G599" i="2"/>
  <c r="G732" i="2"/>
  <c r="G796" i="2"/>
  <c r="G860" i="2"/>
  <c r="G924" i="2"/>
  <c r="G31" i="2"/>
  <c r="G543" i="2"/>
  <c r="G725" i="2"/>
  <c r="G789" i="2"/>
  <c r="G853" i="2"/>
  <c r="G917" i="2"/>
  <c r="G981" i="2"/>
  <c r="G1045" i="2"/>
  <c r="G1109" i="2"/>
  <c r="G39" i="2"/>
  <c r="G551" i="2"/>
  <c r="G726" i="2"/>
  <c r="G790" i="2"/>
  <c r="G854" i="2"/>
  <c r="G918" i="2"/>
  <c r="G982" i="2"/>
  <c r="G1046" i="2"/>
  <c r="G1110" i="2"/>
  <c r="G1174" i="2"/>
  <c r="G1238" i="2"/>
  <c r="G239" i="2"/>
  <c r="G687" i="2"/>
  <c r="G751" i="2"/>
  <c r="G815" i="2"/>
  <c r="G879" i="2"/>
  <c r="G943" i="2"/>
  <c r="G1007" i="2"/>
  <c r="G1071" i="2"/>
  <c r="G1135" i="2"/>
  <c r="G1199" i="2"/>
  <c r="G1263" i="2"/>
  <c r="G728" i="2"/>
  <c r="G984" i="2"/>
  <c r="G1153" i="2"/>
  <c r="G1261" i="2"/>
  <c r="G1334" i="2"/>
  <c r="G1398" i="2"/>
  <c r="G1462" i="2"/>
  <c r="G1526" i="2"/>
  <c r="G1590" i="2"/>
  <c r="G1654" i="2"/>
  <c r="G1718" i="2"/>
  <c r="G761" i="2"/>
  <c r="G1008" i="2"/>
  <c r="G1173" i="2"/>
  <c r="G1276" i="2"/>
  <c r="G1343" i="2"/>
  <c r="G1407" i="2"/>
  <c r="G1471" i="2"/>
  <c r="G1535" i="2"/>
  <c r="G1599" i="2"/>
  <c r="G1663" i="2"/>
  <c r="G1727" i="2"/>
  <c r="G800" i="2"/>
  <c r="G1032" i="2"/>
  <c r="G1188" i="2"/>
  <c r="G1288" i="2"/>
  <c r="G1352" i="2"/>
  <c r="G1416" i="2"/>
  <c r="G1480" i="2"/>
  <c r="G1544" i="2"/>
  <c r="G1608" i="2"/>
  <c r="G1672" i="2"/>
  <c r="G1736" i="2"/>
  <c r="G833" i="2"/>
  <c r="G1056" i="2"/>
  <c r="G1202" i="2"/>
  <c r="G1297" i="2"/>
  <c r="G1361" i="2"/>
  <c r="G17" i="2"/>
  <c r="G81" i="2"/>
  <c r="G145" i="2"/>
  <c r="G209" i="2"/>
  <c r="G273" i="2"/>
  <c r="G337" i="2"/>
  <c r="G401" i="2"/>
  <c r="G465" i="2"/>
  <c r="G529" i="2"/>
  <c r="G593" i="2"/>
  <c r="G657" i="2"/>
  <c r="G42" i="2"/>
  <c r="G106" i="2"/>
  <c r="G170" i="2"/>
  <c r="G234" i="2"/>
  <c r="G298" i="2"/>
  <c r="G362" i="2"/>
  <c r="G426" i="2"/>
  <c r="G490" i="2"/>
  <c r="G554" i="2"/>
  <c r="G618" i="2"/>
  <c r="G3" i="2"/>
  <c r="G67" i="2"/>
  <c r="G131" i="2"/>
  <c r="G195" i="2"/>
  <c r="G259" i="2"/>
  <c r="G323" i="2"/>
  <c r="G387" i="2"/>
  <c r="G451" i="2"/>
  <c r="G515" i="2"/>
  <c r="G579" i="2"/>
  <c r="G643" i="2"/>
  <c r="G28" i="2"/>
  <c r="G92" i="2"/>
  <c r="G156" i="2"/>
  <c r="G220" i="2"/>
  <c r="G284" i="2"/>
  <c r="G348" i="2"/>
  <c r="G412" i="2"/>
  <c r="G476" i="2"/>
  <c r="G540" i="2"/>
  <c r="G604" i="2"/>
  <c r="G668" i="2"/>
  <c r="G53" i="2"/>
  <c r="G117" i="2"/>
  <c r="G181" i="2"/>
  <c r="G245" i="2"/>
  <c r="G309" i="2"/>
  <c r="G373" i="2"/>
  <c r="G437" i="2"/>
  <c r="G501" i="2"/>
  <c r="G565" i="2"/>
  <c r="G629" i="2"/>
  <c r="G22" i="2"/>
  <c r="G86" i="2"/>
  <c r="G150" i="2"/>
  <c r="G214" i="2"/>
  <c r="G278" i="2"/>
  <c r="G342" i="2"/>
  <c r="G406" i="2"/>
  <c r="G470" i="2"/>
  <c r="G534" i="2"/>
  <c r="G598" i="2"/>
  <c r="G662" i="2"/>
  <c r="G48" i="2"/>
  <c r="G112" i="2"/>
  <c r="G176" i="2"/>
  <c r="G240" i="2"/>
  <c r="G304" i="2"/>
  <c r="G368" i="2"/>
  <c r="G432" i="2"/>
  <c r="G496" i="2"/>
  <c r="G560" i="2"/>
  <c r="G624" i="2"/>
  <c r="G71" i="2"/>
  <c r="G583" i="2"/>
  <c r="G730" i="2"/>
  <c r="G794" i="2"/>
  <c r="G858" i="2"/>
  <c r="G922" i="2"/>
  <c r="G986" i="2"/>
  <c r="G1050" i="2"/>
  <c r="G1114" i="2"/>
  <c r="G79" i="2"/>
  <c r="G591" i="2"/>
  <c r="G731" i="2"/>
  <c r="G795" i="2"/>
  <c r="G859" i="2"/>
  <c r="G923" i="2"/>
  <c r="G987" i="2"/>
  <c r="G1051" i="2"/>
  <c r="G1115" i="2"/>
  <c r="G1179" i="2"/>
  <c r="G25" i="2"/>
  <c r="G89" i="2"/>
  <c r="G153" i="2"/>
  <c r="G217" i="2"/>
  <c r="G281" i="2"/>
  <c r="G345" i="2"/>
  <c r="G409" i="2"/>
  <c r="G473" i="2"/>
  <c r="G537" i="2"/>
  <c r="G601" i="2"/>
  <c r="G665" i="2"/>
  <c r="G50" i="2"/>
  <c r="G114" i="2"/>
  <c r="G178" i="2"/>
  <c r="G242" i="2"/>
  <c r="G306" i="2"/>
  <c r="G370" i="2"/>
  <c r="G434" i="2"/>
  <c r="G498" i="2"/>
  <c r="G562" i="2"/>
  <c r="G626" i="2"/>
  <c r="G11" i="2"/>
  <c r="G75" i="2"/>
  <c r="G139" i="2"/>
  <c r="G203" i="2"/>
  <c r="G267" i="2"/>
  <c r="G331" i="2"/>
  <c r="G395" i="2"/>
  <c r="G459" i="2"/>
  <c r="G523" i="2"/>
  <c r="G587" i="2"/>
  <c r="G651" i="2"/>
  <c r="G36" i="2"/>
  <c r="G100" i="2"/>
  <c r="G164" i="2"/>
  <c r="G228" i="2"/>
  <c r="G292" i="2"/>
  <c r="G356" i="2"/>
  <c r="G420" i="2"/>
  <c r="G484" i="2"/>
  <c r="G548" i="2"/>
  <c r="G612" i="2"/>
  <c r="G676" i="2"/>
  <c r="G61" i="2"/>
  <c r="G125" i="2"/>
  <c r="G189" i="2"/>
  <c r="G253" i="2"/>
  <c r="G317" i="2"/>
  <c r="G381" i="2"/>
  <c r="G445" i="2"/>
  <c r="G509" i="2"/>
  <c r="G573" i="2"/>
  <c r="G637" i="2"/>
  <c r="G30" i="2"/>
  <c r="G94" i="2"/>
  <c r="G158" i="2"/>
  <c r="G222" i="2"/>
  <c r="G286" i="2"/>
  <c r="G350" i="2"/>
  <c r="G414" i="2"/>
  <c r="G478" i="2"/>
  <c r="G542" i="2"/>
  <c r="G606" i="2"/>
  <c r="G670" i="2"/>
  <c r="G56" i="2"/>
  <c r="G120" i="2"/>
  <c r="G184" i="2"/>
  <c r="G248" i="2"/>
  <c r="G312" i="2"/>
  <c r="G376" i="2"/>
  <c r="G440" i="2"/>
  <c r="G504" i="2"/>
  <c r="G568" i="2"/>
  <c r="G632" i="2"/>
  <c r="G135" i="2"/>
  <c r="G647" i="2"/>
  <c r="G738" i="2"/>
  <c r="G802" i="2"/>
  <c r="G866" i="2"/>
  <c r="G930" i="2"/>
  <c r="G994" i="2"/>
  <c r="G1058" i="2"/>
  <c r="G1122" i="2"/>
  <c r="G143" i="2"/>
  <c r="G655" i="2"/>
  <c r="G739" i="2"/>
  <c r="G803" i="2"/>
  <c r="G867" i="2"/>
  <c r="G931" i="2"/>
  <c r="G995" i="2"/>
  <c r="G1059" i="2"/>
  <c r="G1123" i="2"/>
  <c r="G1187" i="2"/>
  <c r="G1251" i="2"/>
  <c r="G215" i="2"/>
  <c r="G684" i="2"/>
  <c r="G748" i="2"/>
  <c r="G812" i="2"/>
  <c r="G876" i="2"/>
  <c r="G940" i="2"/>
  <c r="G159" i="2"/>
  <c r="G671" i="2"/>
  <c r="G741" i="2"/>
  <c r="G805" i="2"/>
  <c r="G869" i="2"/>
  <c r="G933" i="2"/>
  <c r="G997" i="2"/>
  <c r="G1061" i="2"/>
  <c r="G1125" i="2"/>
  <c r="G167" i="2"/>
  <c r="G677" i="2"/>
  <c r="G742" i="2"/>
  <c r="G806" i="2"/>
  <c r="G870" i="2"/>
  <c r="G934" i="2"/>
  <c r="G998" i="2"/>
  <c r="G1062" i="2"/>
  <c r="G1126" i="2"/>
  <c r="G1190" i="2"/>
  <c r="G1254" i="2"/>
  <c r="G367" i="2"/>
  <c r="G703" i="2"/>
  <c r="G767" i="2"/>
  <c r="G831" i="2"/>
  <c r="G895" i="2"/>
  <c r="G959" i="2"/>
  <c r="G1023" i="2"/>
  <c r="G1087" i="2"/>
  <c r="G1151" i="2"/>
  <c r="G1215" i="2"/>
  <c r="G1279" i="2"/>
  <c r="G792" i="2"/>
  <c r="G1025" i="2"/>
  <c r="G1185" i="2"/>
  <c r="G1285" i="2"/>
  <c r="G1350" i="2"/>
  <c r="G1414" i="2"/>
  <c r="G1478" i="2"/>
  <c r="G1542" i="2"/>
  <c r="G1606" i="2"/>
  <c r="G1670" i="2"/>
  <c r="G1734" i="2"/>
  <c r="G825" i="2"/>
  <c r="G1049" i="2"/>
  <c r="G1200" i="2"/>
  <c r="G1295" i="2"/>
  <c r="G1359" i="2"/>
  <c r="G1423" i="2"/>
  <c r="G1487" i="2"/>
  <c r="G1551" i="2"/>
  <c r="G1615" i="2"/>
  <c r="G1679" i="2"/>
  <c r="G119" i="2"/>
  <c r="G864" i="2"/>
  <c r="G1073" i="2"/>
  <c r="G1213" i="2"/>
  <c r="G1304" i="2"/>
  <c r="G1368" i="2"/>
  <c r="G1432" i="2"/>
  <c r="G1496" i="2"/>
  <c r="G1560" i="2"/>
  <c r="G1624" i="2"/>
  <c r="G1688" i="2"/>
  <c r="G383" i="2"/>
  <c r="G897" i="2"/>
  <c r="G1097" i="2"/>
  <c r="G1228" i="2"/>
  <c r="G1313" i="2"/>
  <c r="G1377" i="2"/>
  <c r="G33" i="2"/>
  <c r="G97" i="2"/>
  <c r="G161" i="2"/>
  <c r="G225" i="2"/>
  <c r="G289" i="2"/>
  <c r="G353" i="2"/>
  <c r="G417" i="2"/>
  <c r="G481" i="2"/>
  <c r="G545" i="2"/>
  <c r="G609" i="2"/>
  <c r="G673" i="2"/>
  <c r="G58" i="2"/>
  <c r="G122" i="2"/>
  <c r="G186" i="2"/>
  <c r="G250" i="2"/>
  <c r="G314" i="2"/>
  <c r="G378" i="2"/>
  <c r="G442" i="2"/>
  <c r="G506" i="2"/>
  <c r="G570" i="2"/>
  <c r="G634" i="2"/>
  <c r="G19" i="2"/>
  <c r="G83" i="2"/>
  <c r="G147" i="2"/>
  <c r="G211" i="2"/>
  <c r="G275" i="2"/>
  <c r="G339" i="2"/>
  <c r="G403" i="2"/>
  <c r="G467" i="2"/>
  <c r="G531" i="2"/>
  <c r="G595" i="2"/>
  <c r="G659" i="2"/>
  <c r="G44" i="2"/>
  <c r="G108" i="2"/>
  <c r="G172" i="2"/>
  <c r="G236" i="2"/>
  <c r="G300" i="2"/>
  <c r="G364" i="2"/>
  <c r="G428" i="2"/>
  <c r="G492" i="2"/>
  <c r="G556" i="2"/>
  <c r="G620" i="2"/>
  <c r="G5" i="2"/>
  <c r="G69" i="2"/>
  <c r="G133" i="2"/>
  <c r="G197" i="2"/>
  <c r="G261" i="2"/>
  <c r="G325" i="2"/>
  <c r="G389" i="2"/>
  <c r="G453" i="2"/>
  <c r="G517" i="2"/>
  <c r="G581" i="2"/>
  <c r="G645" i="2"/>
  <c r="G38" i="2"/>
  <c r="G102" i="2"/>
  <c r="G166" i="2"/>
  <c r="G230" i="2"/>
  <c r="G294" i="2"/>
  <c r="G358" i="2"/>
  <c r="G422" i="2"/>
  <c r="G486" i="2"/>
  <c r="G550" i="2"/>
  <c r="G614" i="2"/>
  <c r="G678" i="2"/>
  <c r="G64" i="2"/>
  <c r="G128" i="2"/>
  <c r="G192" i="2"/>
  <c r="G256" i="2"/>
  <c r="G320" i="2"/>
  <c r="G384" i="2"/>
  <c r="G448" i="2"/>
  <c r="G512" i="2"/>
  <c r="G576" i="2"/>
  <c r="G640" i="2"/>
  <c r="G199" i="2"/>
  <c r="G682" i="2"/>
  <c r="G746" i="2"/>
  <c r="G810" i="2"/>
  <c r="G874" i="2"/>
  <c r="G938" i="2"/>
  <c r="G1002" i="2"/>
  <c r="G1066" i="2"/>
  <c r="G1130" i="2"/>
  <c r="G207" i="2"/>
  <c r="G683" i="2"/>
  <c r="G747" i="2"/>
  <c r="G811" i="2"/>
  <c r="G875" i="2"/>
  <c r="G939" i="2"/>
  <c r="G1003" i="2"/>
  <c r="G1067" i="2"/>
  <c r="G1131" i="2"/>
  <c r="G1195" i="2"/>
  <c r="G1259" i="2"/>
  <c r="G279" i="2"/>
  <c r="G692" i="2"/>
  <c r="G756" i="2"/>
  <c r="G820" i="2"/>
  <c r="G884" i="2"/>
  <c r="G948" i="2"/>
  <c r="G223" i="2"/>
  <c r="G685" i="2"/>
  <c r="G749" i="2"/>
  <c r="G813" i="2"/>
  <c r="G877" i="2"/>
  <c r="G941" i="2"/>
  <c r="G1005" i="2"/>
  <c r="G1069" i="2"/>
  <c r="G1133" i="2"/>
  <c r="G231" i="2"/>
  <c r="G686" i="2"/>
  <c r="G750" i="2"/>
  <c r="G814" i="2"/>
  <c r="G878" i="2"/>
  <c r="G942" i="2"/>
  <c r="G1006" i="2"/>
  <c r="G1070" i="2"/>
  <c r="G1134" i="2"/>
  <c r="G1198" i="2"/>
  <c r="G1262" i="2"/>
  <c r="G431" i="2"/>
  <c r="G711" i="2"/>
  <c r="G775" i="2"/>
  <c r="G839" i="2"/>
  <c r="G903" i="2"/>
  <c r="G967" i="2"/>
  <c r="G1031" i="2"/>
  <c r="G1095" i="2"/>
  <c r="G1159" i="2"/>
  <c r="G1223" i="2"/>
  <c r="G1287" i="2"/>
  <c r="G824" i="2"/>
  <c r="G1048" i="2"/>
  <c r="G1197" i="2"/>
  <c r="G1294" i="2"/>
  <c r="G1358" i="2"/>
  <c r="G1422" i="2"/>
  <c r="G1486" i="2"/>
  <c r="G1550" i="2"/>
  <c r="G1614" i="2"/>
  <c r="G1678" i="2"/>
  <c r="G63" i="2"/>
  <c r="G857" i="2"/>
  <c r="G1072" i="2"/>
  <c r="G1212" i="2"/>
  <c r="G1303" i="2"/>
  <c r="G1367" i="2"/>
  <c r="G1431" i="2"/>
  <c r="G1495" i="2"/>
  <c r="G1559" i="2"/>
  <c r="G1623" i="2"/>
  <c r="G1687" i="2"/>
  <c r="G375" i="2"/>
  <c r="G896" i="2"/>
  <c r="G1096" i="2"/>
  <c r="G1226" i="2"/>
  <c r="G1312" i="2"/>
  <c r="G1376" i="2"/>
  <c r="G1440" i="2"/>
  <c r="G1504" i="2"/>
  <c r="G1568" i="2"/>
  <c r="G1632" i="2"/>
  <c r="G1696" i="2"/>
  <c r="G639" i="2"/>
  <c r="G929" i="2"/>
  <c r="G1120" i="2"/>
  <c r="G1241" i="2"/>
  <c r="G1321" i="2"/>
  <c r="G1385" i="2"/>
  <c r="G41" i="2"/>
  <c r="G105" i="2"/>
  <c r="G169" i="2"/>
  <c r="G233" i="2"/>
  <c r="G297" i="2"/>
  <c r="G361" i="2"/>
  <c r="G425" i="2"/>
  <c r="G489" i="2"/>
  <c r="G553" i="2"/>
  <c r="G617" i="2"/>
  <c r="G2" i="2"/>
  <c r="G66" i="2"/>
  <c r="G130" i="2"/>
  <c r="G194" i="2"/>
  <c r="G258" i="2"/>
  <c r="G322" i="2"/>
  <c r="G386" i="2"/>
  <c r="G450" i="2"/>
  <c r="G514" i="2"/>
  <c r="G578" i="2"/>
  <c r="G642" i="2"/>
  <c r="G27" i="2"/>
  <c r="G91" i="2"/>
  <c r="G155" i="2"/>
  <c r="G219" i="2"/>
  <c r="G283" i="2"/>
  <c r="G347" i="2"/>
  <c r="G411" i="2"/>
  <c r="G475" i="2"/>
  <c r="G539" i="2"/>
  <c r="G603" i="2"/>
  <c r="G667" i="2"/>
  <c r="G52" i="2"/>
  <c r="G116" i="2"/>
  <c r="G180" i="2"/>
  <c r="G244" i="2"/>
  <c r="G308" i="2"/>
  <c r="G372" i="2"/>
  <c r="G436" i="2"/>
  <c r="G500" i="2"/>
  <c r="G564" i="2"/>
  <c r="G628" i="2"/>
  <c r="G13" i="2"/>
  <c r="G77" i="2"/>
  <c r="G141" i="2"/>
  <c r="G205" i="2"/>
  <c r="G269" i="2"/>
  <c r="G333" i="2"/>
  <c r="G397" i="2"/>
  <c r="G461" i="2"/>
  <c r="G525" i="2"/>
  <c r="G589" i="2"/>
  <c r="G653" i="2"/>
  <c r="G46" i="2"/>
  <c r="G110" i="2"/>
  <c r="G174" i="2"/>
  <c r="G238" i="2"/>
  <c r="G302" i="2"/>
  <c r="G366" i="2"/>
  <c r="G430" i="2"/>
  <c r="G494" i="2"/>
  <c r="G558" i="2"/>
  <c r="G622" i="2"/>
  <c r="G8" i="2"/>
  <c r="G72" i="2"/>
  <c r="G136" i="2"/>
  <c r="G200" i="2"/>
  <c r="G264" i="2"/>
  <c r="G328" i="2"/>
  <c r="G392" i="2"/>
  <c r="G456" i="2"/>
  <c r="G520" i="2"/>
  <c r="G584" i="2"/>
  <c r="G648" i="2"/>
  <c r="G263" i="2"/>
  <c r="G690" i="2"/>
  <c r="G754" i="2"/>
  <c r="G818" i="2"/>
  <c r="G882" i="2"/>
  <c r="G946" i="2"/>
  <c r="G1010" i="2"/>
  <c r="G1074" i="2"/>
  <c r="G1138" i="2"/>
  <c r="G271" i="2"/>
  <c r="G691" i="2"/>
  <c r="G755" i="2"/>
  <c r="G819" i="2"/>
  <c r="G883" i="2"/>
  <c r="G947" i="2"/>
  <c r="G1011" i="2"/>
  <c r="G1075" i="2"/>
  <c r="G1139" i="2"/>
  <c r="G1203" i="2"/>
  <c r="G1267" i="2"/>
  <c r="G343" i="2"/>
  <c r="G700" i="2"/>
  <c r="G764" i="2"/>
  <c r="G828" i="2"/>
  <c r="G892" i="2"/>
  <c r="G956" i="2"/>
  <c r="G287" i="2"/>
  <c r="G693" i="2"/>
  <c r="G757" i="2"/>
  <c r="G821" i="2"/>
  <c r="G885" i="2"/>
  <c r="G949" i="2"/>
  <c r="G1013" i="2"/>
  <c r="G1077" i="2"/>
  <c r="G1141" i="2"/>
  <c r="G295" i="2"/>
  <c r="G694" i="2"/>
  <c r="G758" i="2"/>
  <c r="G822" i="2"/>
  <c r="G886" i="2"/>
  <c r="G950" i="2"/>
  <c r="G1014" i="2"/>
  <c r="G1078" i="2"/>
  <c r="G1142" i="2"/>
  <c r="G1206" i="2"/>
  <c r="G1270" i="2"/>
  <c r="G495" i="2"/>
  <c r="G719" i="2"/>
  <c r="G783" i="2"/>
  <c r="G847" i="2"/>
  <c r="G911" i="2"/>
  <c r="G975" i="2"/>
  <c r="G1039" i="2"/>
  <c r="G1103" i="2"/>
  <c r="G1167" i="2"/>
  <c r="G1231" i="2"/>
  <c r="G55" i="2"/>
  <c r="G856" i="2"/>
  <c r="G1068" i="2"/>
  <c r="G1210" i="2"/>
  <c r="G1302" i="2"/>
  <c r="G1366" i="2"/>
  <c r="G1430" i="2"/>
  <c r="G1494" i="2"/>
  <c r="G1558" i="2"/>
  <c r="G1622" i="2"/>
  <c r="G1686" i="2"/>
  <c r="G319" i="2"/>
  <c r="G889" i="2"/>
  <c r="G1092" i="2"/>
  <c r="G1225" i="2"/>
  <c r="G1311" i="2"/>
  <c r="G1375" i="2"/>
  <c r="G1439" i="2"/>
  <c r="G1503" i="2"/>
  <c r="G1567" i="2"/>
  <c r="G1631" i="2"/>
  <c r="G1695" i="2"/>
  <c r="G631" i="2"/>
  <c r="G928" i="2"/>
  <c r="G1116" i="2"/>
  <c r="G1240" i="2"/>
  <c r="G1320" i="2"/>
  <c r="G1384" i="2"/>
  <c r="G1448" i="2"/>
  <c r="G1512" i="2"/>
  <c r="G1576" i="2"/>
  <c r="G1640" i="2"/>
  <c r="G1704" i="2"/>
  <c r="G705" i="2"/>
  <c r="G961" i="2"/>
  <c r="G1140" i="2"/>
  <c r="G1253" i="2"/>
  <c r="G49" i="2"/>
  <c r="G113" i="2"/>
  <c r="G177" i="2"/>
  <c r="G241" i="2"/>
  <c r="G305" i="2"/>
  <c r="G369" i="2"/>
  <c r="G433" i="2"/>
  <c r="G497" i="2"/>
  <c r="G561" i="2"/>
  <c r="G625" i="2"/>
  <c r="G10" i="2"/>
  <c r="G74" i="2"/>
  <c r="G138" i="2"/>
  <c r="G202" i="2"/>
  <c r="G266" i="2"/>
  <c r="G330" i="2"/>
  <c r="G394" i="2"/>
  <c r="G458" i="2"/>
  <c r="G522" i="2"/>
  <c r="G586" i="2"/>
  <c r="G650" i="2"/>
  <c r="G35" i="2"/>
  <c r="G99" i="2"/>
  <c r="G163" i="2"/>
  <c r="G227" i="2"/>
  <c r="G291" i="2"/>
  <c r="G355" i="2"/>
  <c r="G419" i="2"/>
  <c r="G483" i="2"/>
  <c r="G547" i="2"/>
  <c r="G611" i="2"/>
  <c r="G675" i="2"/>
  <c r="G60" i="2"/>
  <c r="G124" i="2"/>
  <c r="G188" i="2"/>
  <c r="G252" i="2"/>
  <c r="G316" i="2"/>
  <c r="G380" i="2"/>
  <c r="G444" i="2"/>
  <c r="G508" i="2"/>
  <c r="G572" i="2"/>
  <c r="G636" i="2"/>
  <c r="G21" i="2"/>
  <c r="G85" i="2"/>
  <c r="G149" i="2"/>
  <c r="G213" i="2"/>
  <c r="G277" i="2"/>
  <c r="G341" i="2"/>
  <c r="G405" i="2"/>
  <c r="G469" i="2"/>
  <c r="G533" i="2"/>
  <c r="G597" i="2"/>
  <c r="G661" i="2"/>
  <c r="G54" i="2"/>
  <c r="G118" i="2"/>
  <c r="G182" i="2"/>
  <c r="G246" i="2"/>
  <c r="G310" i="2"/>
  <c r="G374" i="2"/>
  <c r="G438" i="2"/>
  <c r="G502" i="2"/>
  <c r="G566" i="2"/>
  <c r="G630" i="2"/>
  <c r="G16" i="2"/>
  <c r="G80" i="2"/>
  <c r="G144" i="2"/>
  <c r="G208" i="2"/>
  <c r="G272" i="2"/>
  <c r="G336" i="2"/>
  <c r="G400" i="2"/>
  <c r="G464" i="2"/>
  <c r="G528" i="2"/>
  <c r="G592" i="2"/>
  <c r="G656" i="2"/>
  <c r="G327" i="2"/>
  <c r="G698" i="2"/>
  <c r="G762" i="2"/>
  <c r="G826" i="2"/>
  <c r="G890" i="2"/>
  <c r="G954" i="2"/>
  <c r="G1018" i="2"/>
  <c r="G1082" i="2"/>
  <c r="G1146" i="2"/>
  <c r="G335" i="2"/>
  <c r="G699" i="2"/>
  <c r="G763" i="2"/>
  <c r="G827" i="2"/>
  <c r="G891" i="2"/>
  <c r="G955" i="2"/>
  <c r="G1019" i="2"/>
  <c r="G1083" i="2"/>
  <c r="G1147" i="2"/>
  <c r="G1211" i="2"/>
  <c r="G1275" i="2"/>
  <c r="G407" i="2"/>
  <c r="G708" i="2"/>
  <c r="G772" i="2"/>
  <c r="G836" i="2"/>
  <c r="G900" i="2"/>
  <c r="G964" i="2"/>
  <c r="G351" i="2"/>
  <c r="G701" i="2"/>
  <c r="G765" i="2"/>
  <c r="G829" i="2"/>
  <c r="G893" i="2"/>
  <c r="G957" i="2"/>
  <c r="G1021" i="2"/>
  <c r="G1085" i="2"/>
  <c r="G1149" i="2"/>
  <c r="G359" i="2"/>
  <c r="G702" i="2"/>
  <c r="G766" i="2"/>
  <c r="G830" i="2"/>
  <c r="G894" i="2"/>
  <c r="G958" i="2"/>
  <c r="G1022" i="2"/>
  <c r="G1086" i="2"/>
  <c r="G1150" i="2"/>
  <c r="G1214" i="2"/>
  <c r="G47" i="2"/>
  <c r="G559" i="2"/>
  <c r="G727" i="2"/>
  <c r="G791" i="2"/>
  <c r="G855" i="2"/>
  <c r="G919" i="2"/>
  <c r="G983" i="2"/>
  <c r="G1047" i="2"/>
  <c r="G1111" i="2"/>
  <c r="G1175" i="2"/>
  <c r="G1239" i="2"/>
  <c r="G311" i="2"/>
  <c r="G888" i="2"/>
  <c r="G1089" i="2"/>
  <c r="G1224" i="2"/>
  <c r="G1310" i="2"/>
  <c r="G1374" i="2"/>
  <c r="G1438" i="2"/>
  <c r="G1502" i="2"/>
  <c r="G1566" i="2"/>
  <c r="G1630" i="2"/>
  <c r="G1694" i="2"/>
  <c r="G575" i="2"/>
  <c r="G921" i="2"/>
  <c r="G1113" i="2"/>
  <c r="G1237" i="2"/>
  <c r="G1319" i="2"/>
  <c r="G1383" i="2"/>
  <c r="G1447" i="2"/>
  <c r="G1511" i="2"/>
  <c r="G1575" i="2"/>
  <c r="G1639" i="2"/>
  <c r="G1703" i="2"/>
  <c r="G704" i="2"/>
  <c r="G960" i="2"/>
  <c r="G1137" i="2"/>
  <c r="G1252" i="2"/>
  <c r="G1328" i="2"/>
  <c r="G1392" i="2"/>
  <c r="G1456" i="2"/>
  <c r="G1520" i="2"/>
  <c r="G1584" i="2"/>
  <c r="G1648" i="2"/>
  <c r="G1712" i="2"/>
  <c r="G737" i="2"/>
  <c r="G992" i="2"/>
  <c r="G1161" i="2"/>
  <c r="G1266" i="2"/>
  <c r="G1337" i="2"/>
  <c r="G1401" i="2"/>
  <c r="G1465" i="2"/>
  <c r="G1485" i="2"/>
  <c r="G1445" i="2"/>
  <c r="G1689" i="2"/>
  <c r="G1434" i="2"/>
  <c r="G1508" i="2"/>
  <c r="G912" i="2"/>
  <c r="G1363" i="2"/>
  <c r="G1609" i="2"/>
  <c r="G1616" i="2"/>
  <c r="G1463" i="2"/>
  <c r="G1470" i="2"/>
  <c r="G1222" i="2"/>
  <c r="G1101" i="2"/>
  <c r="G1155" i="2"/>
  <c r="G536" i="2"/>
  <c r="G190" i="2"/>
  <c r="G260" i="2"/>
  <c r="G338" i="2"/>
  <c r="G1705" i="2"/>
  <c r="G1453" i="2"/>
  <c r="G1413" i="2"/>
  <c r="G1016" i="2"/>
  <c r="G1628" i="2"/>
  <c r="G1397" i="2"/>
  <c r="G1618" i="2"/>
  <c r="G1362" i="2"/>
  <c r="G840" i="2"/>
  <c r="G1549" i="2"/>
  <c r="G1293" i="2"/>
  <c r="G1065" i="2"/>
  <c r="G1514" i="2"/>
  <c r="G1242" i="2"/>
  <c r="G1733" i="2"/>
  <c r="G1509" i="2"/>
  <c r="G1234" i="2"/>
  <c r="G1732" i="2"/>
  <c r="G1506" i="2"/>
  <c r="G1229" i="2"/>
  <c r="G1682" i="2"/>
  <c r="G1730" i="2"/>
  <c r="G1501" i="2"/>
  <c r="G1221" i="2"/>
  <c r="G1729" i="2"/>
  <c r="G1498" i="2"/>
  <c r="G1217" i="2"/>
  <c r="G1716" i="2"/>
  <c r="G1652" i="2"/>
  <c r="G1588" i="2"/>
  <c r="G1524" i="2"/>
  <c r="G1460" i="2"/>
  <c r="G1396" i="2"/>
  <c r="G1332" i="2"/>
  <c r="G1258" i="2"/>
  <c r="G1148" i="2"/>
  <c r="G976" i="2"/>
  <c r="G720" i="2"/>
  <c r="G1699" i="2"/>
  <c r="G1635" i="2"/>
  <c r="G1571" i="2"/>
  <c r="G1507" i="2"/>
  <c r="G1443" i="2"/>
  <c r="G1379" i="2"/>
  <c r="G1315" i="2"/>
  <c r="G1232" i="2"/>
  <c r="G1104" i="2"/>
  <c r="G905" i="2"/>
  <c r="G447" i="2"/>
  <c r="G1625" i="2"/>
  <c r="G1561" i="2"/>
  <c r="G1497" i="2"/>
  <c r="G1425" i="2"/>
  <c r="G1305" i="2"/>
  <c r="G1012" i="2"/>
  <c r="G1664" i="2"/>
  <c r="G1488" i="2"/>
  <c r="G1336" i="2"/>
  <c r="G1009" i="2"/>
  <c r="G1671" i="2"/>
  <c r="G1519" i="2"/>
  <c r="G1335" i="2"/>
  <c r="G1028" i="2"/>
  <c r="G1702" i="2"/>
  <c r="G1518" i="2"/>
  <c r="G1342" i="2"/>
  <c r="G1112" i="2"/>
  <c r="G1255" i="2"/>
  <c r="G1079" i="2"/>
  <c r="G927" i="2"/>
  <c r="G743" i="2"/>
  <c r="G1246" i="2"/>
  <c r="G1094" i="2"/>
  <c r="G910" i="2"/>
  <c r="G734" i="2"/>
  <c r="G1157" i="2"/>
  <c r="G973" i="2"/>
  <c r="G797" i="2"/>
  <c r="G415" i="2"/>
  <c r="G852" i="2"/>
  <c r="G663" i="2"/>
  <c r="G1219" i="2"/>
  <c r="G963" i="2"/>
  <c r="G707" i="2"/>
  <c r="G1026" i="2"/>
  <c r="G770" i="2"/>
  <c r="G600" i="2"/>
  <c r="G344" i="2"/>
  <c r="G88" i="2"/>
  <c r="G510" i="2"/>
  <c r="G254" i="2"/>
  <c r="G669" i="2"/>
  <c r="G413" i="2"/>
  <c r="G157" i="2"/>
  <c r="G580" i="2"/>
  <c r="G324" i="2"/>
  <c r="G68" i="2"/>
  <c r="G491" i="2"/>
  <c r="G235" i="2"/>
  <c r="G658" i="2"/>
  <c r="G402" i="2"/>
  <c r="G146" i="2"/>
  <c r="G569" i="2"/>
  <c r="G313" i="2"/>
  <c r="G57" i="2"/>
  <c r="F384" i="2"/>
  <c r="F220" i="2"/>
  <c r="F178" i="2"/>
  <c r="F552" i="2"/>
  <c r="F678" i="2"/>
  <c r="F866" i="2"/>
  <c r="F907" i="2"/>
  <c r="F1606" i="2"/>
  <c r="F1263" i="2"/>
  <c r="F1510" i="2"/>
  <c r="F269" i="2"/>
  <c r="F1141" i="2"/>
  <c r="F264" i="2"/>
  <c r="F157" i="2"/>
  <c r="F1394" i="2"/>
  <c r="F602" i="2"/>
  <c r="F647" i="2"/>
  <c r="F387" i="2"/>
  <c r="F899" i="2"/>
  <c r="F183" i="2"/>
  <c r="F692" i="2"/>
  <c r="F566" i="2"/>
  <c r="F464" i="2"/>
  <c r="F822" i="2"/>
  <c r="F989" i="2"/>
  <c r="F229" i="2"/>
  <c r="F383" i="2"/>
  <c r="F680" i="2"/>
  <c r="F74" i="2"/>
  <c r="F172" i="2"/>
  <c r="F1231" i="2"/>
  <c r="F1665" i="2"/>
  <c r="F442" i="2"/>
  <c r="F806" i="2"/>
  <c r="F105" i="2"/>
  <c r="F814" i="2"/>
  <c r="F16" i="2"/>
  <c r="F93" i="2"/>
  <c r="F459" i="2"/>
  <c r="F1205" i="2"/>
  <c r="F423" i="2"/>
  <c r="F887" i="2"/>
  <c r="F287" i="2"/>
  <c r="F722" i="2"/>
  <c r="F135" i="2"/>
  <c r="F1272" i="2"/>
  <c r="F389" i="2"/>
  <c r="F574" i="2"/>
  <c r="F1638" i="2"/>
  <c r="F1536" i="2"/>
  <c r="F78" i="2"/>
  <c r="F444" i="2"/>
  <c r="F837" i="2"/>
  <c r="F770" i="2"/>
  <c r="F1037" i="2"/>
  <c r="F321" i="2"/>
  <c r="F955" i="2"/>
  <c r="F1597" i="2"/>
  <c r="F997" i="2"/>
  <c r="F66" i="2"/>
  <c r="F210" i="2"/>
  <c r="F1027" i="2"/>
  <c r="F400" i="2"/>
  <c r="F779" i="2"/>
  <c r="F7" i="2"/>
  <c r="F202" i="2"/>
  <c r="F438" i="2"/>
  <c r="F51" i="2"/>
  <c r="F408" i="2"/>
  <c r="F832" i="2"/>
  <c r="F352" i="2"/>
  <c r="F448" i="2"/>
  <c r="F643" i="2"/>
  <c r="F92" i="2"/>
  <c r="F290" i="2"/>
  <c r="F13" i="2"/>
  <c r="F296" i="2"/>
  <c r="F1059" i="2"/>
  <c r="F588" i="2"/>
  <c r="F548" i="2"/>
  <c r="F33" i="2"/>
  <c r="F44" i="2"/>
  <c r="F422" i="2"/>
  <c r="F514" i="2"/>
  <c r="F1012" i="2"/>
  <c r="F186" i="2"/>
  <c r="F406" i="2"/>
  <c r="F1157" i="2"/>
  <c r="F303" i="2"/>
  <c r="F262" i="2"/>
  <c r="F1442" i="2"/>
  <c r="F266" i="2"/>
  <c r="F1054" i="2"/>
  <c r="F112" i="2"/>
  <c r="F398" i="2"/>
  <c r="F821" i="2"/>
  <c r="F1289" i="2"/>
  <c r="F747" i="2"/>
  <c r="F694" i="2"/>
  <c r="F480" i="2"/>
  <c r="F254" i="2"/>
  <c r="F575" i="2"/>
  <c r="F615" i="2"/>
  <c r="F1408" i="2"/>
  <c r="F1233" i="2"/>
  <c r="F1565" i="2"/>
  <c r="F272" i="2"/>
  <c r="F544" i="2"/>
  <c r="F515" i="2"/>
  <c r="F582" i="2"/>
  <c r="F1489" i="2"/>
  <c r="F454" i="2"/>
  <c r="F1671" i="2"/>
  <c r="F530" i="2"/>
  <c r="F471" i="2"/>
  <c r="F838" i="2"/>
  <c r="F1547" i="2"/>
  <c r="F300" i="2"/>
  <c r="F320" i="2"/>
  <c r="F402" i="2"/>
  <c r="F1248" i="2"/>
  <c r="F622" i="2"/>
  <c r="F460" i="2"/>
  <c r="F161" i="2"/>
  <c r="F931" i="2"/>
  <c r="F783" i="2"/>
  <c r="F581" i="2"/>
  <c r="F591" i="2"/>
  <c r="F888" i="2"/>
  <c r="F294" i="2"/>
  <c r="F386" i="2"/>
  <c r="F703" i="2"/>
  <c r="F49" i="2"/>
  <c r="F278" i="2"/>
  <c r="F833" i="2"/>
  <c r="F32" i="2"/>
  <c r="F1363" i="2"/>
  <c r="F56" i="2"/>
  <c r="F59" i="2"/>
  <c r="F1095" i="2"/>
  <c r="F391" i="2"/>
  <c r="F1165" i="2"/>
  <c r="F1074" i="2"/>
  <c r="F1691" i="2"/>
  <c r="F705" i="2"/>
  <c r="F1483" i="2"/>
  <c r="F858" i="2"/>
  <c r="F138" i="2"/>
  <c r="F1315" i="2"/>
  <c r="F314" i="2"/>
  <c r="F559" i="2"/>
  <c r="F522" i="2"/>
  <c r="F1647" i="2"/>
  <c r="F1615" i="2"/>
  <c r="F1342" i="2"/>
  <c r="F572" i="2"/>
  <c r="F238" i="2"/>
  <c r="F274" i="2"/>
  <c r="F1459" i="2"/>
  <c r="F130" i="2"/>
  <c r="F1299" i="2"/>
  <c r="F367" i="2"/>
  <c r="F993" i="2"/>
  <c r="F985" i="2"/>
  <c r="F326" i="2"/>
  <c r="F528" i="2"/>
  <c r="F950" i="2"/>
  <c r="F84" i="2"/>
  <c r="F1122" i="2"/>
  <c r="F242" i="2"/>
  <c r="F580" i="2"/>
  <c r="F746" i="2"/>
  <c r="F109" i="2"/>
  <c r="F419" i="2"/>
  <c r="F1361" i="2"/>
  <c r="F165" i="2"/>
  <c r="F67" i="2"/>
  <c r="F376" i="2"/>
  <c r="F1139" i="2"/>
  <c r="F421" i="2"/>
  <c r="F261" i="2"/>
  <c r="F682" i="2"/>
  <c r="F1251" i="2"/>
  <c r="F17" i="2"/>
  <c r="F538" i="2"/>
  <c r="F1107" i="2"/>
  <c r="F441" i="2"/>
  <c r="F407" i="2"/>
  <c r="F652" i="2"/>
  <c r="F1331" i="2"/>
  <c r="F633" i="2"/>
  <c r="F587" i="2"/>
  <c r="F3" i="2"/>
  <c r="F1002" i="2"/>
  <c r="F843" i="2"/>
  <c r="F1128" i="2"/>
  <c r="F36" i="2"/>
  <c r="F249" i="2"/>
  <c r="F1612" i="2"/>
  <c r="F1015" i="2"/>
  <c r="F1628" i="2"/>
  <c r="F280" i="2"/>
  <c r="F556" i="2"/>
  <c r="F638" i="2"/>
  <c r="F512" i="2"/>
  <c r="F496" i="2"/>
  <c r="F275" i="2"/>
  <c r="F403" i="2"/>
  <c r="F924" i="2"/>
  <c r="F34" i="2"/>
  <c r="F659" i="2"/>
  <c r="F915" i="2"/>
  <c r="F259" i="2"/>
  <c r="F166" i="2"/>
  <c r="F737" i="2"/>
  <c r="F194" i="2"/>
  <c r="F1697" i="2"/>
  <c r="F618" i="2"/>
  <c r="F982" i="2"/>
  <c r="F291" i="2"/>
  <c r="F1490" i="2"/>
  <c r="F89" i="2"/>
  <c r="F540" i="2"/>
  <c r="F247" i="2"/>
  <c r="F1011" i="2"/>
  <c r="F665" i="2"/>
  <c r="F827" i="2"/>
  <c r="F554" i="2"/>
  <c r="F355" i="2"/>
  <c r="F1131" i="2"/>
  <c r="F410" i="2"/>
  <c r="F207" i="2"/>
  <c r="F292" i="2"/>
  <c r="F108" i="2"/>
  <c r="F960" i="2"/>
  <c r="F706" i="2"/>
  <c r="F334" i="2"/>
  <c r="F1232" i="2"/>
  <c r="F573" i="2"/>
  <c r="F219" i="2"/>
  <c r="F1443" i="2"/>
  <c r="F1014" i="2"/>
  <c r="F1344" i="2"/>
  <c r="F1203" i="2"/>
  <c r="F649" i="2"/>
  <c r="F182" i="2"/>
  <c r="F578" i="2"/>
  <c r="F126" i="2"/>
  <c r="F1736" i="2"/>
  <c r="F675" i="2"/>
  <c r="F342" i="2"/>
  <c r="F375" i="2"/>
  <c r="F936" i="2"/>
  <c r="F200" i="2"/>
  <c r="F498" i="2"/>
  <c r="F1123" i="2"/>
  <c r="F41" i="2"/>
  <c r="F27" i="2"/>
  <c r="F6" i="2"/>
  <c r="F968" i="2"/>
  <c r="F492" i="2"/>
  <c r="F1160" i="2"/>
  <c r="F878" i="2"/>
  <c r="F100" i="2"/>
  <c r="F1155" i="2"/>
  <c r="F304" i="2"/>
  <c r="F311" i="2"/>
  <c r="F24" i="2"/>
  <c r="F1175" i="2"/>
  <c r="F1449" i="2"/>
  <c r="F1517" i="2"/>
  <c r="F664" i="2"/>
  <c r="F710" i="2"/>
  <c r="F29" i="2"/>
  <c r="F1158" i="2"/>
  <c r="F40" i="2"/>
  <c r="F68" i="2"/>
  <c r="F546" i="2"/>
  <c r="F830" i="2"/>
  <c r="F1303" i="2"/>
  <c r="F336" i="2"/>
  <c r="F418" i="2"/>
  <c r="F1378" i="2"/>
  <c r="F81" i="2"/>
  <c r="F904" i="2"/>
  <c r="F679" i="2"/>
  <c r="F495" i="2"/>
  <c r="F221" i="2"/>
  <c r="F362" i="2"/>
  <c r="F726" i="2"/>
  <c r="F20" i="2"/>
  <c r="F1055" i="2"/>
  <c r="F1730" i="2"/>
  <c r="F284" i="2"/>
  <c r="F455" i="2"/>
  <c r="F755" i="2"/>
  <c r="F1140" i="2"/>
  <c r="F1377" i="2"/>
  <c r="F164" i="2"/>
  <c r="F224" i="2"/>
  <c r="F167" i="2"/>
  <c r="F9" i="2"/>
  <c r="F71" i="2"/>
  <c r="F813" i="2"/>
  <c r="F1347" i="2"/>
  <c r="F1250" i="2"/>
  <c r="F1071" i="2"/>
  <c r="F414" i="2"/>
  <c r="F1313" i="2"/>
  <c r="F453" i="2"/>
  <c r="F1051" i="2"/>
  <c r="F1581" i="2"/>
  <c r="F920" i="2"/>
  <c r="F193" i="2"/>
  <c r="F1264" i="2"/>
  <c r="F1146" i="2"/>
  <c r="F1502" i="2"/>
  <c r="F1640" i="2"/>
  <c r="F57" i="2"/>
  <c r="F802" i="2"/>
  <c r="F776" i="2"/>
  <c r="F752" i="2"/>
  <c r="F658" i="2"/>
  <c r="F237" i="2"/>
  <c r="F965" i="2"/>
  <c r="F75" i="2"/>
  <c r="F127" i="2"/>
  <c r="F623" i="2"/>
  <c r="F349" i="2"/>
  <c r="F114" i="2"/>
  <c r="F162" i="2"/>
  <c r="F343" i="2"/>
  <c r="F654" i="2"/>
  <c r="F46" i="2"/>
  <c r="F639" i="2"/>
  <c r="F232" i="2"/>
  <c r="F598" i="2"/>
  <c r="F690" i="2"/>
  <c r="F1427" i="2"/>
  <c r="F1716" i="2"/>
  <c r="F149" i="2"/>
  <c r="F327" i="2"/>
  <c r="F627" i="2"/>
  <c r="F1276" i="2"/>
  <c r="F1439" i="2"/>
  <c r="F360" i="2"/>
  <c r="F626" i="2"/>
  <c r="F79" i="2"/>
  <c r="F76" i="2"/>
  <c r="F482" i="2"/>
  <c r="F415" i="2"/>
  <c r="F190" i="2"/>
  <c r="F271" i="2"/>
  <c r="F677" i="2"/>
  <c r="F885" i="2"/>
  <c r="F1179" i="2"/>
  <c r="F624" i="2"/>
  <c r="F953" i="2"/>
  <c r="F963" i="2"/>
  <c r="F466" i="2"/>
  <c r="F1458" i="2"/>
  <c r="F302" i="2"/>
  <c r="F1642" i="2"/>
  <c r="F348" i="2"/>
  <c r="F696" i="2"/>
  <c r="F870" i="2"/>
  <c r="F819" i="2"/>
  <c r="F189" i="2"/>
  <c r="F526" i="2"/>
  <c r="F585" i="2"/>
  <c r="F1371" i="2"/>
  <c r="F433" i="2"/>
  <c r="F1129" i="2"/>
  <c r="F30" i="2"/>
  <c r="F804" i="2"/>
  <c r="F1109" i="2"/>
  <c r="F873" i="2"/>
  <c r="F1687" i="2"/>
  <c r="F1025" i="2"/>
  <c r="F1046" i="2"/>
  <c r="F381" i="2"/>
  <c r="F925" i="2"/>
  <c r="F1486" i="2"/>
  <c r="F1018" i="2"/>
  <c r="F1072" i="2"/>
  <c r="F1163" i="2"/>
  <c r="F449" i="2"/>
  <c r="F1159" i="2"/>
  <c r="F1452" i="2"/>
  <c r="F863" i="2"/>
  <c r="F1333" i="2"/>
  <c r="F797" i="2"/>
  <c r="F911" i="2"/>
  <c r="F1600" i="2"/>
  <c r="F1390" i="2"/>
  <c r="F286" i="2"/>
  <c r="F796" i="2"/>
  <c r="F711" i="2"/>
  <c r="F765" i="2"/>
  <c r="F1419" i="2"/>
  <c r="F829" i="2"/>
  <c r="F933" i="2"/>
  <c r="F900" i="2"/>
  <c r="F743" i="2"/>
  <c r="F1651" i="2"/>
  <c r="F1498" i="2"/>
  <c r="F1622" i="2"/>
  <c r="F1478" i="2"/>
  <c r="F1465" i="2"/>
  <c r="F1463" i="2"/>
  <c r="F1064" i="2"/>
  <c r="F309" i="2"/>
  <c r="F1609" i="2"/>
  <c r="F914" i="2"/>
  <c r="F1720" i="2"/>
  <c r="F1292" i="2"/>
  <c r="F1558" i="2"/>
  <c r="F1461" i="2"/>
  <c r="F1551" i="2"/>
  <c r="F1574" i="2"/>
  <c r="F1288" i="2"/>
  <c r="F1147" i="2"/>
  <c r="F1657" i="2"/>
  <c r="F1351" i="2"/>
  <c r="F1273" i="2"/>
  <c r="F1426" i="2"/>
  <c r="F859" i="2"/>
  <c r="F942" i="2"/>
  <c r="F380" i="2"/>
  <c r="F856" i="2"/>
  <c r="F902" i="2"/>
  <c r="F851" i="2"/>
  <c r="F354" i="2"/>
  <c r="F425" i="2"/>
  <c r="F308" i="2"/>
  <c r="F1464" i="2"/>
  <c r="F364" i="2"/>
  <c r="F712" i="2"/>
  <c r="F886" i="2"/>
  <c r="F835" i="2"/>
  <c r="F206" i="2"/>
  <c r="F461" i="2"/>
  <c r="F553" i="2"/>
  <c r="F795" i="2"/>
  <c r="F217" i="2"/>
  <c r="F568" i="2"/>
  <c r="F614" i="2"/>
  <c r="F691" i="2"/>
  <c r="F53" i="2"/>
  <c r="F1411" i="2"/>
  <c r="F318" i="2"/>
  <c r="F201" i="2"/>
  <c r="F853" i="2"/>
  <c r="F1265" i="2"/>
  <c r="F337" i="2"/>
  <c r="F717" i="2"/>
  <c r="F357" i="2"/>
  <c r="F1468" i="2"/>
  <c r="F1186" i="2"/>
  <c r="F134" i="2"/>
  <c r="F1182" i="2"/>
  <c r="F636" i="2"/>
  <c r="F1134" i="2"/>
  <c r="F1415" i="2"/>
  <c r="F756" i="2"/>
  <c r="F1209" i="2"/>
  <c r="F1300" i="2"/>
  <c r="F684" i="2"/>
  <c r="F545" i="2"/>
  <c r="F1151" i="2"/>
  <c r="F1538" i="2"/>
  <c r="F214" i="2"/>
  <c r="F148" i="2"/>
  <c r="F1125" i="2"/>
  <c r="F1144" i="2"/>
  <c r="F1515" i="2"/>
  <c r="F567" i="2"/>
  <c r="F956" i="2"/>
  <c r="F884" i="2"/>
  <c r="F644" i="2"/>
  <c r="F1101" i="2"/>
  <c r="F986" i="2"/>
  <c r="F1078" i="2"/>
  <c r="F267" i="2"/>
  <c r="F1034" i="2"/>
  <c r="F1092" i="2"/>
  <c r="F697" i="2"/>
  <c r="F73" i="2"/>
  <c r="F1610" i="2"/>
  <c r="F780" i="2"/>
  <c r="F1661" i="2"/>
  <c r="F1271" i="2"/>
  <c r="F1007" i="2"/>
  <c r="F131" i="2"/>
  <c r="F785" i="2"/>
  <c r="F1393" i="2"/>
  <c r="F1451" i="2"/>
  <c r="F1455" i="2"/>
  <c r="F1723" i="2"/>
  <c r="F1518" i="2"/>
  <c r="F1126" i="2"/>
  <c r="F1729" i="2"/>
  <c r="F1619" i="2"/>
  <c r="F1280" i="2"/>
  <c r="F113" i="2"/>
  <c r="F1307" i="2"/>
  <c r="F951" i="2"/>
  <c r="F1614" i="2"/>
  <c r="F1353" i="2"/>
  <c r="F1513" i="2"/>
  <c r="F1102" i="2"/>
  <c r="F1639" i="2"/>
  <c r="F1320" i="2"/>
  <c r="F629" i="2"/>
  <c r="F1504" i="2"/>
  <c r="F1087" i="2"/>
  <c r="F1672" i="2"/>
  <c r="F565" i="2"/>
  <c r="F1424" i="2"/>
  <c r="F676" i="2"/>
  <c r="F1706" i="2"/>
  <c r="F1385" i="2"/>
  <c r="F895" i="2"/>
  <c r="F1557" i="2"/>
  <c r="F1202" i="2"/>
  <c r="F1698" i="2"/>
  <c r="F1241" i="2"/>
  <c r="F1629" i="2"/>
  <c r="F1531" i="2"/>
  <c r="F1210" i="2"/>
  <c r="F1479" i="2"/>
  <c r="F1047" i="2"/>
  <c r="F1607" i="2"/>
  <c r="F1274" i="2"/>
  <c r="F283" i="2"/>
  <c r="F1469" i="2"/>
  <c r="F1032" i="2"/>
  <c r="F922" i="2"/>
  <c r="F1407" i="2"/>
  <c r="F1692" i="2"/>
  <c r="F1136" i="2"/>
  <c r="F775" i="2"/>
  <c r="F1494" i="2"/>
  <c r="F1098" i="2"/>
  <c r="F1653" i="2"/>
  <c r="F1338" i="2"/>
  <c r="F724" i="2"/>
  <c r="F1501" i="2"/>
  <c r="F1548" i="2"/>
  <c r="F865" i="2"/>
  <c r="F1553" i="2"/>
  <c r="F1579" i="2"/>
  <c r="F1212" i="2"/>
  <c r="F1703" i="2"/>
  <c r="F1400" i="2"/>
  <c r="F935" i="2"/>
  <c r="F1571" i="2"/>
  <c r="F1200" i="2"/>
  <c r="F1693" i="2"/>
  <c r="F1592" i="2"/>
  <c r="F1019" i="2"/>
  <c r="F1389" i="2"/>
  <c r="F987" i="2"/>
  <c r="F1561" i="2"/>
  <c r="F1206" i="2"/>
  <c r="F1717" i="2"/>
  <c r="F1416" i="2"/>
  <c r="F862" i="2"/>
  <c r="F1471" i="2"/>
  <c r="F1392" i="2"/>
  <c r="F748" i="2"/>
  <c r="F590" i="2"/>
  <c r="F753" i="2"/>
  <c r="F653" i="2"/>
  <c r="F62" i="2"/>
  <c r="F1230" i="2"/>
  <c r="F1260" i="2"/>
  <c r="F1649" i="2"/>
  <c r="F1512" i="2"/>
  <c r="F1065" i="2"/>
  <c r="F869" i="2"/>
  <c r="F1010" i="2"/>
  <c r="F47" i="2"/>
  <c r="F227" i="2"/>
  <c r="F64" i="2"/>
  <c r="F1061" i="2"/>
  <c r="F932" i="2"/>
  <c r="F967" i="2"/>
  <c r="F897" i="2"/>
  <c r="F1070" i="2"/>
  <c r="F1033" i="2"/>
  <c r="F577" i="2"/>
  <c r="F977" i="2"/>
  <c r="F864" i="2"/>
  <c r="F683" i="2"/>
  <c r="F937" i="2"/>
  <c r="F721" i="2"/>
  <c r="F535" i="2"/>
  <c r="F589" i="2"/>
  <c r="F988" i="2"/>
  <c r="F1525" i="2"/>
  <c r="F1117" i="2"/>
  <c r="F551" i="2"/>
  <c r="F1100" i="2"/>
  <c r="F417" i="2"/>
  <c r="F107" i="2"/>
  <c r="F541" i="2"/>
  <c r="F174" i="2"/>
  <c r="F1475" i="2"/>
  <c r="F1522" i="2"/>
  <c r="F1675" i="2"/>
  <c r="F1120" i="2"/>
  <c r="F1268" i="2"/>
  <c r="F462" i="2"/>
  <c r="F222" i="2"/>
  <c r="F657" i="2"/>
  <c r="F542" i="2"/>
  <c r="F1282" i="2"/>
  <c r="F1162" i="2"/>
  <c r="F910" i="2"/>
  <c r="F1621" i="2"/>
  <c r="F1466" i="2"/>
  <c r="F892" i="2"/>
  <c r="F782" i="2"/>
  <c r="F38" i="2"/>
  <c r="F727" i="2"/>
  <c r="F180" i="2"/>
  <c r="F1281" i="2"/>
  <c r="F1311" i="2"/>
  <c r="F1564" i="2"/>
  <c r="F243" i="2"/>
  <c r="F363" i="2"/>
  <c r="F1208" i="2"/>
  <c r="F322" i="2"/>
  <c r="F563" i="2"/>
  <c r="F228" i="2"/>
  <c r="F263" i="2"/>
  <c r="F824" i="2"/>
  <c r="F80" i="2"/>
  <c r="F527" i="2"/>
  <c r="F1336" i="2"/>
  <c r="F265" i="2"/>
  <c r="F1004" i="2"/>
  <c r="F525" i="2"/>
  <c r="F54" i="2"/>
  <c r="F1091" i="2"/>
  <c r="F758" i="2"/>
  <c r="F328" i="2"/>
  <c r="F394" i="2"/>
  <c r="F15" i="2"/>
  <c r="F1286" i="2"/>
  <c r="F850" i="2"/>
  <c r="F973" i="2"/>
  <c r="F1310" i="2"/>
  <c r="F223" i="2"/>
  <c r="F467" i="2"/>
  <c r="F125" i="2"/>
  <c r="F160" i="2"/>
  <c r="F728" i="2"/>
  <c r="F794" i="2"/>
  <c r="F431" i="2"/>
  <c r="F1667" i="2"/>
  <c r="F921" i="2"/>
  <c r="F1277" i="2"/>
  <c r="F689" i="2"/>
  <c r="F754" i="2"/>
  <c r="F995" i="2"/>
  <c r="F662" i="2"/>
  <c r="F230" i="2"/>
  <c r="F298" i="2"/>
  <c r="F524" i="2"/>
  <c r="F288" i="2"/>
  <c r="F852" i="2"/>
  <c r="F140" i="2"/>
  <c r="F1410" i="2"/>
  <c r="F1425" i="2"/>
  <c r="F1262" i="2"/>
  <c r="F1154" i="2"/>
  <c r="F1240" i="2"/>
  <c r="F1369" i="2"/>
  <c r="F764" i="2"/>
  <c r="F1509" i="2"/>
  <c r="F1121" i="2"/>
  <c r="F1668" i="2"/>
  <c r="F1357" i="2"/>
  <c r="F718" i="2"/>
  <c r="F1476" i="2"/>
  <c r="F1391" i="2"/>
  <c r="F1727" i="2"/>
  <c r="F992" i="2"/>
  <c r="F1578" i="2"/>
  <c r="F1211" i="2"/>
  <c r="F1718" i="2"/>
  <c r="F1417" i="2"/>
  <c r="F969" i="2"/>
  <c r="F1570" i="2"/>
  <c r="F1678" i="2"/>
  <c r="F501" i="2"/>
  <c r="F844" i="2"/>
  <c r="F1081" i="2"/>
  <c r="F1325" i="2"/>
  <c r="F523" i="2"/>
  <c r="F1473" i="2"/>
  <c r="F1067" i="2"/>
  <c r="F1636" i="2"/>
  <c r="F1317" i="2"/>
  <c r="F437" i="2"/>
  <c r="F1352" i="2"/>
  <c r="F1663" i="2"/>
  <c r="F1290" i="2"/>
  <c r="F90" i="2"/>
  <c r="F1674" i="2"/>
  <c r="F1343" i="2"/>
  <c r="F751" i="2"/>
  <c r="F1524" i="2"/>
  <c r="F1149" i="2"/>
  <c r="F1666" i="2"/>
  <c r="F1519" i="2"/>
  <c r="F1428" i="2"/>
  <c r="F1431" i="2"/>
  <c r="F978" i="2"/>
  <c r="F1441" i="2"/>
  <c r="F981" i="2"/>
  <c r="F1575" i="2"/>
  <c r="F1229" i="2"/>
  <c r="F1732" i="2"/>
  <c r="F1433" i="2"/>
  <c r="F962" i="2"/>
  <c r="F1183" i="2"/>
  <c r="F1083" i="2"/>
  <c r="F1516" i="2"/>
  <c r="F1022" i="2"/>
  <c r="F145" i="2"/>
  <c r="F1421" i="2"/>
  <c r="F976" i="2"/>
  <c r="F1589" i="2"/>
  <c r="F1194" i="2"/>
  <c r="F1405" i="2"/>
  <c r="F1700" i="2"/>
  <c r="F1169" i="2"/>
  <c r="F48" i="2"/>
  <c r="F735" i="2"/>
  <c r="F549" i="2"/>
  <c r="F405" i="2"/>
  <c r="F1214" i="2"/>
  <c r="F1094" i="2"/>
  <c r="F1124" i="2"/>
  <c r="F1261" i="2"/>
  <c r="F1721" i="2"/>
  <c r="F1555" i="2"/>
  <c r="F583" i="2"/>
  <c r="F685" i="2"/>
  <c r="F457" i="2"/>
  <c r="F880" i="2"/>
  <c r="F1097" i="2"/>
  <c r="F913" i="2"/>
  <c r="F767" i="2"/>
  <c r="F809" i="2"/>
  <c r="F1613" i="2"/>
  <c r="F1401" i="2"/>
  <c r="F1602" i="2"/>
  <c r="F704" i="2"/>
  <c r="F593" i="2"/>
  <c r="F686" i="2"/>
  <c r="F446" i="2"/>
  <c r="F772" i="2"/>
  <c r="F505" i="2"/>
  <c r="F250" i="2"/>
  <c r="F315" i="2"/>
  <c r="F645" i="2"/>
  <c r="F65" i="2"/>
  <c r="F1584" i="2"/>
  <c r="F958" i="2"/>
  <c r="F876" i="2"/>
  <c r="F116" i="2"/>
  <c r="F773" i="2"/>
  <c r="F256" i="2"/>
  <c r="F1316" i="2"/>
  <c r="F1345" i="2"/>
  <c r="F1694" i="2"/>
  <c r="F1462" i="2"/>
  <c r="F1527" i="2"/>
  <c r="F1285" i="2"/>
  <c r="F1188" i="2"/>
  <c r="F1673" i="2"/>
  <c r="F1364" i="2"/>
  <c r="F831" i="2"/>
  <c r="F1540" i="2"/>
  <c r="F1173" i="2"/>
  <c r="F1680" i="2"/>
  <c r="F1116" i="2"/>
  <c r="F1662" i="2"/>
  <c r="F1365" i="2"/>
  <c r="F860" i="2"/>
  <c r="F1440" i="2"/>
  <c r="F980" i="2"/>
  <c r="F1590" i="2"/>
  <c r="F1252" i="2"/>
  <c r="F208" i="2"/>
  <c r="F1432" i="2"/>
  <c r="F1384" i="2"/>
  <c r="F1193" i="2"/>
  <c r="F1429" i="2"/>
  <c r="F1137" i="2"/>
  <c r="F1133" i="2"/>
  <c r="F1641" i="2"/>
  <c r="F1321" i="2"/>
  <c r="F635" i="2"/>
  <c r="F1505" i="2"/>
  <c r="F1118" i="2"/>
  <c r="F1648" i="2"/>
  <c r="F1127" i="2"/>
  <c r="F1255" i="2"/>
  <c r="F1645" i="2"/>
  <c r="F670" i="2"/>
  <c r="F1546" i="2"/>
  <c r="F1156" i="2"/>
  <c r="F1686" i="2"/>
  <c r="F1381" i="2"/>
  <c r="F882" i="2"/>
  <c r="F1537" i="2"/>
  <c r="F1189" i="2"/>
  <c r="F1608" i="2"/>
  <c r="F1549" i="2"/>
  <c r="F812" i="2"/>
  <c r="F1332" i="2"/>
  <c r="F944" i="2"/>
  <c r="F1545" i="2"/>
  <c r="F1181" i="2"/>
  <c r="F1701" i="2"/>
  <c r="F798" i="2"/>
  <c r="F949" i="2"/>
  <c r="F1467" i="2"/>
  <c r="F909" i="2"/>
  <c r="F1722" i="2"/>
  <c r="F1403" i="2"/>
  <c r="F939" i="2"/>
  <c r="F1573" i="2"/>
  <c r="F1227" i="2"/>
  <c r="F1714" i="2"/>
  <c r="F1412" i="2"/>
  <c r="F1711" i="2"/>
  <c r="F1569" i="2"/>
  <c r="F1287" i="2"/>
  <c r="F1496" i="2"/>
  <c r="F1073" i="2"/>
  <c r="F1623" i="2"/>
  <c r="F1297" i="2"/>
  <c r="F475" i="2"/>
  <c r="F1487" i="2"/>
  <c r="F1062" i="2"/>
  <c r="F1583" i="2"/>
  <c r="F1709" i="2"/>
  <c r="F1370" i="2"/>
  <c r="F151" i="2"/>
  <c r="F1690" i="2"/>
  <c r="F1366" i="2"/>
  <c r="F841" i="2"/>
  <c r="F1541" i="2"/>
  <c r="F1176" i="2"/>
  <c r="F1682" i="2"/>
  <c r="F1374" i="2"/>
  <c r="F1630" i="2"/>
  <c r="F1049" i="2"/>
  <c r="F1598" i="2"/>
  <c r="F1595" i="2"/>
  <c r="F1236" i="2"/>
  <c r="F1719" i="2"/>
  <c r="F1418" i="2"/>
  <c r="F970" i="2"/>
  <c r="F1587" i="2"/>
  <c r="F1223" i="2"/>
  <c r="F1585" i="2"/>
  <c r="F1349" i="2"/>
  <c r="F1646" i="2"/>
  <c r="F1031" i="2"/>
  <c r="F669" i="2"/>
  <c r="F1477" i="2"/>
  <c r="F1068" i="2"/>
  <c r="F1637" i="2"/>
  <c r="F1318" i="2"/>
  <c r="F608" i="2"/>
  <c r="F1484" i="2"/>
  <c r="F1302" i="2"/>
  <c r="F1388" i="2"/>
  <c r="F592" i="2"/>
  <c r="F1659" i="2"/>
  <c r="F1324" i="2"/>
  <c r="F513" i="2"/>
  <c r="F1491" i="2"/>
  <c r="F1093" i="2"/>
  <c r="F1534" i="2"/>
  <c r="F1279" i="2"/>
  <c r="F1224" i="2"/>
  <c r="F709" i="2"/>
  <c r="F39" i="2"/>
  <c r="F905" i="2"/>
  <c r="F731" i="2"/>
  <c r="F975" i="2"/>
  <c r="F768" i="2"/>
  <c r="F596" i="2"/>
  <c r="F640" i="2"/>
  <c r="F1560" i="2"/>
  <c r="F1654" i="2"/>
  <c r="F1172" i="2"/>
  <c r="F86" i="2"/>
  <c r="F1150" i="2"/>
  <c r="F489" i="2"/>
  <c r="F185" i="2"/>
  <c r="F601" i="2"/>
  <c r="F252" i="2"/>
  <c r="F8" i="2"/>
  <c r="F45" i="2"/>
  <c r="F1135" i="2"/>
  <c r="F1319" i="2"/>
  <c r="F1312" i="2"/>
  <c r="F619" i="2"/>
  <c r="F420" i="2"/>
  <c r="F708" i="2"/>
  <c r="F603" i="2"/>
  <c r="F21" i="2"/>
  <c r="F1196" i="2"/>
  <c r="F1226" i="2"/>
  <c r="F1550" i="2"/>
  <c r="F1368" i="2"/>
  <c r="F733" i="2"/>
  <c r="F701" i="2"/>
  <c r="F957" i="2"/>
  <c r="F820" i="2"/>
  <c r="F150" i="2"/>
  <c r="F1199" i="2"/>
  <c r="F1026" i="2"/>
  <c r="F893" i="2"/>
  <c r="F927" i="2"/>
  <c r="F1444" i="2"/>
  <c r="F651" i="2"/>
  <c r="F964" i="2"/>
  <c r="F395" i="2"/>
  <c r="F917" i="2"/>
  <c r="F826" i="2"/>
  <c r="F631" i="2"/>
  <c r="F896" i="2"/>
  <c r="F673" i="2"/>
  <c r="F1266" i="2"/>
  <c r="F1457" i="2"/>
  <c r="F1397" i="2"/>
  <c r="F106" i="2"/>
  <c r="F356" i="2"/>
  <c r="F35" i="2"/>
  <c r="F799" i="2"/>
  <c r="F1029" i="2"/>
  <c r="F834" i="2"/>
  <c r="F672" i="2"/>
  <c r="F716" i="2"/>
  <c r="F1356" i="2"/>
  <c r="F301" i="2"/>
  <c r="F1021" i="2"/>
  <c r="F557" i="2"/>
  <c r="F37" i="2"/>
  <c r="F1075" i="2"/>
  <c r="F742" i="2"/>
  <c r="F312" i="2"/>
  <c r="F378" i="2"/>
  <c r="F14" i="2"/>
  <c r="F1113" i="2"/>
  <c r="F128" i="2"/>
  <c r="F325" i="2"/>
  <c r="F1191" i="2"/>
  <c r="F338" i="2"/>
  <c r="F579" i="2"/>
  <c r="F245" i="2"/>
  <c r="F279" i="2"/>
  <c r="F840" i="2"/>
  <c r="F97" i="2"/>
  <c r="F543" i="2"/>
  <c r="F1683" i="2"/>
  <c r="F31" i="2"/>
  <c r="F1294" i="2"/>
  <c r="F715" i="2"/>
  <c r="F738" i="2"/>
  <c r="F979" i="2"/>
  <c r="F646" i="2"/>
  <c r="F213" i="2"/>
  <c r="F282" i="2"/>
  <c r="F508" i="2"/>
  <c r="F1269" i="2"/>
  <c r="F805" i="2"/>
  <c r="F954" i="2"/>
  <c r="F1293" i="2"/>
  <c r="F240" i="2"/>
  <c r="F483" i="2"/>
  <c r="F142" i="2"/>
  <c r="F177" i="2"/>
  <c r="F744" i="2"/>
  <c r="F810" i="2"/>
  <c r="F447" i="2"/>
  <c r="F1605" i="2"/>
  <c r="F800" i="2"/>
  <c r="F94" i="2"/>
  <c r="F847" i="2"/>
  <c r="F1576" i="2"/>
  <c r="F1445" i="2"/>
  <c r="F564" i="2"/>
  <c r="F1079" i="2"/>
  <c r="F1594" i="2"/>
  <c r="F1234" i="2"/>
  <c r="F1734" i="2"/>
  <c r="F1435" i="2"/>
  <c r="F1005" i="2"/>
  <c r="F1586" i="2"/>
  <c r="F1164" i="2"/>
  <c r="F1057" i="2"/>
  <c r="F1023" i="2"/>
  <c r="F1168" i="2"/>
  <c r="F1348" i="2"/>
  <c r="F663" i="2"/>
  <c r="F1492" i="2"/>
  <c r="F1096" i="2"/>
  <c r="F1652" i="2"/>
  <c r="F1337" i="2"/>
  <c r="F604" i="2"/>
  <c r="F1330" i="2"/>
  <c r="F1326" i="2"/>
  <c r="F1688" i="2"/>
  <c r="F871" i="2"/>
  <c r="F1562" i="2"/>
  <c r="F1185" i="2"/>
  <c r="F1702" i="2"/>
  <c r="F1399" i="2"/>
  <c r="F930" i="2"/>
  <c r="F1554" i="2"/>
  <c r="F1725" i="2"/>
  <c r="F1544" i="2"/>
  <c r="F1482" i="2"/>
  <c r="F1104" i="2"/>
  <c r="F1069" i="2"/>
  <c r="F1322" i="2"/>
  <c r="F1726" i="2"/>
  <c r="F1643" i="2"/>
  <c r="F1304" i="2"/>
  <c r="F341" i="2"/>
  <c r="F1472" i="2"/>
  <c r="F1066" i="2"/>
  <c r="F1635" i="2"/>
  <c r="F1291" i="2"/>
  <c r="F1406" i="2"/>
  <c r="F1500" i="2"/>
  <c r="F184" i="2"/>
  <c r="F1278" i="2"/>
  <c r="F903" i="2"/>
  <c r="F1528" i="2"/>
  <c r="F1153" i="2"/>
  <c r="F1685" i="2"/>
  <c r="F1380" i="2"/>
  <c r="F879" i="2"/>
  <c r="F1535" i="2"/>
  <c r="F1713" i="2"/>
  <c r="F1166" i="2"/>
  <c r="F1644" i="2"/>
  <c r="F1611" i="2"/>
  <c r="F1257" i="2"/>
  <c r="F1735" i="2"/>
  <c r="F1436" i="2"/>
  <c r="F1006" i="2"/>
  <c r="F1603" i="2"/>
  <c r="F1246" i="2"/>
  <c r="F906" i="2"/>
  <c r="F713" i="2"/>
  <c r="F1373" i="2"/>
  <c r="F1041" i="2"/>
  <c r="F1103" i="2"/>
  <c r="F1625" i="2"/>
  <c r="F1301" i="2"/>
  <c r="F481" i="2"/>
  <c r="F1488" i="2"/>
  <c r="F1090" i="2"/>
  <c r="F1632" i="2"/>
  <c r="F1633" i="2"/>
  <c r="F1533" i="2"/>
  <c r="F1110" i="2"/>
  <c r="F1707" i="2"/>
  <c r="F1386" i="2"/>
  <c r="F846" i="2"/>
  <c r="F1542" i="2"/>
  <c r="F1177" i="2"/>
  <c r="F1699" i="2"/>
  <c r="F1376" i="2"/>
  <c r="F1704" i="2"/>
  <c r="F430" i="2"/>
  <c r="F1567" i="2"/>
  <c r="F1335" i="2"/>
  <c r="F1215" i="2"/>
  <c r="F1689" i="2"/>
  <c r="F1383" i="2"/>
  <c r="F890" i="2"/>
  <c r="F1556" i="2"/>
  <c r="F1355" i="2"/>
  <c r="F1178" i="2"/>
  <c r="F1712" i="2"/>
  <c r="F60" i="2"/>
  <c r="F974" i="2"/>
  <c r="F233" i="2"/>
  <c r="F839" i="2"/>
  <c r="F366" i="2"/>
  <c r="F1367" i="2"/>
  <c r="F1395" i="2"/>
  <c r="F940" i="2"/>
  <c r="F1258" i="2"/>
  <c r="F1588" i="2"/>
  <c r="F1142" i="2"/>
  <c r="F1207" i="2"/>
  <c r="F681" i="2"/>
  <c r="F517" i="2"/>
  <c r="F369" i="2"/>
  <c r="F1197" i="2"/>
  <c r="F1077" i="2"/>
  <c r="F1106" i="2"/>
  <c r="F1053" i="2"/>
  <c r="F1705" i="2"/>
  <c r="F1539" i="2"/>
  <c r="F427" i="2"/>
  <c r="F617" i="2"/>
  <c r="F372" i="2"/>
  <c r="F861" i="2"/>
  <c r="F1080" i="2"/>
  <c r="F894" i="2"/>
  <c r="F745" i="2"/>
  <c r="F784" i="2"/>
  <c r="F1238" i="2"/>
  <c r="F1254" i="2"/>
  <c r="F1503" i="2"/>
  <c r="F641" i="2"/>
  <c r="F519" i="2"/>
  <c r="F661" i="2"/>
  <c r="F411" i="2"/>
  <c r="F749" i="2"/>
  <c r="F473" i="2"/>
  <c r="F209" i="2"/>
  <c r="F277" i="2"/>
  <c r="F533" i="2"/>
  <c r="F1733" i="2"/>
  <c r="F1568" i="2"/>
  <c r="F928" i="2"/>
  <c r="F836" i="2"/>
  <c r="F77" i="2"/>
  <c r="F750" i="2"/>
  <c r="F218" i="2"/>
  <c r="F1298" i="2"/>
  <c r="F1514" i="2"/>
  <c r="F1679" i="2"/>
  <c r="F1409" i="2"/>
  <c r="F1086" i="2"/>
  <c r="F1582" i="2"/>
  <c r="F198" i="2"/>
  <c r="F1043" i="2"/>
  <c r="F416" i="2"/>
  <c r="F212" i="2"/>
  <c r="F1259" i="2"/>
  <c r="F215" i="2"/>
  <c r="F828" i="2"/>
  <c r="F258" i="2"/>
  <c r="F536" i="2"/>
  <c r="F19" i="2"/>
  <c r="F98" i="2"/>
  <c r="F10" i="2"/>
  <c r="F769" i="2"/>
  <c r="F586" i="2"/>
  <c r="F101" i="2"/>
  <c r="F1171" i="2"/>
  <c r="F478" i="2"/>
  <c r="F606" i="2"/>
  <c r="F61" i="2"/>
  <c r="F50" i="2"/>
  <c r="F458" i="2"/>
  <c r="F122" i="2"/>
  <c r="F1430" i="2"/>
  <c r="F714" i="2"/>
  <c r="F531" i="2"/>
  <c r="F85" i="2"/>
  <c r="F332" i="2"/>
  <c r="F95" i="2"/>
  <c r="F25" i="2"/>
  <c r="F470" i="2"/>
  <c r="F803" i="2"/>
  <c r="F562" i="2"/>
  <c r="F945" i="2"/>
  <c r="F621" i="2"/>
  <c r="F757" i="2"/>
  <c r="F1559" i="2"/>
  <c r="F463" i="2"/>
  <c r="F12" i="2"/>
  <c r="F760" i="2"/>
  <c r="F195" i="2"/>
  <c r="F159" i="2"/>
  <c r="F499" i="2"/>
  <c r="F257" i="2"/>
  <c r="F163" i="2"/>
  <c r="F777" i="2"/>
  <c r="F1108" i="2"/>
  <c r="F396" i="2"/>
  <c r="F872" i="2"/>
  <c r="F918" i="2"/>
  <c r="F867" i="2"/>
  <c r="F370" i="2"/>
  <c r="F239" i="2"/>
  <c r="F270" i="2"/>
  <c r="F379" i="2"/>
  <c r="F251" i="2"/>
  <c r="F600" i="2"/>
  <c r="F774" i="2"/>
  <c r="F723" i="2"/>
  <c r="F87" i="2"/>
  <c r="F908" i="2"/>
  <c r="F660" i="2"/>
  <c r="F255" i="2"/>
  <c r="F234" i="2"/>
  <c r="F584" i="2"/>
  <c r="F630" i="2"/>
  <c r="F707" i="2"/>
  <c r="F70" i="2"/>
  <c r="F1328" i="2"/>
  <c r="F235" i="2"/>
  <c r="F102" i="2"/>
  <c r="F762" i="2"/>
  <c r="F440" i="2"/>
  <c r="F486" i="2"/>
  <c r="F435" i="2"/>
  <c r="F276" i="2"/>
  <c r="F469" i="2"/>
  <c r="F1084" i="2"/>
  <c r="F494" i="2"/>
  <c r="F1008" i="2"/>
  <c r="F477" i="2"/>
  <c r="F605" i="2"/>
  <c r="F401" i="2"/>
  <c r="F365" i="2"/>
  <c r="F445" i="2"/>
  <c r="F529" i="2"/>
  <c r="F436" i="2"/>
  <c r="F260" i="2"/>
  <c r="F197" i="2"/>
  <c r="F465" i="2"/>
  <c r="F612" i="2"/>
  <c r="F1138" i="2"/>
  <c r="F503" i="2"/>
  <c r="F916" i="2"/>
  <c r="F845" i="2"/>
  <c r="F497" i="2"/>
  <c r="F759" i="2"/>
  <c r="F946" i="2"/>
  <c r="F1044" i="2"/>
  <c r="F188" i="2"/>
  <c r="F983" i="2"/>
  <c r="F1035" i="2"/>
  <c r="F1566" i="2"/>
  <c r="F1213" i="2"/>
  <c r="F628" i="2"/>
  <c r="F507" i="2"/>
  <c r="F1354" i="2"/>
  <c r="F1198" i="2"/>
  <c r="F11" i="2"/>
  <c r="F625" i="2"/>
  <c r="F521" i="2"/>
  <c r="F191" i="2"/>
  <c r="F317" i="2"/>
  <c r="F1684" i="2"/>
  <c r="F1526" i="2"/>
  <c r="F1387" i="2"/>
  <c r="F1239" i="2"/>
  <c r="F1710" i="2"/>
  <c r="F823" i="2"/>
  <c r="F1670" i="2"/>
  <c r="F1529" i="2"/>
  <c r="F1599" i="2"/>
  <c r="F693" i="2"/>
  <c r="F1715" i="2"/>
  <c r="F1591" i="2"/>
  <c r="F959" i="2"/>
  <c r="F1414" i="2"/>
  <c r="F941" i="2"/>
  <c r="F1617" i="2"/>
  <c r="F1523" i="2"/>
  <c r="F1161" i="2"/>
  <c r="F1480" i="2"/>
  <c r="F1016" i="2"/>
  <c r="F434" i="2"/>
  <c r="F1088" i="2"/>
  <c r="F1111" i="2"/>
  <c r="F788" i="2"/>
  <c r="F1423" i="2"/>
  <c r="F335" i="2"/>
  <c r="F698" i="2"/>
  <c r="F632" i="2"/>
  <c r="F58" i="2"/>
  <c r="F23" i="2"/>
  <c r="F371" i="2"/>
  <c r="F121" i="2"/>
  <c r="F848" i="2"/>
  <c r="F124" i="2"/>
  <c r="F1190" i="2"/>
  <c r="F268" i="2"/>
  <c r="F616" i="2"/>
  <c r="F790" i="2"/>
  <c r="F739" i="2"/>
  <c r="F104" i="2"/>
  <c r="F868" i="2"/>
  <c r="F599" i="2"/>
  <c r="F136" i="2"/>
  <c r="F115" i="2"/>
  <c r="F472" i="2"/>
  <c r="F518" i="2"/>
  <c r="F595" i="2"/>
  <c r="F199" i="2"/>
  <c r="F361" i="2"/>
  <c r="F1024" i="2"/>
  <c r="F119" i="2"/>
  <c r="F778" i="2"/>
  <c r="F456" i="2"/>
  <c r="F502" i="2"/>
  <c r="F451" i="2"/>
  <c r="F236" i="2"/>
  <c r="F397" i="2"/>
  <c r="F1058" i="2"/>
  <c r="F655" i="2"/>
  <c r="F634" i="2"/>
  <c r="F179" i="2"/>
  <c r="F358" i="2"/>
  <c r="F307" i="2"/>
  <c r="F761" i="2"/>
  <c r="F990" i="2"/>
  <c r="F393" i="2"/>
  <c r="F889" i="2"/>
  <c r="F1145" i="2"/>
  <c r="F702" i="2"/>
  <c r="F72" i="2"/>
  <c r="F52" i="2"/>
  <c r="F491" i="2"/>
  <c r="F468" i="2"/>
  <c r="F1563" i="2"/>
  <c r="F855" i="2"/>
  <c r="F69" i="2"/>
  <c r="F766" i="2"/>
  <c r="F571" i="2"/>
  <c r="F1434" i="2"/>
  <c r="F1631" i="2"/>
  <c r="F720" i="2"/>
  <c r="F1063" i="2"/>
  <c r="F285" i="2"/>
  <c r="F248" i="2"/>
  <c r="F1593" i="2"/>
  <c r="F1089" i="2"/>
  <c r="F1180" i="2"/>
  <c r="F485" i="2"/>
  <c r="F1184" i="2"/>
  <c r="F1572" i="2"/>
  <c r="F1099" i="2"/>
  <c r="F1350" i="2"/>
  <c r="F818" i="2"/>
  <c r="F943" i="2"/>
  <c r="F1696" i="2"/>
  <c r="F329" i="2"/>
  <c r="F324" i="2"/>
  <c r="F817" i="2"/>
  <c r="F734" i="2"/>
  <c r="F825" i="2"/>
  <c r="F1543" i="2"/>
  <c r="F740" i="2"/>
  <c r="F1655" i="2"/>
  <c r="F1530" i="2"/>
  <c r="F1660" i="2"/>
  <c r="F1334" i="2"/>
  <c r="F1119" i="2"/>
  <c r="F637" i="2"/>
  <c r="F1658" i="2"/>
  <c r="F1220" i="2"/>
  <c r="F1170" i="2"/>
  <c r="F1620" i="2"/>
  <c r="F898" i="2"/>
  <c r="F1216" i="2"/>
  <c r="F816" i="2"/>
  <c r="F1511" i="2"/>
  <c r="F1456" i="2"/>
  <c r="F1036" i="2"/>
  <c r="F1627" i="2"/>
  <c r="F1552" i="2"/>
  <c r="F1460" i="2"/>
  <c r="F1447" i="2"/>
  <c r="F1596" i="2"/>
  <c r="AA7" i="2"/>
  <c r="F204" i="2"/>
  <c r="F560" i="2"/>
  <c r="F613" i="2"/>
  <c r="F479" i="2"/>
  <c r="F176" i="2"/>
  <c r="F793" i="2"/>
  <c r="F155" i="2"/>
  <c r="F55" i="2"/>
  <c r="F368" i="2"/>
  <c r="F966" i="2"/>
  <c r="F1506" i="2"/>
  <c r="F144" i="2"/>
  <c r="F520" i="2"/>
  <c r="F351" i="2"/>
  <c r="F771" i="2"/>
  <c r="F474" i="2"/>
  <c r="F139" i="2"/>
  <c r="F1221" i="2"/>
  <c r="F428" i="2"/>
  <c r="F1283" i="2"/>
  <c r="F576" i="2"/>
  <c r="F392" i="2"/>
  <c r="F385" i="2"/>
  <c r="F226" i="2"/>
  <c r="F432" i="2"/>
  <c r="F1242" i="2"/>
  <c r="F511" i="2"/>
  <c r="F63" i="2"/>
  <c r="F808" i="2"/>
  <c r="F246" i="2"/>
  <c r="F211" i="2"/>
  <c r="F547" i="2"/>
  <c r="F306" i="2"/>
  <c r="F1225" i="2"/>
  <c r="F597" i="2"/>
  <c r="F789" i="2"/>
  <c r="F1375" i="2"/>
  <c r="F203" i="2"/>
  <c r="F570" i="2"/>
  <c r="F504" i="2"/>
  <c r="F934" i="2"/>
  <c r="F1267" i="2"/>
  <c r="F241" i="2"/>
  <c r="F120" i="2"/>
  <c r="F1192" i="2"/>
  <c r="F719" i="2"/>
  <c r="F153" i="2"/>
  <c r="F132" i="2"/>
  <c r="F488" i="2"/>
  <c r="F534" i="2"/>
  <c r="F611" i="2"/>
  <c r="F158" i="2"/>
  <c r="F171" i="2"/>
  <c r="F1000" i="2"/>
  <c r="F687" i="2"/>
  <c r="F666" i="2"/>
  <c r="F344" i="2"/>
  <c r="F390" i="2"/>
  <c r="F339" i="2"/>
  <c r="F493" i="2"/>
  <c r="F874" i="2"/>
  <c r="F273" i="2"/>
  <c r="F671" i="2"/>
  <c r="F650" i="2"/>
  <c r="F196" i="2"/>
  <c r="F374" i="2"/>
  <c r="F323" i="2"/>
  <c r="F736" i="2"/>
  <c r="F972" i="2"/>
  <c r="F299" i="2"/>
  <c r="F399" i="2"/>
  <c r="F506" i="2"/>
  <c r="F42" i="2"/>
  <c r="F91" i="2"/>
  <c r="F173" i="2"/>
  <c r="F926" i="2"/>
  <c r="F1112" i="2"/>
  <c r="F996" i="2"/>
  <c r="F1038" i="2"/>
  <c r="F96" i="2"/>
  <c r="F877" i="2"/>
  <c r="F377" i="2"/>
  <c r="F1050" i="2"/>
  <c r="F305" i="2"/>
  <c r="F1295" i="2"/>
  <c r="F1601" i="2"/>
  <c r="F1009" i="2"/>
  <c r="F373" i="2"/>
  <c r="F487" i="2"/>
  <c r="F216" i="2"/>
  <c r="F1508" i="2"/>
  <c r="F1446" i="2"/>
  <c r="F1042" i="2"/>
  <c r="F297" i="2"/>
  <c r="F561" i="2"/>
  <c r="F1085" i="2"/>
  <c r="F1048" i="2"/>
  <c r="F1362" i="2"/>
  <c r="F293" i="2"/>
  <c r="F154" i="2"/>
  <c r="F984" i="2"/>
  <c r="F938" i="2"/>
  <c r="F350" i="2"/>
  <c r="F537" i="2"/>
  <c r="F484" i="2"/>
  <c r="F668" i="2"/>
  <c r="F1618" i="2"/>
  <c r="F1656" i="2"/>
  <c r="F791" i="2"/>
  <c r="F1114" i="2"/>
  <c r="F532" i="2"/>
  <c r="F695" i="2"/>
  <c r="F901" i="2"/>
  <c r="F1296" i="2"/>
  <c r="F1045" i="2"/>
  <c r="F1052" i="2"/>
  <c r="F409" i="2"/>
  <c r="F1616" i="2"/>
  <c r="F1470" i="2"/>
  <c r="F1275" i="2"/>
  <c r="F1076" i="2"/>
  <c r="F1308" i="2"/>
  <c r="F1372" i="2"/>
  <c r="F28" i="2"/>
  <c r="F347" i="2"/>
  <c r="F231" i="2"/>
  <c r="F1731" i="2"/>
  <c r="F1422" i="2"/>
  <c r="F555" i="2"/>
  <c r="F741" i="2"/>
  <c r="F1218" i="2"/>
  <c r="F1450" i="2"/>
  <c r="F961" i="2"/>
  <c r="F103" i="2"/>
  <c r="F137" i="2"/>
  <c r="F919" i="2"/>
  <c r="F1626" i="2"/>
  <c r="F1453" i="2"/>
  <c r="F1256" i="2"/>
  <c r="F1143" i="2"/>
  <c r="F1493" i="2"/>
  <c r="F43" i="2"/>
  <c r="F1604" i="2"/>
  <c r="F1437" i="2"/>
  <c r="F1284" i="2"/>
  <c r="F1695" i="2"/>
  <c r="F244" i="2"/>
  <c r="F1204" i="2"/>
  <c r="F1017" i="2"/>
  <c r="F1580" i="2"/>
  <c r="F1358" i="2"/>
  <c r="F857" i="2"/>
  <c r="F1222" i="2"/>
  <c r="F1454" i="2"/>
  <c r="F1681" i="2"/>
  <c r="F929" i="2"/>
  <c r="F1420" i="2"/>
  <c r="F345" i="2"/>
  <c r="F1030" i="2"/>
  <c r="F509" i="2"/>
  <c r="F429" i="2"/>
  <c r="F1577" i="2"/>
  <c r="F656" i="2"/>
  <c r="F1001" i="2"/>
  <c r="F912" i="2"/>
  <c r="F26" i="2"/>
  <c r="F4" i="2"/>
  <c r="F801" i="2"/>
  <c r="F1495" i="2"/>
  <c r="F1243" i="2"/>
  <c r="F22" i="2"/>
  <c r="F732" i="2"/>
  <c r="F688" i="2"/>
  <c r="F1339" i="2"/>
  <c r="F83" i="2"/>
  <c r="F225" i="2"/>
  <c r="F99" i="2"/>
  <c r="F1314" i="2"/>
  <c r="F994" i="2"/>
  <c r="F1152" i="2"/>
  <c r="F849" i="2"/>
  <c r="F1306" i="2"/>
  <c r="F1402" i="2"/>
  <c r="F1520" i="2"/>
  <c r="F1359" i="2"/>
  <c r="F1130" i="2"/>
  <c r="F175" i="2"/>
  <c r="F1167" i="2"/>
  <c r="F999" i="2"/>
  <c r="F1039" i="2"/>
  <c r="F1404" i="2"/>
  <c r="F1497" i="2"/>
  <c r="F1228" i="2"/>
  <c r="F205" i="2"/>
  <c r="F1664" i="2"/>
  <c r="F1341" i="2"/>
  <c r="F1481" i="2"/>
  <c r="F281" i="2"/>
  <c r="F1708" i="2"/>
  <c r="F881" i="2"/>
  <c r="F1382" i="2"/>
  <c r="F1438" i="2"/>
  <c r="F111" i="2"/>
  <c r="F1056" i="2"/>
  <c r="F558" i="2"/>
  <c r="F700" i="2"/>
  <c r="F948" i="2"/>
  <c r="F1485" i="2"/>
  <c r="F289" i="2"/>
  <c r="F1532" i="2"/>
  <c r="F1676" i="2"/>
  <c r="F168" i="2"/>
  <c r="F382" i="2"/>
  <c r="F807" i="2"/>
  <c r="F346" i="2"/>
  <c r="F82" i="2"/>
  <c r="F330" i="2"/>
  <c r="F786" i="2"/>
  <c r="F1249" i="2"/>
  <c r="F648" i="2"/>
  <c r="F811" i="2"/>
  <c r="F316" i="2"/>
  <c r="F787" i="2"/>
  <c r="F781" i="2"/>
  <c r="F187" i="2"/>
  <c r="F123" i="2"/>
  <c r="F18" i="2"/>
  <c r="F2" i="2"/>
  <c r="F359" i="2"/>
  <c r="F1105" i="2"/>
  <c r="F730" i="2"/>
  <c r="F146" i="2"/>
  <c r="F699" i="2"/>
  <c r="F607" i="2"/>
  <c r="F310" i="2"/>
  <c r="F1247" i="2"/>
  <c r="F674" i="2"/>
  <c r="F792" i="2"/>
  <c r="F253" i="2"/>
  <c r="F118" i="2"/>
  <c r="F490" i="2"/>
  <c r="F424" i="2"/>
  <c r="F854" i="2"/>
  <c r="F1187" i="2"/>
  <c r="F156" i="2"/>
  <c r="F313" i="2"/>
  <c r="F667" i="2"/>
  <c r="F443" i="2"/>
  <c r="F1195" i="2"/>
  <c r="F170" i="2"/>
  <c r="F412" i="2"/>
  <c r="F181" i="2"/>
  <c r="F110" i="2"/>
  <c r="F550" i="2"/>
  <c r="F883" i="2"/>
  <c r="F642" i="2"/>
  <c r="F1003" i="2"/>
  <c r="F815" i="2"/>
  <c r="F1448" i="2"/>
  <c r="F319" i="2"/>
  <c r="F426" i="2"/>
  <c r="F439" i="2"/>
  <c r="F5" i="2"/>
  <c r="F88" i="2"/>
  <c r="F1020" i="2"/>
  <c r="F404" i="2"/>
  <c r="F1728" i="2"/>
  <c r="F169" i="2"/>
  <c r="F147" i="2"/>
  <c r="F295" i="2"/>
  <c r="F1235" i="2"/>
  <c r="F610" i="2"/>
  <c r="F1174" i="2"/>
  <c r="F1148" i="2"/>
  <c r="F1360" i="2"/>
  <c r="F152" i="2"/>
  <c r="F129" i="2"/>
  <c r="F143" i="2"/>
  <c r="F1219" i="2"/>
  <c r="F594" i="2"/>
  <c r="F1327" i="2"/>
  <c r="F141" i="2"/>
  <c r="F500" i="2"/>
  <c r="F476" i="2"/>
  <c r="F952" i="2"/>
  <c r="F998" i="2"/>
  <c r="F947" i="2"/>
  <c r="F450" i="2"/>
  <c r="F1474" i="2"/>
  <c r="F340" i="2"/>
  <c r="F353" i="2"/>
  <c r="F133" i="2"/>
  <c r="F991" i="2"/>
  <c r="F510" i="2"/>
  <c r="F609" i="2"/>
  <c r="F891" i="2"/>
  <c r="F1244" i="2"/>
  <c r="F1040" i="2"/>
  <c r="F1499" i="2"/>
  <c r="F725" i="2"/>
  <c r="F413" i="2"/>
  <c r="F452" i="2"/>
  <c r="F923" i="2"/>
  <c r="F1346" i="2"/>
  <c r="F763" i="2"/>
  <c r="F875" i="2"/>
  <c r="F842" i="2"/>
  <c r="F539" i="2"/>
  <c r="F1521" i="2"/>
  <c r="F1677" i="2"/>
  <c r="F1060" i="2"/>
  <c r="F333" i="2"/>
  <c r="F620" i="2"/>
  <c r="F1115" i="2"/>
  <c r="F1237" i="2"/>
  <c r="F1379" i="2"/>
  <c r="F331" i="2"/>
  <c r="F192" i="2"/>
  <c r="F1013" i="2"/>
  <c r="F971" i="2"/>
  <c r="F388" i="2"/>
  <c r="F569" i="2"/>
  <c r="F516" i="2"/>
  <c r="F729" i="2"/>
  <c r="F1634" i="2"/>
  <c r="F1309" i="2"/>
  <c r="F1340" i="2"/>
  <c r="F1132" i="2"/>
  <c r="F1413" i="2"/>
  <c r="F1028" i="2"/>
  <c r="F1650" i="2"/>
  <c r="F1507" i="2"/>
  <c r="F1323" i="2"/>
  <c r="F1082" i="2"/>
  <c r="F1624" i="2"/>
  <c r="F1396" i="2"/>
  <c r="F1253" i="2"/>
  <c r="F1305" i="2"/>
  <c r="F1724" i="2"/>
  <c r="F1669" i="2"/>
  <c r="F1217" i="2"/>
  <c r="F1270" i="2"/>
  <c r="F117" i="2"/>
  <c r="F1245" i="2"/>
  <c r="F1398" i="2"/>
  <c r="F1329" i="2"/>
  <c r="J1469" i="2" l="1"/>
  <c r="L1469" i="2" s="1"/>
  <c r="K743" i="2"/>
  <c r="M743" i="2" s="1"/>
  <c r="J743" i="2"/>
  <c r="L743" i="2" s="1"/>
  <c r="K1524" i="2"/>
  <c r="M1524" i="2" s="1"/>
  <c r="J1524" i="2"/>
  <c r="L1524" i="2" s="1"/>
  <c r="K1616" i="2"/>
  <c r="M1616" i="2" s="1"/>
  <c r="J1616" i="2"/>
  <c r="L1616" i="2" s="1"/>
  <c r="K1566" i="2"/>
  <c r="M1566" i="2" s="1"/>
  <c r="J1566" i="2"/>
  <c r="L1566" i="2" s="1"/>
  <c r="K1021" i="2"/>
  <c r="M1021" i="2" s="1"/>
  <c r="J1021" i="2"/>
  <c r="L1021" i="2" s="1"/>
  <c r="K374" i="2"/>
  <c r="M374" i="2" s="1"/>
  <c r="J374" i="2"/>
  <c r="L374" i="2" s="1"/>
  <c r="K10" i="2"/>
  <c r="M10" i="2" s="1"/>
  <c r="J10" i="2"/>
  <c r="L10" i="2" s="1"/>
  <c r="K1231" i="2"/>
  <c r="M1231" i="2" s="1"/>
  <c r="J1231" i="2"/>
  <c r="L1231" i="2" s="1"/>
  <c r="K1074" i="2"/>
  <c r="M1074" i="2" s="1"/>
  <c r="J1074" i="2"/>
  <c r="L1074" i="2" s="1"/>
  <c r="K116" i="2"/>
  <c r="M116" i="2" s="1"/>
  <c r="J116" i="2"/>
  <c r="L116" i="2" s="1"/>
  <c r="K1696" i="2"/>
  <c r="M1696" i="2" s="1"/>
  <c r="J1696" i="2"/>
  <c r="L1696" i="2" s="1"/>
  <c r="K942" i="2"/>
  <c r="M942" i="2" s="1"/>
  <c r="J942" i="2"/>
  <c r="L942" i="2" s="1"/>
  <c r="K199" i="2"/>
  <c r="M199" i="2" s="1"/>
  <c r="J199" i="2"/>
  <c r="L199" i="2" s="1"/>
  <c r="K339" i="2"/>
  <c r="M339" i="2" s="1"/>
  <c r="J339" i="2"/>
  <c r="L339" i="2" s="1"/>
  <c r="K1423" i="2"/>
  <c r="M1423" i="2" s="1"/>
  <c r="J1423" i="2"/>
  <c r="L1423" i="2" s="1"/>
  <c r="K1061" i="2"/>
  <c r="M1061" i="2" s="1"/>
  <c r="J1061" i="2"/>
  <c r="L1061" i="2" s="1"/>
  <c r="J248" i="2"/>
  <c r="L248" i="2" s="1"/>
  <c r="K248" i="2"/>
  <c r="M248" i="2" s="1"/>
  <c r="K395" i="2"/>
  <c r="M395" i="2" s="1"/>
  <c r="J395" i="2"/>
  <c r="L395" i="2" s="1"/>
  <c r="K48" i="2"/>
  <c r="M48" i="2" s="1"/>
  <c r="J48" i="2"/>
  <c r="L48" i="2" s="1"/>
  <c r="K362" i="2"/>
  <c r="M362" i="2" s="1"/>
  <c r="J362" i="2"/>
  <c r="L362" i="2" s="1"/>
  <c r="K800" i="2"/>
  <c r="M800" i="2" s="1"/>
  <c r="J800" i="2"/>
  <c r="L800" i="2" s="1"/>
  <c r="K917" i="2"/>
  <c r="M917" i="2" s="1"/>
  <c r="J917" i="2"/>
  <c r="L917" i="2" s="1"/>
  <c r="K429" i="2"/>
  <c r="M429" i="2" s="1"/>
  <c r="J429" i="2"/>
  <c r="L429" i="2" s="1"/>
  <c r="K73" i="2"/>
  <c r="M73" i="2" s="1"/>
  <c r="J73" i="2"/>
  <c r="L73" i="2" s="1"/>
  <c r="J926" i="2"/>
  <c r="L926" i="2" s="1"/>
  <c r="K926" i="2"/>
  <c r="M926" i="2" s="1"/>
  <c r="K977" i="2"/>
  <c r="M977" i="2" s="1"/>
  <c r="J977" i="2"/>
  <c r="L977" i="2" s="1"/>
  <c r="K221" i="2"/>
  <c r="M221" i="2" s="1"/>
  <c r="J221" i="2"/>
  <c r="L221" i="2" s="1"/>
  <c r="K1257" i="2"/>
  <c r="M1257" i="2" s="1"/>
  <c r="J1257" i="2"/>
  <c r="L1257" i="2" s="1"/>
  <c r="K1525" i="2"/>
  <c r="M1525" i="2" s="1"/>
  <c r="J1525" i="2"/>
  <c r="L1525" i="2" s="1"/>
  <c r="K916" i="2"/>
  <c r="M916" i="2" s="1"/>
  <c r="J916" i="2"/>
  <c r="L916" i="2" s="1"/>
  <c r="K1728" i="2"/>
  <c r="M1728" i="2" s="1"/>
  <c r="J1728" i="2"/>
  <c r="L1728" i="2" s="1"/>
  <c r="K1458" i="2"/>
  <c r="M1458" i="2" s="1"/>
  <c r="J1458" i="2"/>
  <c r="L1458" i="2" s="1"/>
  <c r="K487" i="2"/>
  <c r="M487" i="2" s="1"/>
  <c r="J487" i="2"/>
  <c r="L487" i="2" s="1"/>
  <c r="K1411" i="2"/>
  <c r="M1411" i="2" s="1"/>
  <c r="J1411" i="2"/>
  <c r="L1411" i="2" s="1"/>
  <c r="K1044" i="2"/>
  <c r="M1044" i="2" s="1"/>
  <c r="J1044" i="2"/>
  <c r="L1044" i="2" s="1"/>
  <c r="K26" i="2"/>
  <c r="M26" i="2" s="1"/>
  <c r="J26" i="2"/>
  <c r="L26" i="2" s="1"/>
  <c r="K1264" i="2"/>
  <c r="M1264" i="2" s="1"/>
  <c r="J1264" i="2"/>
  <c r="L1264" i="2" s="1"/>
  <c r="K1658" i="2"/>
  <c r="M1658" i="2" s="1"/>
  <c r="J1658" i="2"/>
  <c r="L1658" i="2" s="1"/>
  <c r="K1656" i="2"/>
  <c r="M1656" i="2" s="1"/>
  <c r="J1656" i="2"/>
  <c r="L1656" i="2" s="1"/>
  <c r="K1218" i="2"/>
  <c r="M1218" i="2" s="1"/>
  <c r="J1218" i="2"/>
  <c r="L1218" i="2" s="1"/>
  <c r="K1706" i="2"/>
  <c r="M1706" i="2" s="1"/>
  <c r="J1706" i="2"/>
  <c r="L1706" i="2" s="1"/>
  <c r="K770" i="2"/>
  <c r="M770" i="2" s="1"/>
  <c r="J770" i="2"/>
  <c r="L770" i="2" s="1"/>
  <c r="K1232" i="2"/>
  <c r="M1232" i="2" s="1"/>
  <c r="J1232" i="2"/>
  <c r="L1232" i="2" s="1"/>
  <c r="K1397" i="2"/>
  <c r="M1397" i="2" s="1"/>
  <c r="J1397" i="2"/>
  <c r="L1397" i="2" s="1"/>
  <c r="K1319" i="2"/>
  <c r="M1319" i="2" s="1"/>
  <c r="J1319" i="2"/>
  <c r="L1319" i="2" s="1"/>
  <c r="K957" i="2"/>
  <c r="M957" i="2" s="1"/>
  <c r="J957" i="2"/>
  <c r="L957" i="2" s="1"/>
  <c r="K1082" i="2"/>
  <c r="M1082" i="2" s="1"/>
  <c r="J1082" i="2"/>
  <c r="L1082" i="2" s="1"/>
  <c r="K124" i="2"/>
  <c r="M124" i="2" s="1"/>
  <c r="J124" i="2"/>
  <c r="L124" i="2" s="1"/>
  <c r="K1576" i="2"/>
  <c r="M1576" i="2" s="1"/>
  <c r="J1576" i="2"/>
  <c r="L1576" i="2" s="1"/>
  <c r="K822" i="2"/>
  <c r="M822" i="2" s="1"/>
  <c r="J822" i="2"/>
  <c r="L822" i="2" s="1"/>
  <c r="K72" i="2"/>
  <c r="M72" i="2" s="1"/>
  <c r="J72" i="2"/>
  <c r="L72" i="2" s="1"/>
  <c r="K52" i="2"/>
  <c r="M52" i="2" s="1"/>
  <c r="J52" i="2"/>
  <c r="L52" i="2" s="1"/>
  <c r="K896" i="2"/>
  <c r="M896" i="2" s="1"/>
  <c r="J896" i="2"/>
  <c r="L896" i="2" s="1"/>
  <c r="K941" i="2"/>
  <c r="M941" i="2" s="1"/>
  <c r="J941" i="2"/>
  <c r="L941" i="2" s="1"/>
  <c r="K128" i="2"/>
  <c r="M128" i="2" s="1"/>
  <c r="J128" i="2"/>
  <c r="L128" i="2" s="1"/>
  <c r="K275" i="2"/>
  <c r="M275" i="2" s="1"/>
  <c r="J275" i="2"/>
  <c r="L275" i="2" s="1"/>
  <c r="K1073" i="2"/>
  <c r="M1073" i="2" s="1"/>
  <c r="J1073" i="2"/>
  <c r="L1073" i="2" s="1"/>
  <c r="K997" i="2"/>
  <c r="M997" i="2" s="1"/>
  <c r="J997" i="2"/>
  <c r="L997" i="2" s="1"/>
  <c r="K350" i="2"/>
  <c r="M350" i="2" s="1"/>
  <c r="J350" i="2"/>
  <c r="L350" i="2" s="1"/>
  <c r="K665" i="2"/>
  <c r="M665" i="2" s="1"/>
  <c r="J665" i="2"/>
  <c r="L665" i="2" s="1"/>
  <c r="K662" i="2"/>
  <c r="M662" i="2" s="1"/>
  <c r="J662" i="2"/>
  <c r="L662" i="2" s="1"/>
  <c r="K131" i="2"/>
  <c r="M131" i="2" s="1"/>
  <c r="J131" i="2"/>
  <c r="L131" i="2" s="1"/>
  <c r="K1173" i="2"/>
  <c r="M1173" i="2" s="1"/>
  <c r="J1173" i="2"/>
  <c r="L1173" i="2" s="1"/>
  <c r="K915" i="2"/>
  <c r="M915" i="2" s="1"/>
  <c r="J915" i="2"/>
  <c r="L915" i="2" s="1"/>
  <c r="K20" i="2"/>
  <c r="M20" i="2" s="1"/>
  <c r="J20" i="2"/>
  <c r="L20" i="2" s="1"/>
  <c r="K96" i="2"/>
  <c r="M96" i="2" s="1"/>
  <c r="J96" i="2"/>
  <c r="L96" i="2" s="1"/>
  <c r="K1534" i="2"/>
  <c r="M1534" i="2" s="1"/>
  <c r="J1534" i="2"/>
  <c r="L1534" i="2" s="1"/>
  <c r="K968" i="2"/>
  <c r="M968" i="2" s="1"/>
  <c r="J968" i="2"/>
  <c r="L968" i="2" s="1"/>
  <c r="K1090" i="2"/>
  <c r="M1090" i="2" s="1"/>
  <c r="J1090" i="2"/>
  <c r="L1090" i="2" s="1"/>
  <c r="J1441" i="2"/>
  <c r="L1441" i="2" s="1"/>
  <c r="K1441" i="2"/>
  <c r="M1441" i="2" s="1"/>
  <c r="K1564" i="2"/>
  <c r="M1564" i="2" s="1"/>
  <c r="J1564" i="2"/>
  <c r="L1564" i="2" s="1"/>
  <c r="K709" i="2"/>
  <c r="M709" i="2" s="1"/>
  <c r="J709" i="2"/>
  <c r="L709" i="2" s="1"/>
  <c r="K1168" i="2"/>
  <c r="M1168" i="2" s="1"/>
  <c r="J1168" i="2"/>
  <c r="L1168" i="2" s="1"/>
  <c r="K1597" i="2"/>
  <c r="M1597" i="2" s="1"/>
  <c r="J1597" i="2"/>
  <c r="L1597" i="2" s="1"/>
  <c r="K363" i="2"/>
  <c r="M363" i="2" s="1"/>
  <c r="J363" i="2"/>
  <c r="L363" i="2" s="1"/>
  <c r="K1593" i="2"/>
  <c r="M1593" i="2" s="1"/>
  <c r="J1593" i="2"/>
  <c r="L1593" i="2" s="1"/>
  <c r="K1371" i="2"/>
  <c r="M1371" i="2" s="1"/>
  <c r="J1371" i="2"/>
  <c r="L1371" i="2" s="1"/>
  <c r="K313" i="2"/>
  <c r="M313" i="2" s="1"/>
  <c r="J313" i="2"/>
  <c r="L313" i="2" s="1"/>
  <c r="K324" i="2"/>
  <c r="M324" i="2" s="1"/>
  <c r="J324" i="2"/>
  <c r="L324" i="2" s="1"/>
  <c r="K344" i="2"/>
  <c r="M344" i="2" s="1"/>
  <c r="J344" i="2"/>
  <c r="L344" i="2" s="1"/>
  <c r="K852" i="2"/>
  <c r="M852" i="2" s="1"/>
  <c r="J852" i="2"/>
  <c r="L852" i="2" s="1"/>
  <c r="K1246" i="2"/>
  <c r="M1246" i="2" s="1"/>
  <c r="J1246" i="2"/>
  <c r="L1246" i="2" s="1"/>
  <c r="K1702" i="2"/>
  <c r="M1702" i="2" s="1"/>
  <c r="J1702" i="2"/>
  <c r="L1702" i="2" s="1"/>
  <c r="J1664" i="2"/>
  <c r="L1664" i="2" s="1"/>
  <c r="K1664" i="2"/>
  <c r="M1664" i="2" s="1"/>
  <c r="K905" i="2"/>
  <c r="M905" i="2" s="1"/>
  <c r="J905" i="2"/>
  <c r="L905" i="2" s="1"/>
  <c r="K1635" i="2"/>
  <c r="M1635" i="2" s="1"/>
  <c r="J1635" i="2"/>
  <c r="L1635" i="2" s="1"/>
  <c r="K1460" i="2"/>
  <c r="M1460" i="2" s="1"/>
  <c r="J1460" i="2"/>
  <c r="L1460" i="2" s="1"/>
  <c r="K1221" i="2"/>
  <c r="M1221" i="2" s="1"/>
  <c r="J1221" i="2"/>
  <c r="L1221" i="2" s="1"/>
  <c r="K1509" i="2"/>
  <c r="M1509" i="2" s="1"/>
  <c r="J1509" i="2"/>
  <c r="L1509" i="2" s="1"/>
  <c r="K1362" i="2"/>
  <c r="M1362" i="2" s="1"/>
  <c r="J1362" i="2"/>
  <c r="L1362" i="2" s="1"/>
  <c r="K338" i="2"/>
  <c r="M338" i="2" s="1"/>
  <c r="J338" i="2"/>
  <c r="L338" i="2" s="1"/>
  <c r="K1463" i="2"/>
  <c r="M1463" i="2" s="1"/>
  <c r="J1463" i="2"/>
  <c r="L1463" i="2" s="1"/>
  <c r="K1445" i="2"/>
  <c r="M1445" i="2" s="1"/>
  <c r="J1445" i="2"/>
  <c r="L1445" i="2" s="1"/>
  <c r="K737" i="2"/>
  <c r="M737" i="2" s="1"/>
  <c r="J737" i="2"/>
  <c r="L737" i="2" s="1"/>
  <c r="K1252" i="2"/>
  <c r="M1252" i="2" s="1"/>
  <c r="J1252" i="2"/>
  <c r="L1252" i="2" s="1"/>
  <c r="K1447" i="2"/>
  <c r="M1447" i="2" s="1"/>
  <c r="J1447" i="2"/>
  <c r="L1447" i="2" s="1"/>
  <c r="K1630" i="2"/>
  <c r="M1630" i="2" s="1"/>
  <c r="J1630" i="2"/>
  <c r="L1630" i="2" s="1"/>
  <c r="K888" i="2"/>
  <c r="M888" i="2" s="1"/>
  <c r="J888" i="2"/>
  <c r="L888" i="2" s="1"/>
  <c r="K855" i="2"/>
  <c r="M855" i="2" s="1"/>
  <c r="J855" i="2"/>
  <c r="L855" i="2" s="1"/>
  <c r="K1022" i="2"/>
  <c r="M1022" i="2" s="1"/>
  <c r="J1022" i="2"/>
  <c r="L1022" i="2" s="1"/>
  <c r="K1085" i="2"/>
  <c r="M1085" i="2" s="1"/>
  <c r="J1085" i="2"/>
  <c r="L1085" i="2" s="1"/>
  <c r="K964" i="2"/>
  <c r="M964" i="2" s="1"/>
  <c r="J964" i="2"/>
  <c r="L964" i="2" s="1"/>
  <c r="K1147" i="2"/>
  <c r="M1147" i="2" s="1"/>
  <c r="J1147" i="2"/>
  <c r="L1147" i="2" s="1"/>
  <c r="K335" i="2"/>
  <c r="M335" i="2" s="1"/>
  <c r="J335" i="2"/>
  <c r="L335" i="2" s="1"/>
  <c r="K698" i="2"/>
  <c r="M698" i="2" s="1"/>
  <c r="J698" i="2"/>
  <c r="L698" i="2" s="1"/>
  <c r="K272" i="2"/>
  <c r="M272" i="2" s="1"/>
  <c r="J272" i="2"/>
  <c r="L272" i="2" s="1"/>
  <c r="K438" i="2"/>
  <c r="M438" i="2" s="1"/>
  <c r="J438" i="2"/>
  <c r="L438" i="2" s="1"/>
  <c r="K597" i="2"/>
  <c r="M597" i="2" s="1"/>
  <c r="J597" i="2"/>
  <c r="L597" i="2" s="1"/>
  <c r="K85" i="2"/>
  <c r="M85" i="2" s="1"/>
  <c r="J85" i="2"/>
  <c r="L85" i="2" s="1"/>
  <c r="K252" i="2"/>
  <c r="M252" i="2" s="1"/>
  <c r="J252" i="2"/>
  <c r="L252" i="2" s="1"/>
  <c r="K419" i="2"/>
  <c r="M419" i="2" s="1"/>
  <c r="J419" i="2"/>
  <c r="L419" i="2" s="1"/>
  <c r="K586" i="2"/>
  <c r="M586" i="2" s="1"/>
  <c r="J586" i="2"/>
  <c r="L586" i="2" s="1"/>
  <c r="K74" i="2"/>
  <c r="M74" i="2" s="1"/>
  <c r="J74" i="2"/>
  <c r="L74" i="2" s="1"/>
  <c r="K241" i="2"/>
  <c r="M241" i="2" s="1"/>
  <c r="J241" i="2"/>
  <c r="L241" i="2" s="1"/>
  <c r="K1704" i="2"/>
  <c r="M1704" i="2" s="1"/>
  <c r="J1704" i="2"/>
  <c r="L1704" i="2" s="1"/>
  <c r="K1116" i="2"/>
  <c r="M1116" i="2" s="1"/>
  <c r="J1116" i="2"/>
  <c r="L1116" i="2" s="1"/>
  <c r="K1375" i="2"/>
  <c r="M1375" i="2" s="1"/>
  <c r="J1375" i="2"/>
  <c r="L1375" i="2" s="1"/>
  <c r="K1558" i="2"/>
  <c r="M1558" i="2" s="1"/>
  <c r="J1558" i="2"/>
  <c r="L1558" i="2" s="1"/>
  <c r="K55" i="2"/>
  <c r="M55" i="2" s="1"/>
  <c r="J55" i="2"/>
  <c r="L55" i="2" s="1"/>
  <c r="K783" i="2"/>
  <c r="M783" i="2" s="1"/>
  <c r="J783" i="2"/>
  <c r="L783" i="2" s="1"/>
  <c r="K950" i="2"/>
  <c r="M950" i="2" s="1"/>
  <c r="J950" i="2"/>
  <c r="L950" i="2" s="1"/>
  <c r="K1013" i="2"/>
  <c r="M1013" i="2" s="1"/>
  <c r="J1013" i="2"/>
  <c r="L1013" i="2" s="1"/>
  <c r="K892" i="2"/>
  <c r="M892" i="2" s="1"/>
  <c r="J892" i="2"/>
  <c r="L892" i="2" s="1"/>
  <c r="K1075" i="2"/>
  <c r="M1075" i="2" s="1"/>
  <c r="J1075" i="2"/>
  <c r="L1075" i="2" s="1"/>
  <c r="K1138" i="2"/>
  <c r="M1138" i="2" s="1"/>
  <c r="J1138" i="2"/>
  <c r="L1138" i="2" s="1"/>
  <c r="K263" i="2"/>
  <c r="M263" i="2" s="1"/>
  <c r="J263" i="2"/>
  <c r="L263" i="2" s="1"/>
  <c r="K200" i="2"/>
  <c r="M200" i="2" s="1"/>
  <c r="J200" i="2"/>
  <c r="L200" i="2" s="1"/>
  <c r="K366" i="2"/>
  <c r="M366" i="2" s="1"/>
  <c r="J366" i="2"/>
  <c r="L366" i="2" s="1"/>
  <c r="K525" i="2"/>
  <c r="M525" i="2" s="1"/>
  <c r="J525" i="2"/>
  <c r="L525" i="2" s="1"/>
  <c r="K13" i="2"/>
  <c r="M13" i="2" s="1"/>
  <c r="J13" i="2"/>
  <c r="L13" i="2" s="1"/>
  <c r="K180" i="2"/>
  <c r="M180" i="2" s="1"/>
  <c r="J180" i="2"/>
  <c r="L180" i="2" s="1"/>
  <c r="K347" i="2"/>
  <c r="M347" i="2" s="1"/>
  <c r="J347" i="2"/>
  <c r="L347" i="2" s="1"/>
  <c r="K514" i="2"/>
  <c r="M514" i="2" s="1"/>
  <c r="J514" i="2"/>
  <c r="L514" i="2" s="1"/>
  <c r="K2" i="2"/>
  <c r="J2" i="2"/>
  <c r="K169" i="2"/>
  <c r="M169" i="2" s="1"/>
  <c r="J169" i="2"/>
  <c r="L169" i="2" s="1"/>
  <c r="K639" i="2"/>
  <c r="M639" i="2" s="1"/>
  <c r="J639" i="2"/>
  <c r="L639" i="2" s="1"/>
  <c r="K1226" i="2"/>
  <c r="M1226" i="2" s="1"/>
  <c r="J1226" i="2"/>
  <c r="L1226" i="2" s="1"/>
  <c r="K1431" i="2"/>
  <c r="M1431" i="2" s="1"/>
  <c r="J1431" i="2"/>
  <c r="L1431" i="2" s="1"/>
  <c r="K1614" i="2"/>
  <c r="M1614" i="2" s="1"/>
  <c r="J1614" i="2"/>
  <c r="L1614" i="2" s="1"/>
  <c r="K824" i="2"/>
  <c r="M824" i="2" s="1"/>
  <c r="J824" i="2"/>
  <c r="L824" i="2" s="1"/>
  <c r="K839" i="2"/>
  <c r="M839" i="2" s="1"/>
  <c r="J839" i="2"/>
  <c r="L839" i="2" s="1"/>
  <c r="K1006" i="2"/>
  <c r="M1006" i="2" s="1"/>
  <c r="J1006" i="2"/>
  <c r="L1006" i="2" s="1"/>
  <c r="K1069" i="2"/>
  <c r="M1069" i="2" s="1"/>
  <c r="J1069" i="2"/>
  <c r="L1069" i="2" s="1"/>
  <c r="K948" i="2"/>
  <c r="M948" i="2" s="1"/>
  <c r="J948" i="2"/>
  <c r="L948" i="2" s="1"/>
  <c r="K1131" i="2"/>
  <c r="M1131" i="2" s="1"/>
  <c r="J1131" i="2"/>
  <c r="L1131" i="2" s="1"/>
  <c r="K207" i="2"/>
  <c r="M207" i="2" s="1"/>
  <c r="J207" i="2"/>
  <c r="L207" i="2" s="1"/>
  <c r="K682" i="2"/>
  <c r="M682" i="2" s="1"/>
  <c r="J682" i="2"/>
  <c r="L682" i="2" s="1"/>
  <c r="K256" i="2"/>
  <c r="M256" i="2" s="1"/>
  <c r="J256" i="2"/>
  <c r="L256" i="2" s="1"/>
  <c r="K422" i="2"/>
  <c r="M422" i="2" s="1"/>
  <c r="J422" i="2"/>
  <c r="L422" i="2" s="1"/>
  <c r="K581" i="2"/>
  <c r="M581" i="2" s="1"/>
  <c r="J581" i="2"/>
  <c r="L581" i="2" s="1"/>
  <c r="K69" i="2"/>
  <c r="M69" i="2" s="1"/>
  <c r="J69" i="2"/>
  <c r="L69" i="2" s="1"/>
  <c r="K236" i="2"/>
  <c r="M236" i="2" s="1"/>
  <c r="J236" i="2"/>
  <c r="L236" i="2" s="1"/>
  <c r="K403" i="2"/>
  <c r="M403" i="2" s="1"/>
  <c r="J403" i="2"/>
  <c r="L403" i="2" s="1"/>
  <c r="K570" i="2"/>
  <c r="M570" i="2" s="1"/>
  <c r="J570" i="2"/>
  <c r="L570" i="2" s="1"/>
  <c r="K58" i="2"/>
  <c r="M58" i="2" s="1"/>
  <c r="J58" i="2"/>
  <c r="L58" i="2" s="1"/>
  <c r="K225" i="2"/>
  <c r="M225" i="2" s="1"/>
  <c r="J225" i="2"/>
  <c r="L225" i="2" s="1"/>
  <c r="K897" i="2"/>
  <c r="M897" i="2" s="1"/>
  <c r="J897" i="2"/>
  <c r="L897" i="2" s="1"/>
  <c r="K1304" i="2"/>
  <c r="M1304" i="2" s="1"/>
  <c r="J1304" i="2"/>
  <c r="L1304" i="2" s="1"/>
  <c r="K1487" i="2"/>
  <c r="M1487" i="2" s="1"/>
  <c r="J1487" i="2"/>
  <c r="L1487" i="2" s="1"/>
  <c r="K1670" i="2"/>
  <c r="M1670" i="2" s="1"/>
  <c r="J1670" i="2"/>
  <c r="L1670" i="2" s="1"/>
  <c r="K1025" i="2"/>
  <c r="M1025" i="2" s="1"/>
  <c r="J1025" i="2"/>
  <c r="L1025" i="2" s="1"/>
  <c r="K895" i="2"/>
  <c r="M895" i="2" s="1"/>
  <c r="J895" i="2"/>
  <c r="L895" i="2" s="1"/>
  <c r="K1062" i="2"/>
  <c r="M1062" i="2" s="1"/>
  <c r="J1062" i="2"/>
  <c r="L1062" i="2" s="1"/>
  <c r="K1125" i="2"/>
  <c r="M1125" i="2" s="1"/>
  <c r="J1125" i="2"/>
  <c r="L1125" i="2" s="1"/>
  <c r="K159" i="2"/>
  <c r="M159" i="2" s="1"/>
  <c r="J159" i="2"/>
  <c r="L159" i="2" s="1"/>
  <c r="K1187" i="2"/>
  <c r="M1187" i="2" s="1"/>
  <c r="J1187" i="2"/>
  <c r="L1187" i="2" s="1"/>
  <c r="K655" i="2"/>
  <c r="M655" i="2" s="1"/>
  <c r="J655" i="2"/>
  <c r="L655" i="2" s="1"/>
  <c r="K738" i="2"/>
  <c r="M738" i="2" s="1"/>
  <c r="J738" i="2"/>
  <c r="L738" i="2" s="1"/>
  <c r="K312" i="2"/>
  <c r="M312" i="2" s="1"/>
  <c r="J312" i="2"/>
  <c r="L312" i="2" s="1"/>
  <c r="K478" i="2"/>
  <c r="M478" i="2" s="1"/>
  <c r="J478" i="2"/>
  <c r="L478" i="2" s="1"/>
  <c r="K637" i="2"/>
  <c r="M637" i="2" s="1"/>
  <c r="J637" i="2"/>
  <c r="L637" i="2" s="1"/>
  <c r="K125" i="2"/>
  <c r="M125" i="2" s="1"/>
  <c r="J125" i="2"/>
  <c r="L125" i="2" s="1"/>
  <c r="K292" i="2"/>
  <c r="M292" i="2" s="1"/>
  <c r="J292" i="2"/>
  <c r="L292" i="2" s="1"/>
  <c r="K459" i="2"/>
  <c r="M459" i="2" s="1"/>
  <c r="J459" i="2"/>
  <c r="L459" i="2" s="1"/>
  <c r="K626" i="2"/>
  <c r="M626" i="2" s="1"/>
  <c r="J626" i="2"/>
  <c r="L626" i="2" s="1"/>
  <c r="K114" i="2"/>
  <c r="M114" i="2" s="1"/>
  <c r="J114" i="2"/>
  <c r="L114" i="2" s="1"/>
  <c r="K281" i="2"/>
  <c r="M281" i="2" s="1"/>
  <c r="J281" i="2"/>
  <c r="L281" i="2" s="1"/>
  <c r="K987" i="2"/>
  <c r="M987" i="2" s="1"/>
  <c r="J987" i="2"/>
  <c r="L987" i="2" s="1"/>
  <c r="K1050" i="2"/>
  <c r="M1050" i="2" s="1"/>
  <c r="J1050" i="2"/>
  <c r="L1050" i="2" s="1"/>
  <c r="K624" i="2"/>
  <c r="M624" i="2" s="1"/>
  <c r="J624" i="2"/>
  <c r="L624" i="2" s="1"/>
  <c r="K112" i="2"/>
  <c r="M112" i="2" s="1"/>
  <c r="J112" i="2"/>
  <c r="L112" i="2" s="1"/>
  <c r="K278" i="2"/>
  <c r="M278" i="2" s="1"/>
  <c r="J278" i="2"/>
  <c r="L278" i="2" s="1"/>
  <c r="K437" i="2"/>
  <c r="M437" i="2" s="1"/>
  <c r="J437" i="2"/>
  <c r="L437" i="2" s="1"/>
  <c r="K604" i="2"/>
  <c r="M604" i="2" s="1"/>
  <c r="J604" i="2"/>
  <c r="L604" i="2" s="1"/>
  <c r="K92" i="2"/>
  <c r="M92" i="2" s="1"/>
  <c r="J92" i="2"/>
  <c r="L92" i="2" s="1"/>
  <c r="K259" i="2"/>
  <c r="M259" i="2" s="1"/>
  <c r="J259" i="2"/>
  <c r="L259" i="2" s="1"/>
  <c r="K426" i="2"/>
  <c r="M426" i="2" s="1"/>
  <c r="J426" i="2"/>
  <c r="L426" i="2" s="1"/>
  <c r="K593" i="2"/>
  <c r="M593" i="2" s="1"/>
  <c r="J593" i="2"/>
  <c r="L593" i="2" s="1"/>
  <c r="K81" i="2"/>
  <c r="M81" i="2" s="1"/>
  <c r="J81" i="2"/>
  <c r="L81" i="2" s="1"/>
  <c r="K1672" i="2"/>
  <c r="M1672" i="2" s="1"/>
  <c r="J1672" i="2"/>
  <c r="L1672" i="2" s="1"/>
  <c r="K1032" i="2"/>
  <c r="M1032" i="2" s="1"/>
  <c r="J1032" i="2"/>
  <c r="L1032" i="2" s="1"/>
  <c r="K1343" i="2"/>
  <c r="M1343" i="2" s="1"/>
  <c r="J1343" i="2"/>
  <c r="L1343" i="2" s="1"/>
  <c r="K1526" i="2"/>
  <c r="M1526" i="2" s="1"/>
  <c r="J1526" i="2"/>
  <c r="L1526" i="2" s="1"/>
  <c r="K1263" i="2"/>
  <c r="M1263" i="2" s="1"/>
  <c r="J1263" i="2"/>
  <c r="L1263" i="2" s="1"/>
  <c r="K751" i="2"/>
  <c r="M751" i="2" s="1"/>
  <c r="J751" i="2"/>
  <c r="L751" i="2" s="1"/>
  <c r="K918" i="2"/>
  <c r="M918" i="2" s="1"/>
  <c r="J918" i="2"/>
  <c r="L918" i="2" s="1"/>
  <c r="K981" i="2"/>
  <c r="M981" i="2" s="1"/>
  <c r="J981" i="2"/>
  <c r="L981" i="2" s="1"/>
  <c r="K860" i="2"/>
  <c r="M860" i="2" s="1"/>
  <c r="J860" i="2"/>
  <c r="L860" i="2" s="1"/>
  <c r="K1043" i="2"/>
  <c r="M1043" i="2" s="1"/>
  <c r="J1043" i="2"/>
  <c r="L1043" i="2" s="1"/>
  <c r="K1106" i="2"/>
  <c r="M1106" i="2" s="1"/>
  <c r="J1106" i="2"/>
  <c r="L1106" i="2" s="1"/>
  <c r="K7" i="2"/>
  <c r="M7" i="2" s="1"/>
  <c r="J7" i="2"/>
  <c r="L7" i="2" s="1"/>
  <c r="K168" i="2"/>
  <c r="M168" i="2" s="1"/>
  <c r="J168" i="2"/>
  <c r="L168" i="2" s="1"/>
  <c r="K334" i="2"/>
  <c r="M334" i="2" s="1"/>
  <c r="J334" i="2"/>
  <c r="L334" i="2" s="1"/>
  <c r="K493" i="2"/>
  <c r="M493" i="2" s="1"/>
  <c r="J493" i="2"/>
  <c r="L493" i="2" s="1"/>
  <c r="K660" i="2"/>
  <c r="M660" i="2" s="1"/>
  <c r="J660" i="2"/>
  <c r="L660" i="2" s="1"/>
  <c r="K148" i="2"/>
  <c r="M148" i="2" s="1"/>
  <c r="J148" i="2"/>
  <c r="L148" i="2" s="1"/>
  <c r="K315" i="2"/>
  <c r="M315" i="2" s="1"/>
  <c r="J315" i="2"/>
  <c r="L315" i="2" s="1"/>
  <c r="K482" i="2"/>
  <c r="M482" i="2" s="1"/>
  <c r="J482" i="2"/>
  <c r="L482" i="2" s="1"/>
  <c r="K649" i="2"/>
  <c r="M649" i="2" s="1"/>
  <c r="J649" i="2"/>
  <c r="L649" i="2" s="1"/>
  <c r="K137" i="2"/>
  <c r="M137" i="2" s="1"/>
  <c r="J137" i="2"/>
  <c r="L137" i="2" s="1"/>
  <c r="K243" i="2"/>
  <c r="M243" i="2" s="1"/>
  <c r="J243" i="2"/>
  <c r="L243" i="2" s="1"/>
  <c r="K262" i="2"/>
  <c r="M262" i="2" s="1"/>
  <c r="J262" i="2"/>
  <c r="L262" i="2" s="1"/>
  <c r="K971" i="2"/>
  <c r="M971" i="2" s="1"/>
  <c r="J971" i="2"/>
  <c r="L971" i="2" s="1"/>
  <c r="K774" i="2"/>
  <c r="M774" i="2" s="1"/>
  <c r="J774" i="2"/>
  <c r="L774" i="2" s="1"/>
  <c r="K1132" i="2"/>
  <c r="M1132" i="2" s="1"/>
  <c r="J1132" i="2"/>
  <c r="L1132" i="2" s="1"/>
  <c r="K1052" i="2"/>
  <c r="M1052" i="2" s="1"/>
  <c r="J1052" i="2"/>
  <c r="L1052" i="2" s="1"/>
  <c r="J1569" i="2"/>
  <c r="L1569" i="2" s="1"/>
  <c r="K1569" i="2"/>
  <c r="M1569" i="2" s="1"/>
  <c r="K1451" i="2"/>
  <c r="M1451" i="2" s="1"/>
  <c r="J1451" i="2"/>
  <c r="L1451" i="2" s="1"/>
  <c r="K1272" i="2"/>
  <c r="M1272" i="2" s="1"/>
  <c r="J1272" i="2"/>
  <c r="L1272" i="2" s="1"/>
  <c r="K1268" i="2"/>
  <c r="M1268" i="2" s="1"/>
  <c r="J1268" i="2"/>
  <c r="L1268" i="2" s="1"/>
  <c r="K1538" i="2"/>
  <c r="M1538" i="2" s="1"/>
  <c r="J1538" i="2"/>
  <c r="L1538" i="2" s="1"/>
  <c r="K1325" i="2"/>
  <c r="M1325" i="2" s="1"/>
  <c r="J1325" i="2"/>
  <c r="L1325" i="2" s="1"/>
  <c r="K1024" i="2"/>
  <c r="M1024" i="2" s="1"/>
  <c r="J1024" i="2"/>
  <c r="L1024" i="2" s="1"/>
  <c r="K471" i="2"/>
  <c r="M471" i="2" s="1"/>
  <c r="J471" i="2"/>
  <c r="L471" i="2" s="1"/>
  <c r="K1233" i="2"/>
  <c r="M1233" i="2" s="1"/>
  <c r="J1233" i="2"/>
  <c r="L1233" i="2" s="1"/>
  <c r="K633" i="2"/>
  <c r="M633" i="2" s="1"/>
  <c r="J633" i="2"/>
  <c r="L633" i="2" s="1"/>
  <c r="K644" i="2"/>
  <c r="M644" i="2" s="1"/>
  <c r="J644" i="2"/>
  <c r="L644" i="2" s="1"/>
  <c r="K664" i="2"/>
  <c r="M664" i="2" s="1"/>
  <c r="J664" i="2"/>
  <c r="L664" i="2" s="1"/>
  <c r="K607" i="2"/>
  <c r="M607" i="2" s="1"/>
  <c r="J607" i="2"/>
  <c r="L607" i="2" s="1"/>
  <c r="K799" i="2"/>
  <c r="M799" i="2" s="1"/>
  <c r="J799" i="2"/>
  <c r="L799" i="2" s="1"/>
  <c r="K1156" i="2"/>
  <c r="M1156" i="2" s="1"/>
  <c r="J1156" i="2"/>
  <c r="L1156" i="2" s="1"/>
  <c r="K1076" i="2"/>
  <c r="M1076" i="2" s="1"/>
  <c r="J1076" i="2"/>
  <c r="L1076" i="2" s="1"/>
  <c r="K1145" i="2"/>
  <c r="M1145" i="2" s="1"/>
  <c r="J1145" i="2"/>
  <c r="L1145" i="2" s="1"/>
  <c r="K1715" i="2"/>
  <c r="M1715" i="2" s="1"/>
  <c r="J1715" i="2"/>
  <c r="L1715" i="2" s="1"/>
  <c r="K1540" i="2"/>
  <c r="M1540" i="2" s="1"/>
  <c r="J1540" i="2"/>
  <c r="L1540" i="2" s="1"/>
  <c r="K1565" i="2"/>
  <c r="M1565" i="2" s="1"/>
  <c r="J1565" i="2"/>
  <c r="L1565" i="2" s="1"/>
  <c r="K680" i="2"/>
  <c r="M680" i="2" s="1"/>
  <c r="J680" i="2"/>
  <c r="L680" i="2" s="1"/>
  <c r="K1681" i="2"/>
  <c r="M1681" i="2" s="1"/>
  <c r="J1681" i="2"/>
  <c r="L1681" i="2" s="1"/>
  <c r="K605" i="2"/>
  <c r="M605" i="2" s="1"/>
  <c r="J605" i="2"/>
  <c r="L605" i="2" s="1"/>
  <c r="K1673" i="2"/>
  <c r="M1673" i="2" s="1"/>
  <c r="J1673" i="2"/>
  <c r="L1673" i="2" s="1"/>
  <c r="K129" i="2"/>
  <c r="M129" i="2" s="1"/>
  <c r="J129" i="2"/>
  <c r="L129" i="2" s="1"/>
  <c r="K140" i="2"/>
  <c r="M140" i="2" s="1"/>
  <c r="J140" i="2"/>
  <c r="L140" i="2" s="1"/>
  <c r="K160" i="2"/>
  <c r="M160" i="2" s="1"/>
  <c r="J160" i="2"/>
  <c r="L160" i="2" s="1"/>
  <c r="K740" i="2"/>
  <c r="M740" i="2" s="1"/>
  <c r="J740" i="2"/>
  <c r="L740" i="2" s="1"/>
  <c r="K1158" i="2"/>
  <c r="M1158" i="2" s="1"/>
  <c r="J1158" i="2"/>
  <c r="L1158" i="2" s="1"/>
  <c r="K1582" i="2"/>
  <c r="M1582" i="2" s="1"/>
  <c r="J1582" i="2"/>
  <c r="L1582" i="2" s="1"/>
  <c r="K1552" i="2"/>
  <c r="M1552" i="2" s="1"/>
  <c r="J1552" i="2"/>
  <c r="L1552" i="2" s="1"/>
  <c r="K745" i="2"/>
  <c r="M745" i="2" s="1"/>
  <c r="J745" i="2"/>
  <c r="L745" i="2" s="1"/>
  <c r="K1595" i="2"/>
  <c r="M1595" i="2" s="1"/>
  <c r="J1595" i="2"/>
  <c r="L1595" i="2" s="1"/>
  <c r="K1420" i="2"/>
  <c r="M1420" i="2" s="1"/>
  <c r="J1420" i="2"/>
  <c r="L1420" i="2" s="1"/>
  <c r="K753" i="2"/>
  <c r="M753" i="2" s="1"/>
  <c r="J753" i="2"/>
  <c r="L753" i="2" s="1"/>
  <c r="K1349" i="2"/>
  <c r="M1349" i="2" s="1"/>
  <c r="J1349" i="2"/>
  <c r="L1349" i="2" s="1"/>
  <c r="K1144" i="2"/>
  <c r="M1144" i="2" s="1"/>
  <c r="J1144" i="2"/>
  <c r="L1144" i="2" s="1"/>
  <c r="K980" i="2"/>
  <c r="M980" i="2" s="1"/>
  <c r="J980" i="2"/>
  <c r="L980" i="2" s="1"/>
  <c r="K1700" i="2"/>
  <c r="M1700" i="2" s="1"/>
  <c r="J1700" i="2"/>
  <c r="L1700" i="2" s="1"/>
  <c r="K530" i="2"/>
  <c r="M530" i="2" s="1"/>
  <c r="J530" i="2"/>
  <c r="L530" i="2" s="1"/>
  <c r="K541" i="2"/>
  <c r="M541" i="2" s="1"/>
  <c r="J541" i="2"/>
  <c r="L541" i="2" s="1"/>
  <c r="K1154" i="2"/>
  <c r="M1154" i="2" s="1"/>
  <c r="J1154" i="2"/>
  <c r="L1154" i="2" s="1"/>
  <c r="K1053" i="2"/>
  <c r="M1053" i="2" s="1"/>
  <c r="J1053" i="2"/>
  <c r="L1053" i="2" s="1"/>
  <c r="K1183" i="2"/>
  <c r="M1183" i="2" s="1"/>
  <c r="J1183" i="2"/>
  <c r="L1183" i="2" s="1"/>
  <c r="K1591" i="2"/>
  <c r="M1591" i="2" s="1"/>
  <c r="J1591" i="2"/>
  <c r="L1591" i="2" s="1"/>
  <c r="K1457" i="2"/>
  <c r="M1457" i="2" s="1"/>
  <c r="J1457" i="2"/>
  <c r="L1457" i="2" s="1"/>
  <c r="K1347" i="2"/>
  <c r="M1347" i="2" s="1"/>
  <c r="J1347" i="2"/>
  <c r="L1347" i="2" s="1"/>
  <c r="K1064" i="2"/>
  <c r="M1064" i="2" s="1"/>
  <c r="J1064" i="2"/>
  <c r="L1064" i="2" s="1"/>
  <c r="K1684" i="2"/>
  <c r="M1684" i="2" s="1"/>
  <c r="J1684" i="2"/>
  <c r="L1684" i="2" s="1"/>
  <c r="K904" i="2"/>
  <c r="M904" i="2" s="1"/>
  <c r="J904" i="2"/>
  <c r="L904" i="2" s="1"/>
  <c r="K1642" i="2"/>
  <c r="M1642" i="2" s="1"/>
  <c r="J1642" i="2"/>
  <c r="L1642" i="2" s="1"/>
  <c r="K1372" i="2"/>
  <c r="M1372" i="2" s="1"/>
  <c r="J1372" i="2"/>
  <c r="L1372" i="2" s="1"/>
  <c r="K24" i="2"/>
  <c r="M24" i="2" s="1"/>
  <c r="J24" i="2"/>
  <c r="L24" i="2" s="1"/>
  <c r="K1205" i="2"/>
  <c r="M1205" i="2" s="1"/>
  <c r="J1205" i="2"/>
  <c r="L1205" i="2" s="1"/>
  <c r="K449" i="2"/>
  <c r="M449" i="2" s="1"/>
  <c r="J449" i="2"/>
  <c r="L449" i="2" s="1"/>
  <c r="K460" i="2"/>
  <c r="M460" i="2" s="1"/>
  <c r="J460" i="2"/>
  <c r="L460" i="2" s="1"/>
  <c r="K480" i="2"/>
  <c r="M480" i="2" s="1"/>
  <c r="J480" i="2"/>
  <c r="L480" i="2" s="1"/>
  <c r="K972" i="2"/>
  <c r="M972" i="2" s="1"/>
  <c r="J972" i="2"/>
  <c r="L972" i="2" s="1"/>
  <c r="K679" i="2"/>
  <c r="M679" i="2" s="1"/>
  <c r="J679" i="2"/>
  <c r="L679" i="2" s="1"/>
  <c r="K793" i="2"/>
  <c r="M793" i="2" s="1"/>
  <c r="J793" i="2"/>
  <c r="L793" i="2" s="1"/>
  <c r="K769" i="2"/>
  <c r="M769" i="2" s="1"/>
  <c r="J769" i="2"/>
  <c r="L769" i="2" s="1"/>
  <c r="K1040" i="2"/>
  <c r="M1040" i="2" s="1"/>
  <c r="J1040" i="2"/>
  <c r="L1040" i="2" s="1"/>
  <c r="K1675" i="2"/>
  <c r="M1675" i="2" s="1"/>
  <c r="J1675" i="2"/>
  <c r="L1675" i="2" s="1"/>
  <c r="K1402" i="2"/>
  <c r="M1402" i="2" s="1"/>
  <c r="J1402" i="2"/>
  <c r="L1402" i="2" s="1"/>
  <c r="K1055" i="2"/>
  <c r="M1055" i="2" s="1"/>
  <c r="J1055" i="2"/>
  <c r="L1055" i="2" s="1"/>
  <c r="K1450" i="2"/>
  <c r="M1450" i="2" s="1"/>
  <c r="J1450" i="2"/>
  <c r="L1450" i="2" s="1"/>
  <c r="K191" i="2"/>
  <c r="M191" i="2" s="1"/>
  <c r="J191" i="2"/>
  <c r="L191" i="2" s="1"/>
  <c r="K1662" i="2"/>
  <c r="M1662" i="2" s="1"/>
  <c r="J1662" i="2"/>
  <c r="L1662" i="2" s="1"/>
  <c r="J513" i="2"/>
  <c r="L513" i="2" s="1"/>
  <c r="K513" i="2"/>
  <c r="M513" i="2" s="1"/>
  <c r="K1691" i="2"/>
  <c r="M1691" i="2" s="1"/>
  <c r="J1691" i="2"/>
  <c r="L1691" i="2" s="1"/>
  <c r="K1289" i="2"/>
  <c r="M1289" i="2" s="1"/>
  <c r="J1289" i="2"/>
  <c r="L1289" i="2" s="1"/>
  <c r="K357" i="2"/>
  <c r="M357" i="2" s="1"/>
  <c r="J357" i="2"/>
  <c r="L357" i="2" s="1"/>
  <c r="K1644" i="2"/>
  <c r="M1644" i="2" s="1"/>
  <c r="J1644" i="2"/>
  <c r="L1644" i="2" s="1"/>
  <c r="K1655" i="2"/>
  <c r="M1655" i="2" s="1"/>
  <c r="J1655" i="2"/>
  <c r="L1655" i="2" s="1"/>
  <c r="K1004" i="2"/>
  <c r="M1004" i="2" s="1"/>
  <c r="J1004" i="2"/>
  <c r="L1004" i="2" s="1"/>
  <c r="K1296" i="2"/>
  <c r="M1296" i="2" s="1"/>
  <c r="J1296" i="2"/>
  <c r="L1296" i="2" s="1"/>
  <c r="K907" i="2"/>
  <c r="M907" i="2" s="1"/>
  <c r="J907" i="2"/>
  <c r="L907" i="2" s="1"/>
  <c r="K1324" i="2"/>
  <c r="M1324" i="2" s="1"/>
  <c r="J1324" i="2"/>
  <c r="L1324" i="2" s="1"/>
  <c r="K569" i="2"/>
  <c r="M569" i="2" s="1"/>
  <c r="J569" i="2"/>
  <c r="L569" i="2" s="1"/>
  <c r="K1028" i="2"/>
  <c r="M1028" i="2" s="1"/>
  <c r="J1028" i="2"/>
  <c r="L1028" i="2" s="1"/>
  <c r="K1733" i="2"/>
  <c r="M1733" i="2" s="1"/>
  <c r="J1733" i="2"/>
  <c r="L1733" i="2" s="1"/>
  <c r="K1712" i="2"/>
  <c r="M1712" i="2" s="1"/>
  <c r="J1712" i="2"/>
  <c r="L1712" i="2" s="1"/>
  <c r="K958" i="2"/>
  <c r="M958" i="2" s="1"/>
  <c r="J958" i="2"/>
  <c r="L958" i="2" s="1"/>
  <c r="K208" i="2"/>
  <c r="M208" i="2" s="1"/>
  <c r="J208" i="2"/>
  <c r="L208" i="2" s="1"/>
  <c r="K522" i="2"/>
  <c r="M522" i="2" s="1"/>
  <c r="J522" i="2"/>
  <c r="L522" i="2" s="1"/>
  <c r="K928" i="2"/>
  <c r="M928" i="2" s="1"/>
  <c r="J928" i="2"/>
  <c r="L928" i="2" s="1"/>
  <c r="K949" i="2"/>
  <c r="M949" i="2" s="1"/>
  <c r="J949" i="2"/>
  <c r="L949" i="2" s="1"/>
  <c r="K136" i="2"/>
  <c r="M136" i="2" s="1"/>
  <c r="J136" i="2"/>
  <c r="L136" i="2" s="1"/>
  <c r="K283" i="2"/>
  <c r="M283" i="2" s="1"/>
  <c r="J283" i="2"/>
  <c r="L283" i="2" s="1"/>
  <c r="K1367" i="2"/>
  <c r="M1367" i="2" s="1"/>
  <c r="J1367" i="2"/>
  <c r="L1367" i="2" s="1"/>
  <c r="K1067" i="2"/>
  <c r="M1067" i="2" s="1"/>
  <c r="J1067" i="2"/>
  <c r="L1067" i="2" s="1"/>
  <c r="K5" i="2"/>
  <c r="M5" i="2" s="1"/>
  <c r="J5" i="2"/>
  <c r="L5" i="2" s="1"/>
  <c r="K161" i="2"/>
  <c r="M161" i="2" s="1"/>
  <c r="J161" i="2"/>
  <c r="L161" i="2" s="1"/>
  <c r="K792" i="2"/>
  <c r="M792" i="2" s="1"/>
  <c r="J792" i="2"/>
  <c r="L792" i="2" s="1"/>
  <c r="K1123" i="2"/>
  <c r="M1123" i="2" s="1"/>
  <c r="J1123" i="2"/>
  <c r="L1123" i="2" s="1"/>
  <c r="K61" i="2"/>
  <c r="M61" i="2" s="1"/>
  <c r="J61" i="2"/>
  <c r="L61" i="2" s="1"/>
  <c r="K986" i="2"/>
  <c r="M986" i="2" s="1"/>
  <c r="J986" i="2"/>
  <c r="L986" i="2" s="1"/>
  <c r="K373" i="2"/>
  <c r="M373" i="2" s="1"/>
  <c r="J373" i="2"/>
  <c r="L373" i="2" s="1"/>
  <c r="K17" i="2"/>
  <c r="M17" i="2" s="1"/>
  <c r="J17" i="2"/>
  <c r="L17" i="2" s="1"/>
  <c r="K854" i="2"/>
  <c r="M854" i="2" s="1"/>
  <c r="J854" i="2"/>
  <c r="L854" i="2" s="1"/>
  <c r="K616" i="2"/>
  <c r="M616" i="2" s="1"/>
  <c r="J616" i="2"/>
  <c r="L616" i="2" s="1"/>
  <c r="K84" i="2"/>
  <c r="M84" i="2" s="1"/>
  <c r="J84" i="2"/>
  <c r="L84" i="2" s="1"/>
  <c r="K1227" i="2"/>
  <c r="M1227" i="2" s="1"/>
  <c r="J1227" i="2"/>
  <c r="L1227" i="2" s="1"/>
  <c r="K1515" i="2"/>
  <c r="M1515" i="2" s="1"/>
  <c r="J1515" i="2"/>
  <c r="L1515" i="2" s="1"/>
  <c r="K710" i="2"/>
  <c r="M710" i="2" s="1"/>
  <c r="J710" i="2"/>
  <c r="L710" i="2" s="1"/>
  <c r="K845" i="2"/>
  <c r="M845" i="2" s="1"/>
  <c r="J845" i="2"/>
  <c r="L845" i="2" s="1"/>
  <c r="K784" i="2"/>
  <c r="M784" i="2" s="1"/>
  <c r="J784" i="2"/>
  <c r="L784" i="2" s="1"/>
  <c r="K1427" i="2"/>
  <c r="M1427" i="2" s="1"/>
  <c r="J1427" i="2"/>
  <c r="L1427" i="2" s="1"/>
  <c r="K303" i="2"/>
  <c r="M303" i="2" s="1"/>
  <c r="J303" i="2"/>
  <c r="L303" i="2" s="1"/>
  <c r="K1341" i="2"/>
  <c r="M1341" i="2" s="1"/>
  <c r="J1341" i="2"/>
  <c r="L1341" i="2" s="1"/>
  <c r="K107" i="2"/>
  <c r="M107" i="2" s="1"/>
  <c r="J107" i="2"/>
  <c r="L107" i="2" s="1"/>
  <c r="K760" i="2"/>
  <c r="M760" i="2" s="1"/>
  <c r="J760" i="2"/>
  <c r="L760" i="2" s="1"/>
  <c r="K872" i="2"/>
  <c r="M872" i="2" s="1"/>
  <c r="J872" i="2"/>
  <c r="L872" i="2" s="1"/>
  <c r="K1491" i="2"/>
  <c r="M1491" i="2" s="1"/>
  <c r="J1491" i="2"/>
  <c r="L1491" i="2" s="1"/>
  <c r="K455" i="2"/>
  <c r="M455" i="2" s="1"/>
  <c r="J455" i="2"/>
  <c r="L455" i="2" s="1"/>
  <c r="K1193" i="2"/>
  <c r="M1193" i="2" s="1"/>
  <c r="J1193" i="2"/>
  <c r="L1193" i="2" s="1"/>
  <c r="K1554" i="2"/>
  <c r="M1554" i="2" s="1"/>
  <c r="J1554" i="2"/>
  <c r="L1554" i="2" s="1"/>
  <c r="K1516" i="2"/>
  <c r="M1516" i="2" s="1"/>
  <c r="J1516" i="2"/>
  <c r="L1516" i="2" s="1"/>
  <c r="K1466" i="2"/>
  <c r="M1466" i="2" s="1"/>
  <c r="J1466" i="2"/>
  <c r="L1466" i="2" s="1"/>
  <c r="K1305" i="2"/>
  <c r="M1305" i="2" s="1"/>
  <c r="J1305" i="2"/>
  <c r="L1305" i="2" s="1"/>
  <c r="K1242" i="2"/>
  <c r="M1242" i="2" s="1"/>
  <c r="J1242" i="2"/>
  <c r="L1242" i="2" s="1"/>
  <c r="K1648" i="2"/>
  <c r="M1648" i="2" s="1"/>
  <c r="J1648" i="2"/>
  <c r="L1648" i="2" s="1"/>
  <c r="K894" i="2"/>
  <c r="M894" i="2" s="1"/>
  <c r="J894" i="2"/>
  <c r="L894" i="2" s="1"/>
  <c r="K656" i="2"/>
  <c r="M656" i="2" s="1"/>
  <c r="J656" i="2"/>
  <c r="L656" i="2" s="1"/>
  <c r="K458" i="2"/>
  <c r="M458" i="2" s="1"/>
  <c r="J458" i="2"/>
  <c r="L458" i="2" s="1"/>
  <c r="K1430" i="2"/>
  <c r="M1430" i="2" s="1"/>
  <c r="J1430" i="2"/>
  <c r="L1430" i="2" s="1"/>
  <c r="K764" i="2"/>
  <c r="M764" i="2" s="1"/>
  <c r="J764" i="2"/>
  <c r="L764" i="2" s="1"/>
  <c r="K238" i="2"/>
  <c r="M238" i="2" s="1"/>
  <c r="J238" i="2"/>
  <c r="L238" i="2" s="1"/>
  <c r="K386" i="2"/>
  <c r="M386" i="2" s="1"/>
  <c r="J386" i="2"/>
  <c r="L386" i="2" s="1"/>
  <c r="K1223" i="2"/>
  <c r="M1223" i="2" s="1"/>
  <c r="J1223" i="2"/>
  <c r="L1223" i="2" s="1"/>
  <c r="K1003" i="2"/>
  <c r="M1003" i="2" s="1"/>
  <c r="J1003" i="2"/>
  <c r="L1003" i="2" s="1"/>
  <c r="K453" i="2"/>
  <c r="M453" i="2" s="1"/>
  <c r="J453" i="2"/>
  <c r="L453" i="2" s="1"/>
  <c r="K97" i="2"/>
  <c r="M97" i="2" s="1"/>
  <c r="J97" i="2"/>
  <c r="L97" i="2" s="1"/>
  <c r="K1542" i="2"/>
  <c r="M1542" i="2" s="1"/>
  <c r="J1542" i="2"/>
  <c r="L1542" i="2" s="1"/>
  <c r="K1122" i="2"/>
  <c r="M1122" i="2" s="1"/>
  <c r="J1122" i="2"/>
  <c r="L1122" i="2" s="1"/>
  <c r="K676" i="2"/>
  <c r="M676" i="2" s="1"/>
  <c r="J676" i="2"/>
  <c r="L676" i="2" s="1"/>
  <c r="K922" i="2"/>
  <c r="M922" i="2" s="1"/>
  <c r="J922" i="2"/>
  <c r="L922" i="2" s="1"/>
  <c r="K476" i="2"/>
  <c r="M476" i="2" s="1"/>
  <c r="J476" i="2"/>
  <c r="L476" i="2" s="1"/>
  <c r="K1544" i="2"/>
  <c r="M1544" i="2" s="1"/>
  <c r="J1544" i="2"/>
  <c r="L1544" i="2" s="1"/>
  <c r="K1135" i="2"/>
  <c r="M1135" i="2" s="1"/>
  <c r="J1135" i="2"/>
  <c r="L1135" i="2" s="1"/>
  <c r="K732" i="2"/>
  <c r="M732" i="2" s="1"/>
  <c r="J732" i="2"/>
  <c r="L732" i="2" s="1"/>
  <c r="K206" i="2"/>
  <c r="M206" i="2" s="1"/>
  <c r="J206" i="2"/>
  <c r="L206" i="2" s="1"/>
  <c r="K9" i="2"/>
  <c r="M9" i="2" s="1"/>
  <c r="J9" i="2"/>
  <c r="L9" i="2" s="1"/>
  <c r="K1102" i="2"/>
  <c r="M1102" i="2" s="1"/>
  <c r="J1102" i="2"/>
  <c r="L1102" i="2" s="1"/>
  <c r="K1333" i="2"/>
  <c r="M1333" i="2" s="1"/>
  <c r="J1333" i="2"/>
  <c r="L1333" i="2" s="1"/>
  <c r="K1088" i="2"/>
  <c r="M1088" i="2" s="1"/>
  <c r="J1088" i="2"/>
  <c r="L1088" i="2" s="1"/>
  <c r="K1543" i="2"/>
  <c r="M1543" i="2" s="1"/>
  <c r="J1543" i="2"/>
  <c r="L1543" i="2" s="1"/>
  <c r="K439" i="2"/>
  <c r="M439" i="2" s="1"/>
  <c r="J439" i="2"/>
  <c r="L439" i="2" s="1"/>
  <c r="K503" i="2"/>
  <c r="M503" i="2" s="1"/>
  <c r="J503" i="2"/>
  <c r="L503" i="2" s="1"/>
  <c r="K1186" i="2"/>
  <c r="M1186" i="2" s="1"/>
  <c r="J1186" i="2"/>
  <c r="L1186" i="2" s="1"/>
  <c r="K1548" i="2"/>
  <c r="M1548" i="2" s="1"/>
  <c r="J1548" i="2"/>
  <c r="L1548" i="2" s="1"/>
  <c r="K1690" i="2"/>
  <c r="M1690" i="2" s="1"/>
  <c r="J1690" i="2"/>
  <c r="L1690" i="2" s="1"/>
  <c r="K838" i="2"/>
  <c r="M838" i="2" s="1"/>
  <c r="J838" i="2"/>
  <c r="L838" i="2" s="1"/>
  <c r="K1201" i="2"/>
  <c r="M1201" i="2" s="1"/>
  <c r="J1201" i="2"/>
  <c r="L1201" i="2" s="1"/>
  <c r="K1370" i="2"/>
  <c r="M1370" i="2" s="1"/>
  <c r="J1370" i="2"/>
  <c r="L1370" i="2" s="1"/>
  <c r="K1421" i="2"/>
  <c r="M1421" i="2" s="1"/>
  <c r="J1421" i="2"/>
  <c r="L1421" i="2" s="1"/>
  <c r="K804" i="2"/>
  <c r="M804" i="2" s="1"/>
  <c r="J804" i="2"/>
  <c r="L804" i="2" s="1"/>
  <c r="K282" i="2"/>
  <c r="M282" i="2" s="1"/>
  <c r="J282" i="2"/>
  <c r="L282" i="2" s="1"/>
  <c r="K906" i="2"/>
  <c r="M906" i="2" s="1"/>
  <c r="J906" i="2"/>
  <c r="L906" i="2" s="1"/>
  <c r="K909" i="2"/>
  <c r="M909" i="2" s="1"/>
  <c r="J909" i="2"/>
  <c r="L909" i="2" s="1"/>
  <c r="K1455" i="2"/>
  <c r="M1455" i="2" s="1"/>
  <c r="J1455" i="2"/>
  <c r="L1455" i="2" s="1"/>
  <c r="K1393" i="2"/>
  <c r="M1393" i="2" s="1"/>
  <c r="J1393" i="2"/>
  <c r="L1393" i="2" s="1"/>
  <c r="K1291" i="2"/>
  <c r="M1291" i="2" s="1"/>
  <c r="J1291" i="2"/>
  <c r="L1291" i="2" s="1"/>
  <c r="K880" i="2"/>
  <c r="M880" i="2" s="1"/>
  <c r="J880" i="2"/>
  <c r="L880" i="2" s="1"/>
  <c r="K1001" i="2"/>
  <c r="M1001" i="2" s="1"/>
  <c r="J1001" i="2"/>
  <c r="L1001" i="2" s="1"/>
  <c r="K1278" i="2"/>
  <c r="M1278" i="2" s="1"/>
  <c r="J1278" i="2"/>
  <c r="L1278" i="2" s="1"/>
  <c r="K12" i="2"/>
  <c r="M12" i="2" s="1"/>
  <c r="J12" i="2"/>
  <c r="L12" i="2" s="1"/>
  <c r="K1388" i="2"/>
  <c r="M1388" i="2" s="1"/>
  <c r="J1388" i="2"/>
  <c r="L1388" i="2" s="1"/>
  <c r="K873" i="2"/>
  <c r="M873" i="2" s="1"/>
  <c r="J873" i="2"/>
  <c r="L873" i="2" s="1"/>
  <c r="K544" i="2"/>
  <c r="M544" i="2" s="1"/>
  <c r="J544" i="2"/>
  <c r="L544" i="2" s="1"/>
  <c r="K90" i="2"/>
  <c r="M90" i="2" s="1"/>
  <c r="J90" i="2"/>
  <c r="L90" i="2" s="1"/>
  <c r="K688" i="2"/>
  <c r="M688" i="2" s="1"/>
  <c r="J688" i="2"/>
  <c r="L688" i="2" s="1"/>
  <c r="K965" i="2"/>
  <c r="M965" i="2" s="1"/>
  <c r="J965" i="2"/>
  <c r="L965" i="2" s="1"/>
  <c r="K1713" i="2"/>
  <c r="M1713" i="2" s="1"/>
  <c r="J1713" i="2"/>
  <c r="L1713" i="2" s="1"/>
  <c r="K402" i="2"/>
  <c r="M402" i="2" s="1"/>
  <c r="J402" i="2"/>
  <c r="L402" i="2" s="1"/>
  <c r="K413" i="2"/>
  <c r="M413" i="2" s="1"/>
  <c r="J413" i="2"/>
  <c r="L413" i="2" s="1"/>
  <c r="K1026" i="2"/>
  <c r="M1026" i="2" s="1"/>
  <c r="J1026" i="2"/>
  <c r="L1026" i="2" s="1"/>
  <c r="K973" i="2"/>
  <c r="M973" i="2" s="1"/>
  <c r="J973" i="2"/>
  <c r="L973" i="2" s="1"/>
  <c r="K1079" i="2"/>
  <c r="M1079" i="2" s="1"/>
  <c r="J1079" i="2"/>
  <c r="L1079" i="2" s="1"/>
  <c r="K1519" i="2"/>
  <c r="M1519" i="2" s="1"/>
  <c r="J1519" i="2"/>
  <c r="L1519" i="2" s="1"/>
  <c r="K1425" i="2"/>
  <c r="M1425" i="2" s="1"/>
  <c r="J1425" i="2"/>
  <c r="L1425" i="2" s="1"/>
  <c r="K1315" i="2"/>
  <c r="M1315" i="2" s="1"/>
  <c r="J1315" i="2"/>
  <c r="L1315" i="2" s="1"/>
  <c r="K976" i="2"/>
  <c r="M976" i="2" s="1"/>
  <c r="J976" i="2"/>
  <c r="L976" i="2" s="1"/>
  <c r="K1652" i="2"/>
  <c r="M1652" i="2" s="1"/>
  <c r="J1652" i="2"/>
  <c r="L1652" i="2" s="1"/>
  <c r="K1682" i="2"/>
  <c r="M1682" i="2" s="1"/>
  <c r="J1682" i="2"/>
  <c r="L1682" i="2" s="1"/>
  <c r="K1514" i="2"/>
  <c r="M1514" i="2" s="1"/>
  <c r="J1514" i="2"/>
  <c r="L1514" i="2" s="1"/>
  <c r="K1628" i="2"/>
  <c r="M1628" i="2" s="1"/>
  <c r="J1628" i="2"/>
  <c r="L1628" i="2" s="1"/>
  <c r="K536" i="2"/>
  <c r="M536" i="2" s="1"/>
  <c r="J536" i="2"/>
  <c r="L536" i="2" s="1"/>
  <c r="K1363" i="2"/>
  <c r="M1363" i="2" s="1"/>
  <c r="J1363" i="2"/>
  <c r="L1363" i="2" s="1"/>
  <c r="K1401" i="2"/>
  <c r="M1401" i="2" s="1"/>
  <c r="J1401" i="2"/>
  <c r="L1401" i="2" s="1"/>
  <c r="K1584" i="2"/>
  <c r="M1584" i="2" s="1"/>
  <c r="J1584" i="2"/>
  <c r="L1584" i="2" s="1"/>
  <c r="K704" i="2"/>
  <c r="M704" i="2" s="1"/>
  <c r="J704" i="2"/>
  <c r="L704" i="2" s="1"/>
  <c r="K1237" i="2"/>
  <c r="M1237" i="2" s="1"/>
  <c r="J1237" i="2"/>
  <c r="L1237" i="2" s="1"/>
  <c r="K1438" i="2"/>
  <c r="M1438" i="2" s="1"/>
  <c r="J1438" i="2"/>
  <c r="L1438" i="2" s="1"/>
  <c r="K1175" i="2"/>
  <c r="M1175" i="2" s="1"/>
  <c r="J1175" i="2"/>
  <c r="L1175" i="2" s="1"/>
  <c r="K559" i="2"/>
  <c r="M559" i="2" s="1"/>
  <c r="J559" i="2"/>
  <c r="L559" i="2" s="1"/>
  <c r="K830" i="2"/>
  <c r="M830" i="2" s="1"/>
  <c r="J830" i="2"/>
  <c r="L830" i="2" s="1"/>
  <c r="K893" i="2"/>
  <c r="M893" i="2" s="1"/>
  <c r="J893" i="2"/>
  <c r="L893" i="2" s="1"/>
  <c r="K772" i="2"/>
  <c r="M772" i="2" s="1"/>
  <c r="J772" i="2"/>
  <c r="L772" i="2" s="1"/>
  <c r="K955" i="2"/>
  <c r="M955" i="2" s="1"/>
  <c r="J955" i="2"/>
  <c r="L955" i="2" s="1"/>
  <c r="K1018" i="2"/>
  <c r="M1018" i="2" s="1"/>
  <c r="J1018" i="2"/>
  <c r="L1018" i="2" s="1"/>
  <c r="K592" i="2"/>
  <c r="M592" i="2" s="1"/>
  <c r="J592" i="2"/>
  <c r="L592" i="2" s="1"/>
  <c r="K80" i="2"/>
  <c r="M80" i="2" s="1"/>
  <c r="J80" i="2"/>
  <c r="L80" i="2" s="1"/>
  <c r="K246" i="2"/>
  <c r="M246" i="2" s="1"/>
  <c r="J246" i="2"/>
  <c r="L246" i="2" s="1"/>
  <c r="K405" i="2"/>
  <c r="M405" i="2" s="1"/>
  <c r="J405" i="2"/>
  <c r="L405" i="2" s="1"/>
  <c r="K572" i="2"/>
  <c r="M572" i="2" s="1"/>
  <c r="J572" i="2"/>
  <c r="L572" i="2" s="1"/>
  <c r="K60" i="2"/>
  <c r="M60" i="2" s="1"/>
  <c r="J60" i="2"/>
  <c r="L60" i="2" s="1"/>
  <c r="K227" i="2"/>
  <c r="M227" i="2" s="1"/>
  <c r="J227" i="2"/>
  <c r="L227" i="2" s="1"/>
  <c r="K394" i="2"/>
  <c r="M394" i="2" s="1"/>
  <c r="J394" i="2"/>
  <c r="L394" i="2" s="1"/>
  <c r="K561" i="2"/>
  <c r="M561" i="2" s="1"/>
  <c r="J561" i="2"/>
  <c r="L561" i="2" s="1"/>
  <c r="K49" i="2"/>
  <c r="M49" i="2" s="1"/>
  <c r="J49" i="2"/>
  <c r="L49" i="2" s="1"/>
  <c r="K1512" i="2"/>
  <c r="M1512" i="2" s="1"/>
  <c r="J1512" i="2"/>
  <c r="L1512" i="2" s="1"/>
  <c r="K1695" i="2"/>
  <c r="M1695" i="2" s="1"/>
  <c r="J1695" i="2"/>
  <c r="L1695" i="2" s="1"/>
  <c r="K1092" i="2"/>
  <c r="M1092" i="2" s="1"/>
  <c r="J1092" i="2"/>
  <c r="L1092" i="2" s="1"/>
  <c r="K1366" i="2"/>
  <c r="M1366" i="2" s="1"/>
  <c r="J1366" i="2"/>
  <c r="L1366" i="2" s="1"/>
  <c r="K1103" i="2"/>
  <c r="M1103" i="2" s="1"/>
  <c r="J1103" i="2"/>
  <c r="L1103" i="2" s="1"/>
  <c r="K1270" i="2"/>
  <c r="M1270" i="2" s="1"/>
  <c r="J1270" i="2"/>
  <c r="L1270" i="2" s="1"/>
  <c r="K758" i="2"/>
  <c r="M758" i="2" s="1"/>
  <c r="J758" i="2"/>
  <c r="L758" i="2" s="1"/>
  <c r="K821" i="2"/>
  <c r="M821" i="2" s="1"/>
  <c r="J821" i="2"/>
  <c r="L821" i="2" s="1"/>
  <c r="K700" i="2"/>
  <c r="M700" i="2" s="1"/>
  <c r="J700" i="2"/>
  <c r="L700" i="2" s="1"/>
  <c r="K883" i="2"/>
  <c r="M883" i="2" s="1"/>
  <c r="J883" i="2"/>
  <c r="L883" i="2" s="1"/>
  <c r="K946" i="2"/>
  <c r="M946" i="2" s="1"/>
  <c r="J946" i="2"/>
  <c r="L946" i="2" s="1"/>
  <c r="K520" i="2"/>
  <c r="M520" i="2" s="1"/>
  <c r="J520" i="2"/>
  <c r="L520" i="2" s="1"/>
  <c r="K8" i="2"/>
  <c r="M8" i="2" s="1"/>
  <c r="J8" i="2"/>
  <c r="L8" i="2" s="1"/>
  <c r="K174" i="2"/>
  <c r="M174" i="2" s="1"/>
  <c r="J174" i="2"/>
  <c r="L174" i="2" s="1"/>
  <c r="K333" i="2"/>
  <c r="M333" i="2" s="1"/>
  <c r="J333" i="2"/>
  <c r="L333" i="2" s="1"/>
  <c r="K500" i="2"/>
  <c r="M500" i="2" s="1"/>
  <c r="J500" i="2"/>
  <c r="L500" i="2" s="1"/>
  <c r="K667" i="2"/>
  <c r="M667" i="2" s="1"/>
  <c r="J667" i="2"/>
  <c r="L667" i="2" s="1"/>
  <c r="K155" i="2"/>
  <c r="M155" i="2" s="1"/>
  <c r="J155" i="2"/>
  <c r="L155" i="2" s="1"/>
  <c r="K322" i="2"/>
  <c r="M322" i="2" s="1"/>
  <c r="J322" i="2"/>
  <c r="L322" i="2" s="1"/>
  <c r="K489" i="2"/>
  <c r="M489" i="2" s="1"/>
  <c r="J489" i="2"/>
  <c r="L489" i="2" s="1"/>
  <c r="K1385" i="2"/>
  <c r="M1385" i="2" s="1"/>
  <c r="J1385" i="2"/>
  <c r="L1385" i="2" s="1"/>
  <c r="J1568" i="2"/>
  <c r="L1568" i="2" s="1"/>
  <c r="K1568" i="2"/>
  <c r="M1568" i="2" s="1"/>
  <c r="K375" i="2"/>
  <c r="M375" i="2" s="1"/>
  <c r="J375" i="2"/>
  <c r="L375" i="2" s="1"/>
  <c r="K1212" i="2"/>
  <c r="M1212" i="2" s="1"/>
  <c r="J1212" i="2"/>
  <c r="L1212" i="2" s="1"/>
  <c r="K1422" i="2"/>
  <c r="M1422" i="2" s="1"/>
  <c r="J1422" i="2"/>
  <c r="L1422" i="2" s="1"/>
  <c r="K1159" i="2"/>
  <c r="M1159" i="2" s="1"/>
  <c r="J1159" i="2"/>
  <c r="L1159" i="2" s="1"/>
  <c r="K431" i="2"/>
  <c r="M431" i="2" s="1"/>
  <c r="J431" i="2"/>
  <c r="L431" i="2" s="1"/>
  <c r="K814" i="2"/>
  <c r="M814" i="2" s="1"/>
  <c r="J814" i="2"/>
  <c r="L814" i="2" s="1"/>
  <c r="K877" i="2"/>
  <c r="M877" i="2" s="1"/>
  <c r="J877" i="2"/>
  <c r="L877" i="2" s="1"/>
  <c r="K756" i="2"/>
  <c r="M756" i="2" s="1"/>
  <c r="J756" i="2"/>
  <c r="L756" i="2" s="1"/>
  <c r="K939" i="2"/>
  <c r="M939" i="2" s="1"/>
  <c r="J939" i="2"/>
  <c r="L939" i="2" s="1"/>
  <c r="K1002" i="2"/>
  <c r="M1002" i="2" s="1"/>
  <c r="J1002" i="2"/>
  <c r="L1002" i="2" s="1"/>
  <c r="K576" i="2"/>
  <c r="M576" i="2" s="1"/>
  <c r="J576" i="2"/>
  <c r="L576" i="2" s="1"/>
  <c r="K64" i="2"/>
  <c r="M64" i="2" s="1"/>
  <c r="J64" i="2"/>
  <c r="L64" i="2" s="1"/>
  <c r="K230" i="2"/>
  <c r="M230" i="2" s="1"/>
  <c r="J230" i="2"/>
  <c r="L230" i="2" s="1"/>
  <c r="K389" i="2"/>
  <c r="M389" i="2" s="1"/>
  <c r="J389" i="2"/>
  <c r="L389" i="2" s="1"/>
  <c r="K556" i="2"/>
  <c r="M556" i="2" s="1"/>
  <c r="J556" i="2"/>
  <c r="L556" i="2" s="1"/>
  <c r="K44" i="2"/>
  <c r="M44" i="2" s="1"/>
  <c r="J44" i="2"/>
  <c r="L44" i="2" s="1"/>
  <c r="K211" i="2"/>
  <c r="M211" i="2" s="1"/>
  <c r="J211" i="2"/>
  <c r="L211" i="2" s="1"/>
  <c r="K378" i="2"/>
  <c r="M378" i="2" s="1"/>
  <c r="J378" i="2"/>
  <c r="L378" i="2" s="1"/>
  <c r="K545" i="2"/>
  <c r="M545" i="2" s="1"/>
  <c r="J545" i="2"/>
  <c r="L545" i="2" s="1"/>
  <c r="K33" i="2"/>
  <c r="M33" i="2" s="1"/>
  <c r="J33" i="2"/>
  <c r="L33" i="2" s="1"/>
  <c r="K1624" i="2"/>
  <c r="M1624" i="2" s="1"/>
  <c r="J1624" i="2"/>
  <c r="L1624" i="2" s="1"/>
  <c r="K864" i="2"/>
  <c r="M864" i="2" s="1"/>
  <c r="J864" i="2"/>
  <c r="L864" i="2" s="1"/>
  <c r="K1295" i="2"/>
  <c r="M1295" i="2" s="1"/>
  <c r="J1295" i="2"/>
  <c r="L1295" i="2" s="1"/>
  <c r="K1478" i="2"/>
  <c r="M1478" i="2" s="1"/>
  <c r="J1478" i="2"/>
  <c r="L1478" i="2" s="1"/>
  <c r="K1215" i="2"/>
  <c r="M1215" i="2" s="1"/>
  <c r="J1215" i="2"/>
  <c r="L1215" i="2" s="1"/>
  <c r="K703" i="2"/>
  <c r="M703" i="2" s="1"/>
  <c r="J703" i="2"/>
  <c r="L703" i="2" s="1"/>
  <c r="K870" i="2"/>
  <c r="M870" i="2" s="1"/>
  <c r="J870" i="2"/>
  <c r="L870" i="2" s="1"/>
  <c r="K933" i="2"/>
  <c r="M933" i="2" s="1"/>
  <c r="J933" i="2"/>
  <c r="L933" i="2" s="1"/>
  <c r="K812" i="2"/>
  <c r="M812" i="2" s="1"/>
  <c r="J812" i="2"/>
  <c r="L812" i="2" s="1"/>
  <c r="K995" i="2"/>
  <c r="M995" i="2" s="1"/>
  <c r="J995" i="2"/>
  <c r="L995" i="2" s="1"/>
  <c r="K1058" i="2"/>
  <c r="M1058" i="2" s="1"/>
  <c r="J1058" i="2"/>
  <c r="L1058" i="2" s="1"/>
  <c r="K632" i="2"/>
  <c r="M632" i="2" s="1"/>
  <c r="J632" i="2"/>
  <c r="L632" i="2" s="1"/>
  <c r="K120" i="2"/>
  <c r="M120" i="2" s="1"/>
  <c r="J120" i="2"/>
  <c r="L120" i="2" s="1"/>
  <c r="K286" i="2"/>
  <c r="M286" i="2" s="1"/>
  <c r="J286" i="2"/>
  <c r="L286" i="2" s="1"/>
  <c r="K445" i="2"/>
  <c r="M445" i="2" s="1"/>
  <c r="J445" i="2"/>
  <c r="L445" i="2" s="1"/>
  <c r="K612" i="2"/>
  <c r="M612" i="2" s="1"/>
  <c r="J612" i="2"/>
  <c r="L612" i="2" s="1"/>
  <c r="K100" i="2"/>
  <c r="M100" i="2" s="1"/>
  <c r="J100" i="2"/>
  <c r="L100" i="2" s="1"/>
  <c r="K267" i="2"/>
  <c r="M267" i="2" s="1"/>
  <c r="J267" i="2"/>
  <c r="L267" i="2" s="1"/>
  <c r="K434" i="2"/>
  <c r="M434" i="2" s="1"/>
  <c r="J434" i="2"/>
  <c r="L434" i="2" s="1"/>
  <c r="K601" i="2"/>
  <c r="M601" i="2" s="1"/>
  <c r="J601" i="2"/>
  <c r="L601" i="2" s="1"/>
  <c r="K89" i="2"/>
  <c r="M89" i="2" s="1"/>
  <c r="J89" i="2"/>
  <c r="L89" i="2" s="1"/>
  <c r="K795" i="2"/>
  <c r="M795" i="2" s="1"/>
  <c r="J795" i="2"/>
  <c r="L795" i="2" s="1"/>
  <c r="K858" i="2"/>
  <c r="M858" i="2" s="1"/>
  <c r="J858" i="2"/>
  <c r="L858" i="2" s="1"/>
  <c r="K432" i="2"/>
  <c r="M432" i="2" s="1"/>
  <c r="J432" i="2"/>
  <c r="L432" i="2" s="1"/>
  <c r="K598" i="2"/>
  <c r="M598" i="2" s="1"/>
  <c r="J598" i="2"/>
  <c r="L598" i="2" s="1"/>
  <c r="K86" i="2"/>
  <c r="M86" i="2" s="1"/>
  <c r="J86" i="2"/>
  <c r="L86" i="2" s="1"/>
  <c r="K245" i="2"/>
  <c r="M245" i="2" s="1"/>
  <c r="J245" i="2"/>
  <c r="L245" i="2" s="1"/>
  <c r="K412" i="2"/>
  <c r="M412" i="2" s="1"/>
  <c r="J412" i="2"/>
  <c r="L412" i="2" s="1"/>
  <c r="K579" i="2"/>
  <c r="M579" i="2" s="1"/>
  <c r="J579" i="2"/>
  <c r="L579" i="2" s="1"/>
  <c r="K67" i="2"/>
  <c r="M67" i="2" s="1"/>
  <c r="J67" i="2"/>
  <c r="L67" i="2" s="1"/>
  <c r="K234" i="2"/>
  <c r="M234" i="2" s="1"/>
  <c r="J234" i="2"/>
  <c r="L234" i="2" s="1"/>
  <c r="K401" i="2"/>
  <c r="M401" i="2" s="1"/>
  <c r="J401" i="2"/>
  <c r="L401" i="2" s="1"/>
  <c r="K1297" i="2"/>
  <c r="M1297" i="2" s="1"/>
  <c r="J1297" i="2"/>
  <c r="L1297" i="2" s="1"/>
  <c r="K1480" i="2"/>
  <c r="M1480" i="2" s="1"/>
  <c r="J1480" i="2"/>
  <c r="L1480" i="2" s="1"/>
  <c r="K1663" i="2"/>
  <c r="M1663" i="2" s="1"/>
  <c r="J1663" i="2"/>
  <c r="L1663" i="2" s="1"/>
  <c r="K1008" i="2"/>
  <c r="M1008" i="2" s="1"/>
  <c r="J1008" i="2"/>
  <c r="L1008" i="2" s="1"/>
  <c r="K1334" i="2"/>
  <c r="M1334" i="2" s="1"/>
  <c r="J1334" i="2"/>
  <c r="L1334" i="2" s="1"/>
  <c r="K1071" i="2"/>
  <c r="M1071" i="2" s="1"/>
  <c r="J1071" i="2"/>
  <c r="L1071" i="2" s="1"/>
  <c r="K1238" i="2"/>
  <c r="M1238" i="2" s="1"/>
  <c r="J1238" i="2"/>
  <c r="L1238" i="2" s="1"/>
  <c r="K726" i="2"/>
  <c r="M726" i="2" s="1"/>
  <c r="J726" i="2"/>
  <c r="L726" i="2" s="1"/>
  <c r="K789" i="2"/>
  <c r="M789" i="2" s="1"/>
  <c r="J789" i="2"/>
  <c r="L789" i="2" s="1"/>
  <c r="K599" i="2"/>
  <c r="M599" i="2" s="1"/>
  <c r="J599" i="2"/>
  <c r="L599" i="2" s="1"/>
  <c r="K851" i="2"/>
  <c r="M851" i="2" s="1"/>
  <c r="J851" i="2"/>
  <c r="L851" i="2" s="1"/>
  <c r="K914" i="2"/>
  <c r="M914" i="2" s="1"/>
  <c r="J914" i="2"/>
  <c r="L914" i="2" s="1"/>
  <c r="J488" i="2"/>
  <c r="L488" i="2" s="1"/>
  <c r="K488" i="2"/>
  <c r="M488" i="2" s="1"/>
  <c r="K654" i="2"/>
  <c r="M654" i="2" s="1"/>
  <c r="J654" i="2"/>
  <c r="L654" i="2" s="1"/>
  <c r="K142" i="2"/>
  <c r="M142" i="2" s="1"/>
  <c r="J142" i="2"/>
  <c r="L142" i="2" s="1"/>
  <c r="K301" i="2"/>
  <c r="M301" i="2" s="1"/>
  <c r="J301" i="2"/>
  <c r="L301" i="2" s="1"/>
  <c r="K468" i="2"/>
  <c r="M468" i="2" s="1"/>
  <c r="J468" i="2"/>
  <c r="L468" i="2" s="1"/>
  <c r="K635" i="2"/>
  <c r="M635" i="2" s="1"/>
  <c r="J635" i="2"/>
  <c r="L635" i="2" s="1"/>
  <c r="K123" i="2"/>
  <c r="M123" i="2" s="1"/>
  <c r="J123" i="2"/>
  <c r="L123" i="2" s="1"/>
  <c r="K290" i="2"/>
  <c r="M290" i="2" s="1"/>
  <c r="J290" i="2"/>
  <c r="L290" i="2" s="1"/>
  <c r="K457" i="2"/>
  <c r="M457" i="2" s="1"/>
  <c r="J457" i="2"/>
  <c r="L457" i="2" s="1"/>
  <c r="K321" i="2"/>
  <c r="M321" i="2" s="1"/>
  <c r="J321" i="2"/>
  <c r="L321" i="2" s="1"/>
  <c r="K332" i="2"/>
  <c r="M332" i="2" s="1"/>
  <c r="J332" i="2"/>
  <c r="L332" i="2" s="1"/>
  <c r="K352" i="2"/>
  <c r="M352" i="2" s="1"/>
  <c r="J352" i="2"/>
  <c r="L352" i="2" s="1"/>
  <c r="K868" i="2"/>
  <c r="M868" i="2" s="1"/>
  <c r="J868" i="2"/>
  <c r="L868" i="2" s="1"/>
  <c r="K111" i="2"/>
  <c r="M111" i="2" s="1"/>
  <c r="J111" i="2"/>
  <c r="L111" i="2" s="1"/>
  <c r="K1710" i="2"/>
  <c r="M1710" i="2" s="1"/>
  <c r="J1710" i="2"/>
  <c r="L1710" i="2" s="1"/>
  <c r="K1680" i="2"/>
  <c r="M1680" i="2" s="1"/>
  <c r="J1680" i="2"/>
  <c r="L1680" i="2" s="1"/>
  <c r="K937" i="2"/>
  <c r="M937" i="2" s="1"/>
  <c r="J937" i="2"/>
  <c r="L937" i="2" s="1"/>
  <c r="K1643" i="2"/>
  <c r="M1643" i="2" s="1"/>
  <c r="J1643" i="2"/>
  <c r="L1643" i="2" s="1"/>
  <c r="K1468" i="2"/>
  <c r="M1468" i="2" s="1"/>
  <c r="J1468" i="2"/>
  <c r="L1468" i="2" s="1"/>
  <c r="K1273" i="2"/>
  <c r="M1273" i="2" s="1"/>
  <c r="J1273" i="2"/>
  <c r="L1273" i="2" s="1"/>
  <c r="K1541" i="2"/>
  <c r="M1541" i="2" s="1"/>
  <c r="J1541" i="2"/>
  <c r="L1541" i="2" s="1"/>
  <c r="K1394" i="2"/>
  <c r="M1394" i="2" s="1"/>
  <c r="J1394" i="2"/>
  <c r="L1394" i="2" s="1"/>
  <c r="K249" i="2"/>
  <c r="M249" i="2" s="1"/>
  <c r="J249" i="2"/>
  <c r="L249" i="2" s="1"/>
  <c r="K953" i="2"/>
  <c r="M953" i="2" s="1"/>
  <c r="J953" i="2"/>
  <c r="L953" i="2" s="1"/>
  <c r="K1108" i="2"/>
  <c r="M1108" i="2" s="1"/>
  <c r="J1108" i="2"/>
  <c r="L1108" i="2" s="1"/>
  <c r="K43" i="2"/>
  <c r="M43" i="2" s="1"/>
  <c r="J43" i="2"/>
  <c r="L43" i="2" s="1"/>
  <c r="K62" i="2"/>
  <c r="M62" i="2" s="1"/>
  <c r="J62" i="2"/>
  <c r="L62" i="2" s="1"/>
  <c r="K771" i="2"/>
  <c r="M771" i="2" s="1"/>
  <c r="J771" i="2"/>
  <c r="L771" i="2" s="1"/>
  <c r="K103" i="2"/>
  <c r="M103" i="2" s="1"/>
  <c r="J103" i="2"/>
  <c r="L103" i="2" s="1"/>
  <c r="K567" i="2"/>
  <c r="M567" i="2" s="1"/>
  <c r="J567" i="2"/>
  <c r="L567" i="2" s="1"/>
  <c r="K1719" i="2"/>
  <c r="M1719" i="2" s="1"/>
  <c r="J1719" i="2"/>
  <c r="L1719" i="2" s="1"/>
  <c r="K1513" i="2"/>
  <c r="M1513" i="2" s="1"/>
  <c r="J1513" i="2"/>
  <c r="L1513" i="2" s="1"/>
  <c r="K1395" i="2"/>
  <c r="M1395" i="2" s="1"/>
  <c r="J1395" i="2"/>
  <c r="L1395" i="2" s="1"/>
  <c r="K1181" i="2"/>
  <c r="M1181" i="2" s="1"/>
  <c r="J1181" i="2"/>
  <c r="L1181" i="2" s="1"/>
  <c r="K183" i="2"/>
  <c r="M183" i="2" s="1"/>
  <c r="J183" i="2"/>
  <c r="L183" i="2" s="1"/>
  <c r="K1314" i="2"/>
  <c r="M1314" i="2" s="1"/>
  <c r="J1314" i="2"/>
  <c r="L1314" i="2" s="1"/>
  <c r="K817" i="2"/>
  <c r="M817" i="2" s="1"/>
  <c r="J817" i="2"/>
  <c r="L817" i="2" s="1"/>
  <c r="K1493" i="2"/>
  <c r="M1493" i="2" s="1"/>
  <c r="J1493" i="2"/>
  <c r="L1493" i="2" s="1"/>
  <c r="K925" i="2"/>
  <c r="M925" i="2" s="1"/>
  <c r="J925" i="2"/>
  <c r="L925" i="2" s="1"/>
  <c r="K1444" i="2"/>
  <c r="M1444" i="2" s="1"/>
  <c r="J1444" i="2"/>
  <c r="L1444" i="2" s="1"/>
  <c r="K218" i="2"/>
  <c r="M218" i="2" s="1"/>
  <c r="J218" i="2"/>
  <c r="L218" i="2" s="1"/>
  <c r="K229" i="2"/>
  <c r="M229" i="2" s="1"/>
  <c r="J229" i="2"/>
  <c r="L229" i="2" s="1"/>
  <c r="K842" i="2"/>
  <c r="M842" i="2" s="1"/>
  <c r="J842" i="2"/>
  <c r="L842" i="2" s="1"/>
  <c r="K861" i="2"/>
  <c r="M861" i="2" s="1"/>
  <c r="J861" i="2"/>
  <c r="L861" i="2" s="1"/>
  <c r="K991" i="2"/>
  <c r="M991" i="2" s="1"/>
  <c r="J991" i="2"/>
  <c r="L991" i="2" s="1"/>
  <c r="K1399" i="2"/>
  <c r="M1399" i="2" s="1"/>
  <c r="J1399" i="2"/>
  <c r="L1399" i="2" s="1"/>
  <c r="K1353" i="2"/>
  <c r="M1353" i="2" s="1"/>
  <c r="J1353" i="2"/>
  <c r="L1353" i="2" s="1"/>
  <c r="K1269" i="2"/>
  <c r="M1269" i="2" s="1"/>
  <c r="J1269" i="2"/>
  <c r="L1269" i="2" s="1"/>
  <c r="K816" i="2"/>
  <c r="M816" i="2" s="1"/>
  <c r="J816" i="2"/>
  <c r="L816" i="2" s="1"/>
  <c r="K1612" i="2"/>
  <c r="M1612" i="2" s="1"/>
  <c r="J1612" i="2"/>
  <c r="L1612" i="2" s="1"/>
  <c r="K1301" i="2"/>
  <c r="M1301" i="2" s="1"/>
  <c r="J1301" i="2"/>
  <c r="L1301" i="2" s="1"/>
  <c r="K1354" i="2"/>
  <c r="M1354" i="2" s="1"/>
  <c r="J1354" i="2"/>
  <c r="L1354" i="2" s="1"/>
  <c r="K1589" i="2"/>
  <c r="M1589" i="2" s="1"/>
  <c r="J1589" i="2"/>
  <c r="L1589" i="2" s="1"/>
  <c r="K832" i="2"/>
  <c r="M832" i="2" s="1"/>
  <c r="J832" i="2"/>
  <c r="L832" i="2" s="1"/>
  <c r="K1196" i="2"/>
  <c r="M1196" i="2" s="1"/>
  <c r="J1196" i="2"/>
  <c r="L1196" i="2" s="1"/>
  <c r="K619" i="2"/>
  <c r="M619" i="2" s="1"/>
  <c r="J619" i="2"/>
  <c r="L619" i="2" s="1"/>
  <c r="K638" i="2"/>
  <c r="M638" i="2" s="1"/>
  <c r="J638" i="2"/>
  <c r="L638" i="2" s="1"/>
  <c r="K23" i="2"/>
  <c r="M23" i="2" s="1"/>
  <c r="J23" i="2"/>
  <c r="L23" i="2" s="1"/>
  <c r="K990" i="2"/>
  <c r="M990" i="2" s="1"/>
  <c r="J990" i="2"/>
  <c r="L990" i="2" s="1"/>
  <c r="K1446" i="2"/>
  <c r="M1446" i="2" s="1"/>
  <c r="J1446" i="2"/>
  <c r="L1446" i="2" s="1"/>
  <c r="J1408" i="2"/>
  <c r="L1408" i="2" s="1"/>
  <c r="K1408" i="2"/>
  <c r="M1408" i="2" s="1"/>
  <c r="K1657" i="2"/>
  <c r="M1657" i="2" s="1"/>
  <c r="J1657" i="2"/>
  <c r="L1657" i="2" s="1"/>
  <c r="K1539" i="2"/>
  <c r="M1539" i="2" s="1"/>
  <c r="J1539" i="2"/>
  <c r="L1539" i="2" s="1"/>
  <c r="K1364" i="2"/>
  <c r="M1364" i="2" s="1"/>
  <c r="J1364" i="2"/>
  <c r="L1364" i="2" s="1"/>
  <c r="K1626" i="2"/>
  <c r="M1626" i="2" s="1"/>
  <c r="J1626" i="2"/>
  <c r="L1626" i="2" s="1"/>
  <c r="K913" i="2"/>
  <c r="M913" i="2" s="1"/>
  <c r="J913" i="2"/>
  <c r="L913" i="2" s="1"/>
  <c r="K1677" i="2"/>
  <c r="M1677" i="2" s="1"/>
  <c r="J1677" i="2"/>
  <c r="L1677" i="2" s="1"/>
  <c r="K1674" i="2"/>
  <c r="M1674" i="2" s="1"/>
  <c r="J1674" i="2"/>
  <c r="L1674" i="2" s="1"/>
  <c r="K862" i="2"/>
  <c r="M862" i="2" s="1"/>
  <c r="J862" i="2"/>
  <c r="L862" i="2" s="1"/>
  <c r="K1572" i="2"/>
  <c r="M1572" i="2" s="1"/>
  <c r="J1572" i="2"/>
  <c r="L1572" i="2" s="1"/>
  <c r="K538" i="2"/>
  <c r="M538" i="2" s="1"/>
  <c r="J538" i="2"/>
  <c r="L538" i="2" s="1"/>
  <c r="K549" i="2"/>
  <c r="M549" i="2" s="1"/>
  <c r="J549" i="2"/>
  <c r="L549" i="2" s="1"/>
  <c r="K1162" i="2"/>
  <c r="M1162" i="2" s="1"/>
  <c r="J1162" i="2"/>
  <c r="L1162" i="2" s="1"/>
  <c r="K1093" i="2"/>
  <c r="M1093" i="2" s="1"/>
  <c r="J1093" i="2"/>
  <c r="L1093" i="2" s="1"/>
  <c r="K1191" i="2"/>
  <c r="M1191" i="2" s="1"/>
  <c r="J1191" i="2"/>
  <c r="L1191" i="2" s="1"/>
  <c r="K1607" i="2"/>
  <c r="M1607" i="2" s="1"/>
  <c r="J1607" i="2"/>
  <c r="L1607" i="2" s="1"/>
  <c r="K1473" i="2"/>
  <c r="M1473" i="2" s="1"/>
  <c r="J1473" i="2"/>
  <c r="L1473" i="2" s="1"/>
  <c r="K1355" i="2"/>
  <c r="M1355" i="2" s="1"/>
  <c r="J1355" i="2"/>
  <c r="L1355" i="2" s="1"/>
  <c r="K1084" i="2"/>
  <c r="M1084" i="2" s="1"/>
  <c r="J1084" i="2"/>
  <c r="L1084" i="2" s="1"/>
  <c r="K1410" i="2"/>
  <c r="M1410" i="2" s="1"/>
  <c r="J1410" i="2"/>
  <c r="L1410" i="2" s="1"/>
  <c r="K841" i="2"/>
  <c r="M841" i="2" s="1"/>
  <c r="J841" i="2"/>
  <c r="L841" i="2" s="1"/>
  <c r="K32" i="2"/>
  <c r="M32" i="2" s="1"/>
  <c r="J32" i="2"/>
  <c r="L32" i="2" s="1"/>
  <c r="K257" i="2"/>
  <c r="M257" i="2" s="1"/>
  <c r="J257" i="2"/>
  <c r="L257" i="2" s="1"/>
  <c r="K1627" i="2"/>
  <c r="M1627" i="2" s="1"/>
  <c r="J1627" i="2"/>
  <c r="L1627" i="2" s="1"/>
  <c r="K95" i="2"/>
  <c r="M95" i="2" s="1"/>
  <c r="J95" i="2"/>
  <c r="L95" i="2" s="1"/>
  <c r="K101" i="2"/>
  <c r="M101" i="2" s="1"/>
  <c r="J101" i="2"/>
  <c r="L101" i="2" s="1"/>
  <c r="K1580" i="2"/>
  <c r="M1580" i="2" s="1"/>
  <c r="J1580" i="2"/>
  <c r="L1580" i="2" s="1"/>
  <c r="K1063" i="2"/>
  <c r="M1063" i="2" s="1"/>
  <c r="J1063" i="2"/>
  <c r="L1063" i="2" s="1"/>
  <c r="K602" i="2"/>
  <c r="M602" i="2" s="1"/>
  <c r="J602" i="2"/>
  <c r="L602" i="2" s="1"/>
  <c r="K1128" i="2"/>
  <c r="M1128" i="2" s="1"/>
  <c r="J1128" i="2"/>
  <c r="L1128" i="2" s="1"/>
  <c r="K198" i="2"/>
  <c r="M198" i="2" s="1"/>
  <c r="J198" i="2"/>
  <c r="L198" i="2" s="1"/>
  <c r="K1435" i="2"/>
  <c r="M1435" i="2" s="1"/>
  <c r="J1435" i="2"/>
  <c r="L1435" i="2" s="1"/>
  <c r="K1553" i="2"/>
  <c r="M1553" i="2" s="1"/>
  <c r="J1553" i="2"/>
  <c r="L1553" i="2" s="1"/>
  <c r="K1714" i="2"/>
  <c r="M1714" i="2" s="1"/>
  <c r="J1714" i="2"/>
  <c r="L1714" i="2" s="1"/>
  <c r="K1699" i="2"/>
  <c r="M1699" i="2" s="1"/>
  <c r="J1699" i="2"/>
  <c r="L1699" i="2" s="1"/>
  <c r="K1485" i="2"/>
  <c r="M1485" i="2" s="1"/>
  <c r="J1485" i="2"/>
  <c r="L1485" i="2" s="1"/>
  <c r="K900" i="2"/>
  <c r="M900" i="2" s="1"/>
  <c r="J900" i="2"/>
  <c r="L900" i="2" s="1"/>
  <c r="K188" i="2"/>
  <c r="M188" i="2" s="1"/>
  <c r="J188" i="2"/>
  <c r="L188" i="2" s="1"/>
  <c r="K1311" i="2"/>
  <c r="M1311" i="2" s="1"/>
  <c r="J1311" i="2"/>
  <c r="L1311" i="2" s="1"/>
  <c r="K648" i="2"/>
  <c r="M648" i="2" s="1"/>
  <c r="J648" i="2"/>
  <c r="L648" i="2" s="1"/>
  <c r="K450" i="2"/>
  <c r="M450" i="2" s="1"/>
  <c r="J450" i="2"/>
  <c r="L450" i="2" s="1"/>
  <c r="K1287" i="2"/>
  <c r="M1287" i="2" s="1"/>
  <c r="J1287" i="2"/>
  <c r="L1287" i="2" s="1"/>
  <c r="K192" i="2"/>
  <c r="M192" i="2" s="1"/>
  <c r="J192" i="2"/>
  <c r="L192" i="2" s="1"/>
  <c r="K673" i="2"/>
  <c r="M673" i="2" s="1"/>
  <c r="J673" i="2"/>
  <c r="L673" i="2" s="1"/>
  <c r="K998" i="2"/>
  <c r="M998" i="2" s="1"/>
  <c r="J998" i="2"/>
  <c r="L998" i="2" s="1"/>
  <c r="K573" i="2"/>
  <c r="M573" i="2" s="1"/>
  <c r="J573" i="2"/>
  <c r="L573" i="2" s="1"/>
  <c r="K217" i="2"/>
  <c r="M217" i="2" s="1"/>
  <c r="J217" i="2"/>
  <c r="L217" i="2" s="1"/>
  <c r="K28" i="2"/>
  <c r="M28" i="2" s="1"/>
  <c r="J28" i="2"/>
  <c r="L28" i="2" s="1"/>
  <c r="K1462" i="2"/>
  <c r="M1462" i="2" s="1"/>
  <c r="J1462" i="2"/>
  <c r="L1462" i="2" s="1"/>
  <c r="K1042" i="2"/>
  <c r="M1042" i="2" s="1"/>
  <c r="J1042" i="2"/>
  <c r="L1042" i="2" s="1"/>
  <c r="K418" i="2"/>
  <c r="M418" i="2" s="1"/>
  <c r="J418" i="2"/>
  <c r="L418" i="2" s="1"/>
  <c r="K1344" i="2"/>
  <c r="M1344" i="2" s="1"/>
  <c r="J1344" i="2"/>
  <c r="L1344" i="2" s="1"/>
  <c r="K1581" i="2"/>
  <c r="M1581" i="2" s="1"/>
  <c r="J1581" i="2"/>
  <c r="L1581" i="2" s="1"/>
  <c r="K834" i="2"/>
  <c r="M834" i="2" s="1"/>
  <c r="J834" i="2"/>
  <c r="L834" i="2" s="1"/>
  <c r="K1209" i="2"/>
  <c r="M1209" i="2" s="1"/>
  <c r="J1209" i="2"/>
  <c r="L1209" i="2" s="1"/>
  <c r="K396" i="2"/>
  <c r="M396" i="2" s="1"/>
  <c r="J396" i="2"/>
  <c r="L396" i="2" s="1"/>
  <c r="K1659" i="2"/>
  <c r="M1659" i="2" s="1"/>
  <c r="J1659" i="2"/>
  <c r="L1659" i="2" s="1"/>
  <c r="K1437" i="2"/>
  <c r="M1437" i="2" s="1"/>
  <c r="J1437" i="2"/>
  <c r="L1437" i="2" s="1"/>
  <c r="K1208" i="2"/>
  <c r="M1208" i="2" s="1"/>
  <c r="J1208" i="2"/>
  <c r="L1208" i="2" s="1"/>
  <c r="K1621" i="2"/>
  <c r="M1621" i="2" s="1"/>
  <c r="J1621" i="2"/>
  <c r="L1621" i="2" s="1"/>
  <c r="K146" i="2"/>
  <c r="M146" i="2" s="1"/>
  <c r="J146" i="2"/>
  <c r="L146" i="2" s="1"/>
  <c r="K720" i="2"/>
  <c r="M720" i="2" s="1"/>
  <c r="J720" i="2"/>
  <c r="L720" i="2" s="1"/>
  <c r="K1465" i="2"/>
  <c r="M1465" i="2" s="1"/>
  <c r="J1465" i="2"/>
  <c r="L1465" i="2" s="1"/>
  <c r="K836" i="2"/>
  <c r="M836" i="2" s="1"/>
  <c r="J836" i="2"/>
  <c r="L836" i="2" s="1"/>
  <c r="K636" i="2"/>
  <c r="M636" i="2" s="1"/>
  <c r="J636" i="2"/>
  <c r="L636" i="2" s="1"/>
  <c r="K631" i="2"/>
  <c r="M631" i="2" s="1"/>
  <c r="J631" i="2"/>
  <c r="L631" i="2" s="1"/>
  <c r="K1010" i="2"/>
  <c r="M1010" i="2" s="1"/>
  <c r="J1010" i="2"/>
  <c r="L1010" i="2" s="1"/>
  <c r="K41" i="2"/>
  <c r="M41" i="2" s="1"/>
  <c r="J41" i="2"/>
  <c r="L41" i="2" s="1"/>
  <c r="K878" i="2"/>
  <c r="M878" i="2" s="1"/>
  <c r="J878" i="2"/>
  <c r="L878" i="2" s="1"/>
  <c r="K108" i="2"/>
  <c r="M108" i="2" s="1"/>
  <c r="J108" i="2"/>
  <c r="L108" i="2" s="1"/>
  <c r="K934" i="2"/>
  <c r="M934" i="2" s="1"/>
  <c r="J934" i="2"/>
  <c r="L934" i="2" s="1"/>
  <c r="K184" i="2"/>
  <c r="M184" i="2" s="1"/>
  <c r="J184" i="2"/>
  <c r="L184" i="2" s="1"/>
  <c r="K498" i="2"/>
  <c r="M498" i="2" s="1"/>
  <c r="J498" i="2"/>
  <c r="L498" i="2" s="1"/>
  <c r="K643" i="2"/>
  <c r="M643" i="2" s="1"/>
  <c r="J643" i="2"/>
  <c r="L643" i="2" s="1"/>
  <c r="K1727" i="2"/>
  <c r="M1727" i="2" s="1"/>
  <c r="J1727" i="2"/>
  <c r="L1727" i="2" s="1"/>
  <c r="K552" i="2"/>
  <c r="M552" i="2" s="1"/>
  <c r="J552" i="2"/>
  <c r="L552" i="2" s="1"/>
  <c r="K187" i="2"/>
  <c r="M187" i="2" s="1"/>
  <c r="J187" i="2"/>
  <c r="L187" i="2" s="1"/>
  <c r="K1579" i="2"/>
  <c r="M1579" i="2" s="1"/>
  <c r="J1579" i="2"/>
  <c r="L1579" i="2" s="1"/>
  <c r="K466" i="2"/>
  <c r="M466" i="2" s="1"/>
  <c r="J466" i="2"/>
  <c r="L466" i="2" s="1"/>
  <c r="K641" i="2"/>
  <c r="M641" i="2" s="1"/>
  <c r="J641" i="2"/>
  <c r="L641" i="2" s="1"/>
  <c r="K1482" i="2"/>
  <c r="M1482" i="2" s="1"/>
  <c r="J1482" i="2"/>
  <c r="L1482" i="2" s="1"/>
  <c r="K658" i="2"/>
  <c r="M658" i="2" s="1"/>
  <c r="J658" i="2"/>
  <c r="L658" i="2" s="1"/>
  <c r="K669" i="2"/>
  <c r="M669" i="2" s="1"/>
  <c r="J669" i="2"/>
  <c r="L669" i="2" s="1"/>
  <c r="K707" i="2"/>
  <c r="M707" i="2" s="1"/>
  <c r="J707" i="2"/>
  <c r="L707" i="2" s="1"/>
  <c r="K1157" i="2"/>
  <c r="M1157" i="2" s="1"/>
  <c r="J1157" i="2"/>
  <c r="L1157" i="2" s="1"/>
  <c r="K1255" i="2"/>
  <c r="M1255" i="2" s="1"/>
  <c r="J1255" i="2"/>
  <c r="L1255" i="2" s="1"/>
  <c r="K1671" i="2"/>
  <c r="M1671" i="2" s="1"/>
  <c r="J1671" i="2"/>
  <c r="L1671" i="2" s="1"/>
  <c r="K1497" i="2"/>
  <c r="M1497" i="2" s="1"/>
  <c r="J1497" i="2"/>
  <c r="L1497" i="2" s="1"/>
  <c r="K1379" i="2"/>
  <c r="M1379" i="2" s="1"/>
  <c r="J1379" i="2"/>
  <c r="L1379" i="2" s="1"/>
  <c r="K1148" i="2"/>
  <c r="M1148" i="2" s="1"/>
  <c r="J1148" i="2"/>
  <c r="L1148" i="2" s="1"/>
  <c r="K1716" i="2"/>
  <c r="M1716" i="2" s="1"/>
  <c r="J1716" i="2"/>
  <c r="L1716" i="2" s="1"/>
  <c r="K1229" i="2"/>
  <c r="M1229" i="2" s="1"/>
  <c r="J1229" i="2"/>
  <c r="L1229" i="2" s="1"/>
  <c r="K1065" i="2"/>
  <c r="M1065" i="2" s="1"/>
  <c r="J1065" i="2"/>
  <c r="L1065" i="2" s="1"/>
  <c r="K1016" i="2"/>
  <c r="M1016" i="2" s="1"/>
  <c r="J1016" i="2"/>
  <c r="L1016" i="2" s="1"/>
  <c r="K1155" i="2"/>
  <c r="M1155" i="2" s="1"/>
  <c r="J1155" i="2"/>
  <c r="L1155" i="2" s="1"/>
  <c r="K912" i="2"/>
  <c r="M912" i="2" s="1"/>
  <c r="J912" i="2"/>
  <c r="L912" i="2" s="1"/>
  <c r="K1337" i="2"/>
  <c r="M1337" i="2" s="1"/>
  <c r="J1337" i="2"/>
  <c r="L1337" i="2" s="1"/>
  <c r="K1520" i="2"/>
  <c r="M1520" i="2" s="1"/>
  <c r="J1520" i="2"/>
  <c r="L1520" i="2" s="1"/>
  <c r="K1703" i="2"/>
  <c r="M1703" i="2" s="1"/>
  <c r="J1703" i="2"/>
  <c r="L1703" i="2" s="1"/>
  <c r="K1113" i="2"/>
  <c r="M1113" i="2" s="1"/>
  <c r="J1113" i="2"/>
  <c r="L1113" i="2" s="1"/>
  <c r="K1374" i="2"/>
  <c r="M1374" i="2" s="1"/>
  <c r="J1374" i="2"/>
  <c r="L1374" i="2" s="1"/>
  <c r="K1111" i="2"/>
  <c r="M1111" i="2" s="1"/>
  <c r="J1111" i="2"/>
  <c r="L1111" i="2" s="1"/>
  <c r="K47" i="2"/>
  <c r="M47" i="2" s="1"/>
  <c r="J47" i="2"/>
  <c r="L47" i="2" s="1"/>
  <c r="K766" i="2"/>
  <c r="M766" i="2" s="1"/>
  <c r="J766" i="2"/>
  <c r="L766" i="2" s="1"/>
  <c r="K829" i="2"/>
  <c r="M829" i="2" s="1"/>
  <c r="J829" i="2"/>
  <c r="L829" i="2" s="1"/>
  <c r="K708" i="2"/>
  <c r="M708" i="2" s="1"/>
  <c r="J708" i="2"/>
  <c r="L708" i="2" s="1"/>
  <c r="K891" i="2"/>
  <c r="M891" i="2" s="1"/>
  <c r="J891" i="2"/>
  <c r="L891" i="2" s="1"/>
  <c r="K954" i="2"/>
  <c r="M954" i="2" s="1"/>
  <c r="J954" i="2"/>
  <c r="L954" i="2" s="1"/>
  <c r="K528" i="2"/>
  <c r="M528" i="2" s="1"/>
  <c r="J528" i="2"/>
  <c r="L528" i="2" s="1"/>
  <c r="K16" i="2"/>
  <c r="M16" i="2" s="1"/>
  <c r="J16" i="2"/>
  <c r="L16" i="2" s="1"/>
  <c r="K182" i="2"/>
  <c r="M182" i="2" s="1"/>
  <c r="J182" i="2"/>
  <c r="L182" i="2" s="1"/>
  <c r="K341" i="2"/>
  <c r="M341" i="2" s="1"/>
  <c r="J341" i="2"/>
  <c r="L341" i="2" s="1"/>
  <c r="K508" i="2"/>
  <c r="M508" i="2" s="1"/>
  <c r="J508" i="2"/>
  <c r="L508" i="2" s="1"/>
  <c r="K675" i="2"/>
  <c r="M675" i="2" s="1"/>
  <c r="J675" i="2"/>
  <c r="L675" i="2" s="1"/>
  <c r="K163" i="2"/>
  <c r="M163" i="2" s="1"/>
  <c r="J163" i="2"/>
  <c r="L163" i="2" s="1"/>
  <c r="K330" i="2"/>
  <c r="M330" i="2" s="1"/>
  <c r="J330" i="2"/>
  <c r="L330" i="2" s="1"/>
  <c r="K497" i="2"/>
  <c r="M497" i="2" s="1"/>
  <c r="J497" i="2"/>
  <c r="L497" i="2" s="1"/>
  <c r="K1253" i="2"/>
  <c r="M1253" i="2" s="1"/>
  <c r="J1253" i="2"/>
  <c r="L1253" i="2" s="1"/>
  <c r="K1448" i="2"/>
  <c r="M1448" i="2" s="1"/>
  <c r="J1448" i="2"/>
  <c r="L1448" i="2" s="1"/>
  <c r="K1631" i="2"/>
  <c r="M1631" i="2" s="1"/>
  <c r="J1631" i="2"/>
  <c r="L1631" i="2" s="1"/>
  <c r="K889" i="2"/>
  <c r="M889" i="2" s="1"/>
  <c r="J889" i="2"/>
  <c r="L889" i="2" s="1"/>
  <c r="K1302" i="2"/>
  <c r="M1302" i="2" s="1"/>
  <c r="J1302" i="2"/>
  <c r="L1302" i="2" s="1"/>
  <c r="K1039" i="2"/>
  <c r="M1039" i="2" s="1"/>
  <c r="J1039" i="2"/>
  <c r="L1039" i="2" s="1"/>
  <c r="K1206" i="2"/>
  <c r="M1206" i="2" s="1"/>
  <c r="J1206" i="2"/>
  <c r="L1206" i="2" s="1"/>
  <c r="K694" i="2"/>
  <c r="M694" i="2" s="1"/>
  <c r="J694" i="2"/>
  <c r="L694" i="2" s="1"/>
  <c r="K757" i="2"/>
  <c r="M757" i="2" s="1"/>
  <c r="J757" i="2"/>
  <c r="L757" i="2" s="1"/>
  <c r="K343" i="2"/>
  <c r="M343" i="2" s="1"/>
  <c r="J343" i="2"/>
  <c r="L343" i="2" s="1"/>
  <c r="K819" i="2"/>
  <c r="M819" i="2" s="1"/>
  <c r="J819" i="2"/>
  <c r="L819" i="2" s="1"/>
  <c r="K882" i="2"/>
  <c r="M882" i="2" s="1"/>
  <c r="J882" i="2"/>
  <c r="L882" i="2" s="1"/>
  <c r="K456" i="2"/>
  <c r="M456" i="2" s="1"/>
  <c r="J456" i="2"/>
  <c r="L456" i="2" s="1"/>
  <c r="K622" i="2"/>
  <c r="M622" i="2" s="1"/>
  <c r="J622" i="2"/>
  <c r="L622" i="2" s="1"/>
  <c r="K110" i="2"/>
  <c r="M110" i="2" s="1"/>
  <c r="J110" i="2"/>
  <c r="L110" i="2" s="1"/>
  <c r="K269" i="2"/>
  <c r="M269" i="2" s="1"/>
  <c r="J269" i="2"/>
  <c r="L269" i="2" s="1"/>
  <c r="K436" i="2"/>
  <c r="M436" i="2" s="1"/>
  <c r="J436" i="2"/>
  <c r="L436" i="2" s="1"/>
  <c r="K603" i="2"/>
  <c r="M603" i="2" s="1"/>
  <c r="J603" i="2"/>
  <c r="L603" i="2" s="1"/>
  <c r="K91" i="2"/>
  <c r="M91" i="2" s="1"/>
  <c r="J91" i="2"/>
  <c r="L91" i="2" s="1"/>
  <c r="K258" i="2"/>
  <c r="M258" i="2" s="1"/>
  <c r="J258" i="2"/>
  <c r="L258" i="2" s="1"/>
  <c r="K425" i="2"/>
  <c r="M425" i="2" s="1"/>
  <c r="J425" i="2"/>
  <c r="L425" i="2" s="1"/>
  <c r="K1321" i="2"/>
  <c r="M1321" i="2" s="1"/>
  <c r="J1321" i="2"/>
  <c r="L1321" i="2" s="1"/>
  <c r="K1504" i="2"/>
  <c r="M1504" i="2" s="1"/>
  <c r="J1504" i="2"/>
  <c r="L1504" i="2" s="1"/>
  <c r="K1687" i="2"/>
  <c r="M1687" i="2" s="1"/>
  <c r="J1687" i="2"/>
  <c r="L1687" i="2" s="1"/>
  <c r="K1072" i="2"/>
  <c r="M1072" i="2" s="1"/>
  <c r="J1072" i="2"/>
  <c r="L1072" i="2" s="1"/>
  <c r="K1358" i="2"/>
  <c r="M1358" i="2" s="1"/>
  <c r="J1358" i="2"/>
  <c r="L1358" i="2" s="1"/>
  <c r="K1095" i="2"/>
  <c r="M1095" i="2" s="1"/>
  <c r="J1095" i="2"/>
  <c r="L1095" i="2" s="1"/>
  <c r="K1262" i="2"/>
  <c r="M1262" i="2" s="1"/>
  <c r="J1262" i="2"/>
  <c r="L1262" i="2" s="1"/>
  <c r="K750" i="2"/>
  <c r="M750" i="2" s="1"/>
  <c r="J750" i="2"/>
  <c r="L750" i="2" s="1"/>
  <c r="K813" i="2"/>
  <c r="M813" i="2" s="1"/>
  <c r="J813" i="2"/>
  <c r="L813" i="2" s="1"/>
  <c r="K692" i="2"/>
  <c r="M692" i="2" s="1"/>
  <c r="J692" i="2"/>
  <c r="L692" i="2" s="1"/>
  <c r="K875" i="2"/>
  <c r="M875" i="2" s="1"/>
  <c r="J875" i="2"/>
  <c r="L875" i="2" s="1"/>
  <c r="K938" i="2"/>
  <c r="M938" i="2" s="1"/>
  <c r="J938" i="2"/>
  <c r="L938" i="2" s="1"/>
  <c r="K512" i="2"/>
  <c r="M512" i="2" s="1"/>
  <c r="J512" i="2"/>
  <c r="L512" i="2" s="1"/>
  <c r="K678" i="2"/>
  <c r="M678" i="2" s="1"/>
  <c r="J678" i="2"/>
  <c r="L678" i="2" s="1"/>
  <c r="K166" i="2"/>
  <c r="M166" i="2" s="1"/>
  <c r="J166" i="2"/>
  <c r="L166" i="2" s="1"/>
  <c r="K325" i="2"/>
  <c r="M325" i="2" s="1"/>
  <c r="J325" i="2"/>
  <c r="L325" i="2" s="1"/>
  <c r="K492" i="2"/>
  <c r="M492" i="2" s="1"/>
  <c r="J492" i="2"/>
  <c r="L492" i="2" s="1"/>
  <c r="K659" i="2"/>
  <c r="M659" i="2" s="1"/>
  <c r="J659" i="2"/>
  <c r="L659" i="2" s="1"/>
  <c r="K147" i="2"/>
  <c r="M147" i="2" s="1"/>
  <c r="J147" i="2"/>
  <c r="L147" i="2" s="1"/>
  <c r="K314" i="2"/>
  <c r="M314" i="2" s="1"/>
  <c r="J314" i="2"/>
  <c r="L314" i="2" s="1"/>
  <c r="K481" i="2"/>
  <c r="M481" i="2" s="1"/>
  <c r="J481" i="2"/>
  <c r="L481" i="2" s="1"/>
  <c r="K1377" i="2"/>
  <c r="M1377" i="2" s="1"/>
  <c r="J1377" i="2"/>
  <c r="L1377" i="2" s="1"/>
  <c r="K1560" i="2"/>
  <c r="M1560" i="2" s="1"/>
  <c r="J1560" i="2"/>
  <c r="L1560" i="2" s="1"/>
  <c r="K119" i="2"/>
  <c r="M119" i="2" s="1"/>
  <c r="J119" i="2"/>
  <c r="L119" i="2" s="1"/>
  <c r="K1200" i="2"/>
  <c r="M1200" i="2" s="1"/>
  <c r="J1200" i="2"/>
  <c r="L1200" i="2" s="1"/>
  <c r="K1414" i="2"/>
  <c r="M1414" i="2" s="1"/>
  <c r="J1414" i="2"/>
  <c r="L1414" i="2" s="1"/>
  <c r="K1151" i="2"/>
  <c r="M1151" i="2" s="1"/>
  <c r="J1151" i="2"/>
  <c r="L1151" i="2" s="1"/>
  <c r="K367" i="2"/>
  <c r="M367" i="2" s="1"/>
  <c r="J367" i="2"/>
  <c r="L367" i="2" s="1"/>
  <c r="K806" i="2"/>
  <c r="M806" i="2" s="1"/>
  <c r="J806" i="2"/>
  <c r="L806" i="2" s="1"/>
  <c r="K869" i="2"/>
  <c r="M869" i="2" s="1"/>
  <c r="J869" i="2"/>
  <c r="L869" i="2" s="1"/>
  <c r="K748" i="2"/>
  <c r="M748" i="2" s="1"/>
  <c r="J748" i="2"/>
  <c r="L748" i="2" s="1"/>
  <c r="K931" i="2"/>
  <c r="M931" i="2" s="1"/>
  <c r="J931" i="2"/>
  <c r="L931" i="2" s="1"/>
  <c r="K994" i="2"/>
  <c r="M994" i="2" s="1"/>
  <c r="J994" i="2"/>
  <c r="L994" i="2" s="1"/>
  <c r="K568" i="2"/>
  <c r="M568" i="2" s="1"/>
  <c r="J568" i="2"/>
  <c r="L568" i="2" s="1"/>
  <c r="K56" i="2"/>
  <c r="M56" i="2" s="1"/>
  <c r="J56" i="2"/>
  <c r="L56" i="2" s="1"/>
  <c r="K222" i="2"/>
  <c r="M222" i="2" s="1"/>
  <c r="J222" i="2"/>
  <c r="L222" i="2" s="1"/>
  <c r="K381" i="2"/>
  <c r="M381" i="2" s="1"/>
  <c r="J381" i="2"/>
  <c r="L381" i="2" s="1"/>
  <c r="K548" i="2"/>
  <c r="M548" i="2" s="1"/>
  <c r="J548" i="2"/>
  <c r="L548" i="2" s="1"/>
  <c r="K36" i="2"/>
  <c r="M36" i="2" s="1"/>
  <c r="J36" i="2"/>
  <c r="L36" i="2" s="1"/>
  <c r="K203" i="2"/>
  <c r="M203" i="2" s="1"/>
  <c r="J203" i="2"/>
  <c r="L203" i="2" s="1"/>
  <c r="K370" i="2"/>
  <c r="M370" i="2" s="1"/>
  <c r="J370" i="2"/>
  <c r="L370" i="2" s="1"/>
  <c r="K537" i="2"/>
  <c r="M537" i="2" s="1"/>
  <c r="J537" i="2"/>
  <c r="L537" i="2" s="1"/>
  <c r="K25" i="2"/>
  <c r="M25" i="2" s="1"/>
  <c r="J25" i="2"/>
  <c r="L25" i="2" s="1"/>
  <c r="K731" i="2"/>
  <c r="M731" i="2" s="1"/>
  <c r="J731" i="2"/>
  <c r="L731" i="2" s="1"/>
  <c r="K794" i="2"/>
  <c r="M794" i="2" s="1"/>
  <c r="J794" i="2"/>
  <c r="L794" i="2" s="1"/>
  <c r="K368" i="2"/>
  <c r="M368" i="2" s="1"/>
  <c r="J368" i="2"/>
  <c r="L368" i="2" s="1"/>
  <c r="K534" i="2"/>
  <c r="M534" i="2" s="1"/>
  <c r="J534" i="2"/>
  <c r="L534" i="2" s="1"/>
  <c r="K22" i="2"/>
  <c r="M22" i="2" s="1"/>
  <c r="J22" i="2"/>
  <c r="L22" i="2" s="1"/>
  <c r="K181" i="2"/>
  <c r="M181" i="2" s="1"/>
  <c r="J181" i="2"/>
  <c r="L181" i="2" s="1"/>
  <c r="K348" i="2"/>
  <c r="M348" i="2" s="1"/>
  <c r="J348" i="2"/>
  <c r="L348" i="2" s="1"/>
  <c r="K515" i="2"/>
  <c r="M515" i="2" s="1"/>
  <c r="J515" i="2"/>
  <c r="L515" i="2" s="1"/>
  <c r="K3" i="2"/>
  <c r="M3" i="2" s="1"/>
  <c r="J3" i="2"/>
  <c r="L3" i="2" s="1"/>
  <c r="K170" i="2"/>
  <c r="M170" i="2" s="1"/>
  <c r="J170" i="2"/>
  <c r="L170" i="2" s="1"/>
  <c r="K337" i="2"/>
  <c r="M337" i="2" s="1"/>
  <c r="J337" i="2"/>
  <c r="L337" i="2" s="1"/>
  <c r="K1202" i="2"/>
  <c r="M1202" i="2" s="1"/>
  <c r="J1202" i="2"/>
  <c r="L1202" i="2" s="1"/>
  <c r="K1416" i="2"/>
  <c r="M1416" i="2" s="1"/>
  <c r="J1416" i="2"/>
  <c r="L1416" i="2" s="1"/>
  <c r="K1599" i="2"/>
  <c r="M1599" i="2" s="1"/>
  <c r="J1599" i="2"/>
  <c r="L1599" i="2" s="1"/>
  <c r="K761" i="2"/>
  <c r="M761" i="2" s="1"/>
  <c r="J761" i="2"/>
  <c r="L761" i="2" s="1"/>
  <c r="K1261" i="2"/>
  <c r="M1261" i="2" s="1"/>
  <c r="J1261" i="2"/>
  <c r="L1261" i="2" s="1"/>
  <c r="K1007" i="2"/>
  <c r="M1007" i="2" s="1"/>
  <c r="J1007" i="2"/>
  <c r="L1007" i="2" s="1"/>
  <c r="K1174" i="2"/>
  <c r="M1174" i="2" s="1"/>
  <c r="J1174" i="2"/>
  <c r="L1174" i="2" s="1"/>
  <c r="K551" i="2"/>
  <c r="M551" i="2" s="1"/>
  <c r="J551" i="2"/>
  <c r="L551" i="2" s="1"/>
  <c r="K725" i="2"/>
  <c r="M725" i="2" s="1"/>
  <c r="J725" i="2"/>
  <c r="L725" i="2" s="1"/>
  <c r="K87" i="2"/>
  <c r="M87" i="2" s="1"/>
  <c r="J87" i="2"/>
  <c r="L87" i="2" s="1"/>
  <c r="K787" i="2"/>
  <c r="M787" i="2" s="1"/>
  <c r="J787" i="2"/>
  <c r="L787" i="2" s="1"/>
  <c r="K850" i="2"/>
  <c r="M850" i="2" s="1"/>
  <c r="J850" i="2"/>
  <c r="L850" i="2" s="1"/>
  <c r="K424" i="2"/>
  <c r="M424" i="2" s="1"/>
  <c r="J424" i="2"/>
  <c r="L424" i="2" s="1"/>
  <c r="K590" i="2"/>
  <c r="M590" i="2" s="1"/>
  <c r="J590" i="2"/>
  <c r="L590" i="2" s="1"/>
  <c r="K78" i="2"/>
  <c r="M78" i="2" s="1"/>
  <c r="J78" i="2"/>
  <c r="L78" i="2" s="1"/>
  <c r="K237" i="2"/>
  <c r="M237" i="2" s="1"/>
  <c r="J237" i="2"/>
  <c r="L237" i="2" s="1"/>
  <c r="K404" i="2"/>
  <c r="M404" i="2" s="1"/>
  <c r="J404" i="2"/>
  <c r="L404" i="2" s="1"/>
  <c r="K571" i="2"/>
  <c r="M571" i="2" s="1"/>
  <c r="J571" i="2"/>
  <c r="L571" i="2" s="1"/>
  <c r="K59" i="2"/>
  <c r="M59" i="2" s="1"/>
  <c r="J59" i="2"/>
  <c r="L59" i="2" s="1"/>
  <c r="K226" i="2"/>
  <c r="M226" i="2" s="1"/>
  <c r="J226" i="2"/>
  <c r="L226" i="2" s="1"/>
  <c r="K393" i="2"/>
  <c r="M393" i="2" s="1"/>
  <c r="J393" i="2"/>
  <c r="L393" i="2" s="1"/>
  <c r="K577" i="2"/>
  <c r="M577" i="2" s="1"/>
  <c r="J577" i="2"/>
  <c r="L577" i="2" s="1"/>
  <c r="K588" i="2"/>
  <c r="M588" i="2" s="1"/>
  <c r="J588" i="2"/>
  <c r="L588" i="2" s="1"/>
  <c r="K608" i="2"/>
  <c r="M608" i="2" s="1"/>
  <c r="J608" i="2"/>
  <c r="L608" i="2" s="1"/>
  <c r="K479" i="2"/>
  <c r="M479" i="2" s="1"/>
  <c r="J479" i="2"/>
  <c r="L479" i="2" s="1"/>
  <c r="K759" i="2"/>
  <c r="M759" i="2" s="1"/>
  <c r="J759" i="2"/>
  <c r="L759" i="2" s="1"/>
  <c r="K1136" i="2"/>
  <c r="M1136" i="2" s="1"/>
  <c r="J1136" i="2"/>
  <c r="L1136" i="2" s="1"/>
  <c r="K1033" i="2"/>
  <c r="M1033" i="2" s="1"/>
  <c r="J1033" i="2"/>
  <c r="L1033" i="2" s="1"/>
  <c r="K1124" i="2"/>
  <c r="M1124" i="2" s="1"/>
  <c r="J1124" i="2"/>
  <c r="L1124" i="2" s="1"/>
  <c r="K1707" i="2"/>
  <c r="M1707" i="2" s="1"/>
  <c r="J1707" i="2"/>
  <c r="L1707" i="2" s="1"/>
  <c r="K1532" i="2"/>
  <c r="M1532" i="2" s="1"/>
  <c r="J1532" i="2"/>
  <c r="L1532" i="2" s="1"/>
  <c r="K1533" i="2"/>
  <c r="M1533" i="2" s="1"/>
  <c r="J1533" i="2"/>
  <c r="L1533" i="2" s="1"/>
  <c r="K1365" i="2"/>
  <c r="M1365" i="2" s="1"/>
  <c r="J1365" i="2"/>
  <c r="L1365" i="2" s="1"/>
  <c r="K1650" i="2"/>
  <c r="M1650" i="2" s="1"/>
  <c r="J1650" i="2"/>
  <c r="L1650" i="2" s="1"/>
  <c r="K4" i="2"/>
  <c r="M4" i="2" s="1"/>
  <c r="J4" i="2"/>
  <c r="L4" i="2" s="1"/>
  <c r="K1464" i="2"/>
  <c r="M1464" i="2" s="1"/>
  <c r="J1464" i="2"/>
  <c r="L1464" i="2" s="1"/>
  <c r="K1697" i="2"/>
  <c r="M1697" i="2" s="1"/>
  <c r="J1697" i="2"/>
  <c r="L1697" i="2" s="1"/>
  <c r="K299" i="2"/>
  <c r="M299" i="2" s="1"/>
  <c r="J299" i="2"/>
  <c r="L299" i="2" s="1"/>
  <c r="K318" i="2"/>
  <c r="M318" i="2" s="1"/>
  <c r="J318" i="2"/>
  <c r="L318" i="2" s="1"/>
  <c r="K1027" i="2"/>
  <c r="M1027" i="2" s="1"/>
  <c r="J1027" i="2"/>
  <c r="L1027" i="2" s="1"/>
  <c r="K782" i="2"/>
  <c r="M782" i="2" s="1"/>
  <c r="J782" i="2"/>
  <c r="L782" i="2" s="1"/>
  <c r="K1172" i="2"/>
  <c r="M1172" i="2" s="1"/>
  <c r="J1172" i="2"/>
  <c r="L1172" i="2" s="1"/>
  <c r="K1160" i="2"/>
  <c r="M1160" i="2" s="1"/>
  <c r="J1160" i="2"/>
  <c r="L1160" i="2" s="1"/>
  <c r="K1577" i="2"/>
  <c r="M1577" i="2" s="1"/>
  <c r="J1577" i="2"/>
  <c r="L1577" i="2" s="1"/>
  <c r="K1459" i="2"/>
  <c r="M1459" i="2" s="1"/>
  <c r="J1459" i="2"/>
  <c r="L1459" i="2" s="1"/>
  <c r="K1282" i="2"/>
  <c r="M1282" i="2" s="1"/>
  <c r="J1282" i="2"/>
  <c r="L1282" i="2" s="1"/>
  <c r="K1306" i="2"/>
  <c r="M1306" i="2" s="1"/>
  <c r="J1306" i="2"/>
  <c r="L1306" i="2" s="1"/>
  <c r="K1570" i="2"/>
  <c r="M1570" i="2" s="1"/>
  <c r="J1570" i="2"/>
  <c r="L1570" i="2" s="1"/>
  <c r="K1357" i="2"/>
  <c r="M1357" i="2" s="1"/>
  <c r="J1357" i="2"/>
  <c r="L1357" i="2" s="1"/>
  <c r="K1669" i="2"/>
  <c r="M1669" i="2" s="1"/>
  <c r="J1669" i="2"/>
  <c r="L1669" i="2" s="1"/>
  <c r="K695" i="2"/>
  <c r="M695" i="2" s="1"/>
  <c r="J695" i="2"/>
  <c r="L695" i="2" s="1"/>
  <c r="K1080" i="2"/>
  <c r="M1080" i="2" s="1"/>
  <c r="J1080" i="2"/>
  <c r="L1080" i="2" s="1"/>
  <c r="K474" i="2"/>
  <c r="M474" i="2" s="1"/>
  <c r="J474" i="2"/>
  <c r="L474" i="2" s="1"/>
  <c r="K485" i="2"/>
  <c r="M485" i="2" s="1"/>
  <c r="J485" i="2"/>
  <c r="L485" i="2" s="1"/>
  <c r="K1098" i="2"/>
  <c r="M1098" i="2" s="1"/>
  <c r="J1098" i="2"/>
  <c r="L1098" i="2" s="1"/>
  <c r="K1037" i="2"/>
  <c r="M1037" i="2" s="1"/>
  <c r="J1037" i="2"/>
  <c r="L1037" i="2" s="1"/>
  <c r="K1143" i="2"/>
  <c r="M1143" i="2" s="1"/>
  <c r="J1143" i="2"/>
  <c r="L1143" i="2" s="1"/>
  <c r="K1583" i="2"/>
  <c r="M1583" i="2" s="1"/>
  <c r="J1583" i="2"/>
  <c r="L1583" i="2" s="1"/>
  <c r="K1449" i="2"/>
  <c r="M1449" i="2" s="1"/>
  <c r="J1449" i="2"/>
  <c r="L1449" i="2" s="1"/>
  <c r="K1339" i="2"/>
  <c r="M1339" i="2" s="1"/>
  <c r="J1339" i="2"/>
  <c r="L1339" i="2" s="1"/>
  <c r="K1041" i="2"/>
  <c r="M1041" i="2" s="1"/>
  <c r="J1041" i="2"/>
  <c r="L1041" i="2" s="1"/>
  <c r="K1676" i="2"/>
  <c r="M1676" i="2" s="1"/>
  <c r="J1676" i="2"/>
  <c r="L1676" i="2" s="1"/>
  <c r="K776" i="2"/>
  <c r="M776" i="2" s="1"/>
  <c r="J776" i="2"/>
  <c r="L776" i="2" s="1"/>
  <c r="K1610" i="2"/>
  <c r="M1610" i="2" s="1"/>
  <c r="J1610" i="2"/>
  <c r="L1610" i="2" s="1"/>
  <c r="K1436" i="2"/>
  <c r="M1436" i="2" s="1"/>
  <c r="J1436" i="2"/>
  <c r="L1436" i="2" s="1"/>
  <c r="J1409" i="2"/>
  <c r="L1409" i="2" s="1"/>
  <c r="K1409" i="2"/>
  <c r="M1409" i="2" s="1"/>
  <c r="K185" i="2"/>
  <c r="M185" i="2" s="1"/>
  <c r="J185" i="2"/>
  <c r="L185" i="2" s="1"/>
  <c r="K196" i="2"/>
  <c r="M196" i="2" s="1"/>
  <c r="J196" i="2"/>
  <c r="L196" i="2" s="1"/>
  <c r="K216" i="2"/>
  <c r="M216" i="2" s="1"/>
  <c r="J216" i="2"/>
  <c r="L216" i="2" s="1"/>
  <c r="K780" i="2"/>
  <c r="M780" i="2" s="1"/>
  <c r="J780" i="2"/>
  <c r="L780" i="2" s="1"/>
  <c r="K1166" i="2"/>
  <c r="M1166" i="2" s="1"/>
  <c r="J1166" i="2"/>
  <c r="L1166" i="2" s="1"/>
  <c r="K1598" i="2"/>
  <c r="M1598" i="2" s="1"/>
  <c r="J1598" i="2"/>
  <c r="L1598" i="2" s="1"/>
  <c r="K1592" i="2"/>
  <c r="M1592" i="2" s="1"/>
  <c r="J1592" i="2"/>
  <c r="L1592" i="2" s="1"/>
  <c r="K777" i="2"/>
  <c r="M777" i="2" s="1"/>
  <c r="J777" i="2"/>
  <c r="L777" i="2" s="1"/>
  <c r="K1603" i="2"/>
  <c r="M1603" i="2" s="1"/>
  <c r="J1603" i="2"/>
  <c r="L1603" i="2" s="1"/>
  <c r="K1428" i="2"/>
  <c r="M1428" i="2" s="1"/>
  <c r="J1428" i="2"/>
  <c r="L1428" i="2" s="1"/>
  <c r="K881" i="2"/>
  <c r="M881" i="2" s="1"/>
  <c r="J881" i="2"/>
  <c r="L881" i="2" s="1"/>
  <c r="K1381" i="2"/>
  <c r="M1381" i="2" s="1"/>
  <c r="J1381" i="2"/>
  <c r="L1381" i="2" s="1"/>
  <c r="K1204" i="2"/>
  <c r="M1204" i="2" s="1"/>
  <c r="J1204" i="2"/>
  <c r="L1204" i="2" s="1"/>
  <c r="K1256" i="2"/>
  <c r="M1256" i="2" s="1"/>
  <c r="J1256" i="2"/>
  <c r="L1256" i="2" s="1"/>
  <c r="K1207" i="2"/>
  <c r="M1207" i="2" s="1"/>
  <c r="J1207" i="2"/>
  <c r="L1207" i="2" s="1"/>
  <c r="K1100" i="2"/>
  <c r="M1100" i="2" s="1"/>
  <c r="J1100" i="2"/>
  <c r="L1100" i="2" s="1"/>
  <c r="K115" i="2"/>
  <c r="M115" i="2" s="1"/>
  <c r="J115" i="2"/>
  <c r="L115" i="2" s="1"/>
  <c r="K134" i="2"/>
  <c r="M134" i="2" s="1"/>
  <c r="J134" i="2"/>
  <c r="L134" i="2" s="1"/>
  <c r="K843" i="2"/>
  <c r="M843" i="2" s="1"/>
  <c r="J843" i="2"/>
  <c r="L843" i="2" s="1"/>
  <c r="K615" i="2"/>
  <c r="M615" i="2" s="1"/>
  <c r="J615" i="2"/>
  <c r="L615" i="2" s="1"/>
  <c r="K920" i="2"/>
  <c r="M920" i="2" s="1"/>
  <c r="J920" i="2"/>
  <c r="L920" i="2" s="1"/>
  <c r="K768" i="2"/>
  <c r="M768" i="2" s="1"/>
  <c r="J768" i="2"/>
  <c r="L768" i="2" s="1"/>
  <c r="J1537" i="2"/>
  <c r="L1537" i="2" s="1"/>
  <c r="K1537" i="2"/>
  <c r="M1537" i="2" s="1"/>
  <c r="K1419" i="2"/>
  <c r="M1419" i="2" s="1"/>
  <c r="J1419" i="2"/>
  <c r="L1419" i="2" s="1"/>
  <c r="K1220" i="2"/>
  <c r="M1220" i="2" s="1"/>
  <c r="J1220" i="2"/>
  <c r="L1220" i="2" s="1"/>
  <c r="K1036" i="2"/>
  <c r="M1036" i="2" s="1"/>
  <c r="J1036" i="2"/>
  <c r="L1036" i="2" s="1"/>
  <c r="K1619" i="2"/>
  <c r="M1619" i="2" s="1"/>
  <c r="J1619" i="2"/>
  <c r="L1619" i="2" s="1"/>
  <c r="K535" i="2"/>
  <c r="M535" i="2" s="1"/>
  <c r="J535" i="2"/>
  <c r="L535" i="2" s="1"/>
  <c r="K268" i="2"/>
  <c r="M268" i="2" s="1"/>
  <c r="J268" i="2"/>
  <c r="L268" i="2" s="1"/>
  <c r="K1452" i="2"/>
  <c r="M1452" i="2" s="1"/>
  <c r="J1452" i="2"/>
  <c r="L1452" i="2" s="1"/>
  <c r="K735" i="2"/>
  <c r="M735" i="2" s="1"/>
  <c r="J735" i="2"/>
  <c r="L735" i="2" s="1"/>
  <c r="K714" i="2"/>
  <c r="M714" i="2" s="1"/>
  <c r="J714" i="2"/>
  <c r="L714" i="2" s="1"/>
  <c r="K1709" i="2"/>
  <c r="M1709" i="2" s="1"/>
  <c r="J1709" i="2"/>
  <c r="L1709" i="2" s="1"/>
  <c r="K1479" i="2"/>
  <c r="M1479" i="2" s="1"/>
  <c r="J1479" i="2"/>
  <c r="L1479" i="2" s="1"/>
  <c r="K613" i="2"/>
  <c r="M613" i="2" s="1"/>
  <c r="J613" i="2"/>
  <c r="L613" i="2" s="1"/>
  <c r="K1708" i="2"/>
  <c r="M1708" i="2" s="1"/>
  <c r="J1708" i="2"/>
  <c r="L1708" i="2" s="1"/>
  <c r="K988" i="2"/>
  <c r="M988" i="2" s="1"/>
  <c r="J988" i="2"/>
  <c r="L988" i="2" s="1"/>
  <c r="K1474" i="2"/>
  <c r="M1474" i="2" s="1"/>
  <c r="J1474" i="2"/>
  <c r="L1474" i="2" s="1"/>
  <c r="K1617" i="2"/>
  <c r="M1617" i="2" s="1"/>
  <c r="J1617" i="2"/>
  <c r="L1617" i="2" s="1"/>
  <c r="K712" i="2"/>
  <c r="M712" i="2" s="1"/>
  <c r="J712" i="2"/>
  <c r="L712" i="2" s="1"/>
  <c r="K580" i="2"/>
  <c r="M580" i="2" s="1"/>
  <c r="J580" i="2"/>
  <c r="L580" i="2" s="1"/>
  <c r="K1012" i="2"/>
  <c r="M1012" i="2" s="1"/>
  <c r="J1012" i="2"/>
  <c r="L1012" i="2" s="1"/>
  <c r="K1618" i="2"/>
  <c r="M1618" i="2" s="1"/>
  <c r="J1618" i="2"/>
  <c r="L1618" i="2" s="1"/>
  <c r="K1137" i="2"/>
  <c r="M1137" i="2" s="1"/>
  <c r="J1137" i="2"/>
  <c r="L1137" i="2" s="1"/>
  <c r="K791" i="2"/>
  <c r="M791" i="2" s="1"/>
  <c r="J791" i="2"/>
  <c r="L791" i="2" s="1"/>
  <c r="K327" i="2"/>
  <c r="M327" i="2" s="1"/>
  <c r="J327" i="2"/>
  <c r="L327" i="2" s="1"/>
  <c r="K355" i="2"/>
  <c r="M355" i="2" s="1"/>
  <c r="J355" i="2"/>
  <c r="L355" i="2" s="1"/>
  <c r="K1494" i="2"/>
  <c r="M1494" i="2" s="1"/>
  <c r="J1494" i="2"/>
  <c r="L1494" i="2" s="1"/>
  <c r="K828" i="2"/>
  <c r="M828" i="2" s="1"/>
  <c r="J828" i="2"/>
  <c r="L828" i="2" s="1"/>
  <c r="K302" i="2"/>
  <c r="M302" i="2" s="1"/>
  <c r="J302" i="2"/>
  <c r="L302" i="2" s="1"/>
  <c r="K617" i="2"/>
  <c r="M617" i="2" s="1"/>
  <c r="J617" i="2"/>
  <c r="L617" i="2" s="1"/>
  <c r="K1550" i="2"/>
  <c r="M1550" i="2" s="1"/>
  <c r="J1550" i="2"/>
  <c r="L1550" i="2" s="1"/>
  <c r="K884" i="2"/>
  <c r="M884" i="2" s="1"/>
  <c r="J884" i="2"/>
  <c r="L884" i="2" s="1"/>
  <c r="K517" i="2"/>
  <c r="M517" i="2" s="1"/>
  <c r="J517" i="2"/>
  <c r="L517" i="2" s="1"/>
  <c r="K383" i="2"/>
  <c r="M383" i="2" s="1"/>
  <c r="J383" i="2"/>
  <c r="L383" i="2" s="1"/>
  <c r="K831" i="2"/>
  <c r="M831" i="2" s="1"/>
  <c r="J831" i="2"/>
  <c r="L831" i="2" s="1"/>
  <c r="K143" i="2"/>
  <c r="M143" i="2" s="1"/>
  <c r="J143" i="2"/>
  <c r="L143" i="2" s="1"/>
  <c r="K228" i="2"/>
  <c r="M228" i="2" s="1"/>
  <c r="J228" i="2"/>
  <c r="L228" i="2" s="1"/>
  <c r="K923" i="2"/>
  <c r="M923" i="2" s="1"/>
  <c r="J923" i="2"/>
  <c r="L923" i="2" s="1"/>
  <c r="K540" i="2"/>
  <c r="M540" i="2" s="1"/>
  <c r="J540" i="2"/>
  <c r="L540" i="2" s="1"/>
  <c r="K1608" i="2"/>
  <c r="M1608" i="2" s="1"/>
  <c r="J1608" i="2"/>
  <c r="L1608" i="2" s="1"/>
  <c r="K687" i="2"/>
  <c r="M687" i="2" s="1"/>
  <c r="J687" i="2"/>
  <c r="L687" i="2" s="1"/>
  <c r="K104" i="2"/>
  <c r="M104" i="2" s="1"/>
  <c r="J104" i="2"/>
  <c r="L104" i="2" s="1"/>
  <c r="K251" i="2"/>
  <c r="M251" i="2" s="1"/>
  <c r="J251" i="2"/>
  <c r="L251" i="2" s="1"/>
  <c r="K518" i="2"/>
  <c r="M518" i="2" s="1"/>
  <c r="J518" i="2"/>
  <c r="L518" i="2" s="1"/>
  <c r="K1633" i="2"/>
  <c r="M1633" i="2" s="1"/>
  <c r="J1633" i="2"/>
  <c r="L1633" i="2" s="1"/>
  <c r="K1129" i="2"/>
  <c r="M1129" i="2" s="1"/>
  <c r="J1129" i="2"/>
  <c r="L1129" i="2" s="1"/>
  <c r="K951" i="2"/>
  <c r="M951" i="2" s="1"/>
  <c r="J951" i="2"/>
  <c r="L951" i="2" s="1"/>
  <c r="K1604" i="2"/>
  <c r="M1604" i="2" s="1"/>
  <c r="J1604" i="2"/>
  <c r="L1604" i="2" s="1"/>
  <c r="J385" i="2"/>
  <c r="L385" i="2" s="1"/>
  <c r="K385" i="2"/>
  <c r="M385" i="2" s="1"/>
  <c r="K697" i="2"/>
  <c r="M697" i="2" s="1"/>
  <c r="J697" i="2"/>
  <c r="L697" i="2" s="1"/>
  <c r="K1605" i="2"/>
  <c r="M1605" i="2" s="1"/>
  <c r="J1605" i="2"/>
  <c r="L1605" i="2" s="1"/>
  <c r="K126" i="2"/>
  <c r="M126" i="2" s="1"/>
  <c r="J126" i="2"/>
  <c r="L126" i="2" s="1"/>
  <c r="K736" i="2"/>
  <c r="M736" i="2" s="1"/>
  <c r="J736" i="2"/>
  <c r="L736" i="2" s="1"/>
  <c r="K1378" i="2"/>
  <c r="M1378" i="2" s="1"/>
  <c r="J1378" i="2"/>
  <c r="L1378" i="2" s="1"/>
  <c r="K399" i="2"/>
  <c r="M399" i="2" s="1"/>
  <c r="J399" i="2"/>
  <c r="L399" i="2" s="1"/>
  <c r="K733" i="2"/>
  <c r="M733" i="2" s="1"/>
  <c r="J733" i="2"/>
  <c r="L733" i="2" s="1"/>
  <c r="K1216" i="2"/>
  <c r="M1216" i="2" s="1"/>
  <c r="J1216" i="2"/>
  <c r="L1216" i="2" s="1"/>
  <c r="K1286" i="2"/>
  <c r="M1286" i="2" s="1"/>
  <c r="J1286" i="2"/>
  <c r="L1286" i="2" s="1"/>
  <c r="K524" i="2"/>
  <c r="M524" i="2" s="1"/>
  <c r="J524" i="2"/>
  <c r="L524" i="2" s="1"/>
  <c r="K1245" i="2"/>
  <c r="M1245" i="2" s="1"/>
  <c r="J1245" i="2"/>
  <c r="L1245" i="2" s="1"/>
  <c r="K927" i="2"/>
  <c r="M927" i="2" s="1"/>
  <c r="J927" i="2"/>
  <c r="L927" i="2" s="1"/>
  <c r="K1730" i="2"/>
  <c r="M1730" i="2" s="1"/>
  <c r="J1730" i="2"/>
  <c r="L1730" i="2" s="1"/>
  <c r="K960" i="2"/>
  <c r="M960" i="2" s="1"/>
  <c r="J960" i="2"/>
  <c r="L960" i="2" s="1"/>
  <c r="K727" i="2"/>
  <c r="M727" i="2" s="1"/>
  <c r="J727" i="2"/>
  <c r="L727" i="2" s="1"/>
  <c r="K310" i="2"/>
  <c r="M310" i="2" s="1"/>
  <c r="J310" i="2"/>
  <c r="L310" i="2" s="1"/>
  <c r="K625" i="2"/>
  <c r="M625" i="2" s="1"/>
  <c r="J625" i="2"/>
  <c r="L625" i="2" s="1"/>
  <c r="K1167" i="2"/>
  <c r="M1167" i="2" s="1"/>
  <c r="J1167" i="2"/>
  <c r="L1167" i="2" s="1"/>
  <c r="K947" i="2"/>
  <c r="M947" i="2" s="1"/>
  <c r="J947" i="2"/>
  <c r="L947" i="2" s="1"/>
  <c r="K564" i="2"/>
  <c r="M564" i="2" s="1"/>
  <c r="J564" i="2"/>
  <c r="L564" i="2" s="1"/>
  <c r="K553" i="2"/>
  <c r="M553" i="2" s="1"/>
  <c r="J553" i="2"/>
  <c r="L553" i="2" s="1"/>
  <c r="K1486" i="2"/>
  <c r="M1486" i="2" s="1"/>
  <c r="J1486" i="2"/>
  <c r="L1486" i="2" s="1"/>
  <c r="K1066" i="2"/>
  <c r="M1066" i="2" s="1"/>
  <c r="J1066" i="2"/>
  <c r="L1066" i="2" s="1"/>
  <c r="K620" i="2"/>
  <c r="M620" i="2" s="1"/>
  <c r="J620" i="2"/>
  <c r="L620" i="2" s="1"/>
  <c r="K1688" i="2"/>
  <c r="M1688" i="2" s="1"/>
  <c r="J1688" i="2"/>
  <c r="L1688" i="2" s="1"/>
  <c r="K1279" i="2"/>
  <c r="M1279" i="2" s="1"/>
  <c r="J1279" i="2"/>
  <c r="L1279" i="2" s="1"/>
  <c r="K1059" i="2"/>
  <c r="M1059" i="2" s="1"/>
  <c r="J1059" i="2"/>
  <c r="L1059" i="2" s="1"/>
  <c r="K164" i="2"/>
  <c r="M164" i="2" s="1"/>
  <c r="J164" i="2"/>
  <c r="L164" i="2" s="1"/>
  <c r="K859" i="2"/>
  <c r="M859" i="2" s="1"/>
  <c r="J859" i="2"/>
  <c r="L859" i="2" s="1"/>
  <c r="K150" i="2"/>
  <c r="M150" i="2" s="1"/>
  <c r="J150" i="2"/>
  <c r="L150" i="2" s="1"/>
  <c r="K465" i="2"/>
  <c r="M465" i="2" s="1"/>
  <c r="J465" i="2"/>
  <c r="L465" i="2" s="1"/>
  <c r="K1398" i="2"/>
  <c r="M1398" i="2" s="1"/>
  <c r="J1398" i="2"/>
  <c r="L1398" i="2" s="1"/>
  <c r="K853" i="2"/>
  <c r="M853" i="2" s="1"/>
  <c r="J853" i="2"/>
  <c r="L853" i="2" s="1"/>
  <c r="K365" i="2"/>
  <c r="M365" i="2" s="1"/>
  <c r="J365" i="2"/>
  <c r="L365" i="2" s="1"/>
  <c r="K354" i="2"/>
  <c r="M354" i="2" s="1"/>
  <c r="J354" i="2"/>
  <c r="L354" i="2" s="1"/>
  <c r="K716" i="2"/>
  <c r="M716" i="2" s="1"/>
  <c r="J716" i="2"/>
  <c r="L716" i="2" s="1"/>
  <c r="K1404" i="2"/>
  <c r="M1404" i="2" s="1"/>
  <c r="J1404" i="2"/>
  <c r="L1404" i="2" s="1"/>
  <c r="K871" i="2"/>
  <c r="M871" i="2" s="1"/>
  <c r="J871" i="2"/>
  <c r="L871" i="2" s="1"/>
  <c r="K1127" i="2"/>
  <c r="M1127" i="2" s="1"/>
  <c r="J1127" i="2"/>
  <c r="L1127" i="2" s="1"/>
  <c r="K1020" i="2"/>
  <c r="M1020" i="2" s="1"/>
  <c r="J1020" i="2"/>
  <c r="L1020" i="2" s="1"/>
  <c r="K899" i="2"/>
  <c r="M899" i="2" s="1"/>
  <c r="J899" i="2"/>
  <c r="L899" i="2" s="1"/>
  <c r="K807" i="2"/>
  <c r="M807" i="2" s="1"/>
  <c r="J807" i="2"/>
  <c r="L807" i="2" s="1"/>
  <c r="K1723" i="2"/>
  <c r="M1723" i="2" s="1"/>
  <c r="J1723" i="2"/>
  <c r="L1723" i="2" s="1"/>
  <c r="K952" i="2"/>
  <c r="M952" i="2" s="1"/>
  <c r="J952" i="2"/>
  <c r="L952" i="2" s="1"/>
  <c r="K1091" i="2"/>
  <c r="M1091" i="2" s="1"/>
  <c r="J1091" i="2"/>
  <c r="L1091" i="2" s="1"/>
  <c r="K1249" i="2"/>
  <c r="M1249" i="2" s="1"/>
  <c r="J1249" i="2"/>
  <c r="L1249" i="2" s="1"/>
  <c r="K1300" i="2"/>
  <c r="M1300" i="2" s="1"/>
  <c r="J1300" i="2"/>
  <c r="L1300" i="2" s="1"/>
  <c r="K1634" i="2"/>
  <c r="M1634" i="2" s="1"/>
  <c r="J1634" i="2"/>
  <c r="L1634" i="2" s="1"/>
  <c r="K1666" i="2"/>
  <c r="M1666" i="2" s="1"/>
  <c r="J1666" i="2"/>
  <c r="L1666" i="2" s="1"/>
  <c r="K1105" i="2"/>
  <c r="M1105" i="2" s="1"/>
  <c r="J1105" i="2"/>
  <c r="L1105" i="2" s="1"/>
  <c r="K293" i="2"/>
  <c r="M293" i="2" s="1"/>
  <c r="J293" i="2"/>
  <c r="L293" i="2" s="1"/>
  <c r="K1015" i="2"/>
  <c r="M1015" i="2" s="1"/>
  <c r="J1015" i="2"/>
  <c r="L1015" i="2" s="1"/>
  <c r="K902" i="2"/>
  <c r="M902" i="2" s="1"/>
  <c r="J902" i="2"/>
  <c r="L902" i="2" s="1"/>
  <c r="K235" i="2"/>
  <c r="M235" i="2" s="1"/>
  <c r="J235" i="2"/>
  <c r="L235" i="2" s="1"/>
  <c r="K254" i="2"/>
  <c r="M254" i="2" s="1"/>
  <c r="J254" i="2"/>
  <c r="L254" i="2" s="1"/>
  <c r="K963" i="2"/>
  <c r="M963" i="2" s="1"/>
  <c r="J963" i="2"/>
  <c r="L963" i="2" s="1"/>
  <c r="K734" i="2"/>
  <c r="M734" i="2" s="1"/>
  <c r="J734" i="2"/>
  <c r="L734" i="2" s="1"/>
  <c r="K1112" i="2"/>
  <c r="M1112" i="2" s="1"/>
  <c r="J1112" i="2"/>
  <c r="L1112" i="2" s="1"/>
  <c r="K1009" i="2"/>
  <c r="M1009" i="2" s="1"/>
  <c r="J1009" i="2"/>
  <c r="L1009" i="2" s="1"/>
  <c r="K1561" i="2"/>
  <c r="M1561" i="2" s="1"/>
  <c r="J1561" i="2"/>
  <c r="L1561" i="2" s="1"/>
  <c r="K1443" i="2"/>
  <c r="M1443" i="2" s="1"/>
  <c r="J1443" i="2"/>
  <c r="L1443" i="2" s="1"/>
  <c r="K1258" i="2"/>
  <c r="M1258" i="2" s="1"/>
  <c r="J1258" i="2"/>
  <c r="L1258" i="2" s="1"/>
  <c r="K1217" i="2"/>
  <c r="M1217" i="2" s="1"/>
  <c r="J1217" i="2"/>
  <c r="L1217" i="2" s="1"/>
  <c r="K1506" i="2"/>
  <c r="M1506" i="2" s="1"/>
  <c r="J1506" i="2"/>
  <c r="L1506" i="2" s="1"/>
  <c r="K1293" i="2"/>
  <c r="M1293" i="2" s="1"/>
  <c r="J1293" i="2"/>
  <c r="L1293" i="2" s="1"/>
  <c r="K1413" i="2"/>
  <c r="M1413" i="2" s="1"/>
  <c r="J1413" i="2"/>
  <c r="L1413" i="2" s="1"/>
  <c r="K1101" i="2"/>
  <c r="M1101" i="2" s="1"/>
  <c r="J1101" i="2"/>
  <c r="L1101" i="2" s="1"/>
  <c r="K1508" i="2"/>
  <c r="M1508" i="2" s="1"/>
  <c r="J1508" i="2"/>
  <c r="L1508" i="2" s="1"/>
  <c r="K1266" i="2"/>
  <c r="M1266" i="2" s="1"/>
  <c r="J1266" i="2"/>
  <c r="L1266" i="2" s="1"/>
  <c r="K1456" i="2"/>
  <c r="M1456" i="2" s="1"/>
  <c r="J1456" i="2"/>
  <c r="L1456" i="2" s="1"/>
  <c r="K1639" i="2"/>
  <c r="M1639" i="2" s="1"/>
  <c r="J1639" i="2"/>
  <c r="L1639" i="2" s="1"/>
  <c r="K921" i="2"/>
  <c r="M921" i="2" s="1"/>
  <c r="J921" i="2"/>
  <c r="L921" i="2" s="1"/>
  <c r="K1310" i="2"/>
  <c r="M1310" i="2" s="1"/>
  <c r="J1310" i="2"/>
  <c r="L1310" i="2" s="1"/>
  <c r="J1047" i="2"/>
  <c r="L1047" i="2" s="1"/>
  <c r="K1047" i="2"/>
  <c r="M1047" i="2" s="1"/>
  <c r="K1214" i="2"/>
  <c r="M1214" i="2" s="1"/>
  <c r="J1214" i="2"/>
  <c r="L1214" i="2" s="1"/>
  <c r="K702" i="2"/>
  <c r="M702" i="2" s="1"/>
  <c r="J702" i="2"/>
  <c r="L702" i="2" s="1"/>
  <c r="K765" i="2"/>
  <c r="M765" i="2" s="1"/>
  <c r="J765" i="2"/>
  <c r="L765" i="2" s="1"/>
  <c r="K407" i="2"/>
  <c r="M407" i="2" s="1"/>
  <c r="J407" i="2"/>
  <c r="L407" i="2" s="1"/>
  <c r="K827" i="2"/>
  <c r="M827" i="2" s="1"/>
  <c r="J827" i="2"/>
  <c r="L827" i="2" s="1"/>
  <c r="K890" i="2"/>
  <c r="M890" i="2" s="1"/>
  <c r="J890" i="2"/>
  <c r="L890" i="2" s="1"/>
  <c r="K464" i="2"/>
  <c r="M464" i="2" s="1"/>
  <c r="J464" i="2"/>
  <c r="L464" i="2" s="1"/>
  <c r="K630" i="2"/>
  <c r="M630" i="2" s="1"/>
  <c r="J630" i="2"/>
  <c r="L630" i="2" s="1"/>
  <c r="K118" i="2"/>
  <c r="M118" i="2" s="1"/>
  <c r="J118" i="2"/>
  <c r="L118" i="2" s="1"/>
  <c r="K277" i="2"/>
  <c r="M277" i="2" s="1"/>
  <c r="J277" i="2"/>
  <c r="L277" i="2" s="1"/>
  <c r="K444" i="2"/>
  <c r="M444" i="2" s="1"/>
  <c r="J444" i="2"/>
  <c r="L444" i="2" s="1"/>
  <c r="K611" i="2"/>
  <c r="M611" i="2" s="1"/>
  <c r="J611" i="2"/>
  <c r="L611" i="2" s="1"/>
  <c r="K99" i="2"/>
  <c r="M99" i="2" s="1"/>
  <c r="J99" i="2"/>
  <c r="L99" i="2" s="1"/>
  <c r="K266" i="2"/>
  <c r="M266" i="2" s="1"/>
  <c r="J266" i="2"/>
  <c r="L266" i="2" s="1"/>
  <c r="K433" i="2"/>
  <c r="M433" i="2" s="1"/>
  <c r="J433" i="2"/>
  <c r="L433" i="2" s="1"/>
  <c r="K1140" i="2"/>
  <c r="M1140" i="2" s="1"/>
  <c r="J1140" i="2"/>
  <c r="L1140" i="2" s="1"/>
  <c r="K1384" i="2"/>
  <c r="M1384" i="2" s="1"/>
  <c r="J1384" i="2"/>
  <c r="L1384" i="2" s="1"/>
  <c r="K1567" i="2"/>
  <c r="M1567" i="2" s="1"/>
  <c r="J1567" i="2"/>
  <c r="L1567" i="2" s="1"/>
  <c r="K319" i="2"/>
  <c r="M319" i="2" s="1"/>
  <c r="J319" i="2"/>
  <c r="L319" i="2" s="1"/>
  <c r="K1210" i="2"/>
  <c r="M1210" i="2" s="1"/>
  <c r="J1210" i="2"/>
  <c r="L1210" i="2" s="1"/>
  <c r="K975" i="2"/>
  <c r="M975" i="2" s="1"/>
  <c r="J975" i="2"/>
  <c r="L975" i="2" s="1"/>
  <c r="K1142" i="2"/>
  <c r="M1142" i="2" s="1"/>
  <c r="J1142" i="2"/>
  <c r="L1142" i="2" s="1"/>
  <c r="K295" i="2"/>
  <c r="M295" i="2" s="1"/>
  <c r="J295" i="2"/>
  <c r="L295" i="2" s="1"/>
  <c r="K693" i="2"/>
  <c r="M693" i="2" s="1"/>
  <c r="J693" i="2"/>
  <c r="L693" i="2" s="1"/>
  <c r="K1267" i="2"/>
  <c r="M1267" i="2" s="1"/>
  <c r="J1267" i="2"/>
  <c r="L1267" i="2" s="1"/>
  <c r="K755" i="2"/>
  <c r="M755" i="2" s="1"/>
  <c r="J755" i="2"/>
  <c r="L755" i="2" s="1"/>
  <c r="K818" i="2"/>
  <c r="M818" i="2" s="1"/>
  <c r="J818" i="2"/>
  <c r="L818" i="2" s="1"/>
  <c r="K392" i="2"/>
  <c r="M392" i="2" s="1"/>
  <c r="J392" i="2"/>
  <c r="L392" i="2" s="1"/>
  <c r="K558" i="2"/>
  <c r="M558" i="2" s="1"/>
  <c r="J558" i="2"/>
  <c r="L558" i="2" s="1"/>
  <c r="K46" i="2"/>
  <c r="M46" i="2" s="1"/>
  <c r="J46" i="2"/>
  <c r="L46" i="2" s="1"/>
  <c r="K205" i="2"/>
  <c r="M205" i="2" s="1"/>
  <c r="J205" i="2"/>
  <c r="L205" i="2" s="1"/>
  <c r="K372" i="2"/>
  <c r="M372" i="2" s="1"/>
  <c r="J372" i="2"/>
  <c r="L372" i="2" s="1"/>
  <c r="K539" i="2"/>
  <c r="M539" i="2" s="1"/>
  <c r="J539" i="2"/>
  <c r="L539" i="2" s="1"/>
  <c r="K27" i="2"/>
  <c r="M27" i="2" s="1"/>
  <c r="J27" i="2"/>
  <c r="L27" i="2" s="1"/>
  <c r="K194" i="2"/>
  <c r="M194" i="2" s="1"/>
  <c r="J194" i="2"/>
  <c r="L194" i="2" s="1"/>
  <c r="K361" i="2"/>
  <c r="M361" i="2" s="1"/>
  <c r="J361" i="2"/>
  <c r="L361" i="2" s="1"/>
  <c r="K1241" i="2"/>
  <c r="M1241" i="2" s="1"/>
  <c r="J1241" i="2"/>
  <c r="L1241" i="2" s="1"/>
  <c r="J1440" i="2"/>
  <c r="L1440" i="2" s="1"/>
  <c r="K1440" i="2"/>
  <c r="M1440" i="2" s="1"/>
  <c r="K1623" i="2"/>
  <c r="M1623" i="2" s="1"/>
  <c r="J1623" i="2"/>
  <c r="L1623" i="2" s="1"/>
  <c r="K857" i="2"/>
  <c r="M857" i="2" s="1"/>
  <c r="J857" i="2"/>
  <c r="L857" i="2" s="1"/>
  <c r="K1294" i="2"/>
  <c r="M1294" i="2" s="1"/>
  <c r="J1294" i="2"/>
  <c r="L1294" i="2" s="1"/>
  <c r="K1031" i="2"/>
  <c r="M1031" i="2" s="1"/>
  <c r="J1031" i="2"/>
  <c r="L1031" i="2" s="1"/>
  <c r="K1198" i="2"/>
  <c r="M1198" i="2" s="1"/>
  <c r="J1198" i="2"/>
  <c r="L1198" i="2" s="1"/>
  <c r="K686" i="2"/>
  <c r="M686" i="2" s="1"/>
  <c r="J686" i="2"/>
  <c r="L686" i="2" s="1"/>
  <c r="K749" i="2"/>
  <c r="M749" i="2" s="1"/>
  <c r="J749" i="2"/>
  <c r="L749" i="2" s="1"/>
  <c r="K279" i="2"/>
  <c r="M279" i="2" s="1"/>
  <c r="J279" i="2"/>
  <c r="L279" i="2" s="1"/>
  <c r="K811" i="2"/>
  <c r="M811" i="2" s="1"/>
  <c r="J811" i="2"/>
  <c r="L811" i="2" s="1"/>
  <c r="K874" i="2"/>
  <c r="M874" i="2" s="1"/>
  <c r="J874" i="2"/>
  <c r="L874" i="2" s="1"/>
  <c r="K448" i="2"/>
  <c r="M448" i="2" s="1"/>
  <c r="J448" i="2"/>
  <c r="L448" i="2" s="1"/>
  <c r="K614" i="2"/>
  <c r="M614" i="2" s="1"/>
  <c r="J614" i="2"/>
  <c r="L614" i="2" s="1"/>
  <c r="K102" i="2"/>
  <c r="M102" i="2" s="1"/>
  <c r="J102" i="2"/>
  <c r="L102" i="2" s="1"/>
  <c r="K261" i="2"/>
  <c r="M261" i="2" s="1"/>
  <c r="J261" i="2"/>
  <c r="L261" i="2" s="1"/>
  <c r="K428" i="2"/>
  <c r="M428" i="2" s="1"/>
  <c r="J428" i="2"/>
  <c r="L428" i="2" s="1"/>
  <c r="K595" i="2"/>
  <c r="M595" i="2" s="1"/>
  <c r="J595" i="2"/>
  <c r="L595" i="2" s="1"/>
  <c r="K83" i="2"/>
  <c r="M83" i="2" s="1"/>
  <c r="J83" i="2"/>
  <c r="L83" i="2" s="1"/>
  <c r="K250" i="2"/>
  <c r="M250" i="2" s="1"/>
  <c r="J250" i="2"/>
  <c r="L250" i="2" s="1"/>
  <c r="K417" i="2"/>
  <c r="M417" i="2" s="1"/>
  <c r="J417" i="2"/>
  <c r="L417" i="2" s="1"/>
  <c r="J1313" i="2"/>
  <c r="L1313" i="2" s="1"/>
  <c r="K1313" i="2"/>
  <c r="M1313" i="2" s="1"/>
  <c r="K1496" i="2"/>
  <c r="M1496" i="2" s="1"/>
  <c r="J1496" i="2"/>
  <c r="L1496" i="2" s="1"/>
  <c r="K1679" i="2"/>
  <c r="M1679" i="2" s="1"/>
  <c r="J1679" i="2"/>
  <c r="L1679" i="2" s="1"/>
  <c r="K1049" i="2"/>
  <c r="M1049" i="2" s="1"/>
  <c r="J1049" i="2"/>
  <c r="L1049" i="2" s="1"/>
  <c r="K1350" i="2"/>
  <c r="M1350" i="2" s="1"/>
  <c r="J1350" i="2"/>
  <c r="L1350" i="2" s="1"/>
  <c r="K1087" i="2"/>
  <c r="M1087" i="2" s="1"/>
  <c r="J1087" i="2"/>
  <c r="L1087" i="2" s="1"/>
  <c r="K1254" i="2"/>
  <c r="M1254" i="2" s="1"/>
  <c r="J1254" i="2"/>
  <c r="L1254" i="2" s="1"/>
  <c r="K742" i="2"/>
  <c r="M742" i="2" s="1"/>
  <c r="J742" i="2"/>
  <c r="L742" i="2" s="1"/>
  <c r="K805" i="2"/>
  <c r="M805" i="2" s="1"/>
  <c r="J805" i="2"/>
  <c r="L805" i="2" s="1"/>
  <c r="K684" i="2"/>
  <c r="M684" i="2" s="1"/>
  <c r="J684" i="2"/>
  <c r="L684" i="2" s="1"/>
  <c r="K867" i="2"/>
  <c r="M867" i="2" s="1"/>
  <c r="J867" i="2"/>
  <c r="L867" i="2" s="1"/>
  <c r="K930" i="2"/>
  <c r="M930" i="2" s="1"/>
  <c r="J930" i="2"/>
  <c r="L930" i="2" s="1"/>
  <c r="K504" i="2"/>
  <c r="M504" i="2" s="1"/>
  <c r="J504" i="2"/>
  <c r="L504" i="2" s="1"/>
  <c r="K670" i="2"/>
  <c r="M670" i="2" s="1"/>
  <c r="J670" i="2"/>
  <c r="L670" i="2" s="1"/>
  <c r="K158" i="2"/>
  <c r="M158" i="2" s="1"/>
  <c r="J158" i="2"/>
  <c r="L158" i="2" s="1"/>
  <c r="K317" i="2"/>
  <c r="M317" i="2" s="1"/>
  <c r="J317" i="2"/>
  <c r="L317" i="2" s="1"/>
  <c r="K484" i="2"/>
  <c r="M484" i="2" s="1"/>
  <c r="J484" i="2"/>
  <c r="L484" i="2" s="1"/>
  <c r="K651" i="2"/>
  <c r="M651" i="2" s="1"/>
  <c r="J651" i="2"/>
  <c r="L651" i="2" s="1"/>
  <c r="K139" i="2"/>
  <c r="M139" i="2" s="1"/>
  <c r="J139" i="2"/>
  <c r="L139" i="2" s="1"/>
  <c r="K306" i="2"/>
  <c r="M306" i="2" s="1"/>
  <c r="J306" i="2"/>
  <c r="L306" i="2" s="1"/>
  <c r="K473" i="2"/>
  <c r="M473" i="2" s="1"/>
  <c r="J473" i="2"/>
  <c r="L473" i="2" s="1"/>
  <c r="K1179" i="2"/>
  <c r="M1179" i="2" s="1"/>
  <c r="J1179" i="2"/>
  <c r="L1179" i="2" s="1"/>
  <c r="K591" i="2"/>
  <c r="M591" i="2" s="1"/>
  <c r="J591" i="2"/>
  <c r="L591" i="2" s="1"/>
  <c r="K730" i="2"/>
  <c r="M730" i="2" s="1"/>
  <c r="J730" i="2"/>
  <c r="L730" i="2" s="1"/>
  <c r="K304" i="2"/>
  <c r="M304" i="2" s="1"/>
  <c r="J304" i="2"/>
  <c r="L304" i="2" s="1"/>
  <c r="K470" i="2"/>
  <c r="M470" i="2" s="1"/>
  <c r="J470" i="2"/>
  <c r="L470" i="2" s="1"/>
  <c r="K629" i="2"/>
  <c r="M629" i="2" s="1"/>
  <c r="J629" i="2"/>
  <c r="L629" i="2" s="1"/>
  <c r="K117" i="2"/>
  <c r="M117" i="2" s="1"/>
  <c r="J117" i="2"/>
  <c r="L117" i="2" s="1"/>
  <c r="K284" i="2"/>
  <c r="M284" i="2" s="1"/>
  <c r="J284" i="2"/>
  <c r="L284" i="2" s="1"/>
  <c r="K451" i="2"/>
  <c r="M451" i="2" s="1"/>
  <c r="J451" i="2"/>
  <c r="L451" i="2" s="1"/>
  <c r="K618" i="2"/>
  <c r="M618" i="2" s="1"/>
  <c r="J618" i="2"/>
  <c r="L618" i="2" s="1"/>
  <c r="K106" i="2"/>
  <c r="M106" i="2" s="1"/>
  <c r="J106" i="2"/>
  <c r="L106" i="2" s="1"/>
  <c r="K273" i="2"/>
  <c r="M273" i="2" s="1"/>
  <c r="J273" i="2"/>
  <c r="L273" i="2" s="1"/>
  <c r="K1056" i="2"/>
  <c r="M1056" i="2" s="1"/>
  <c r="J1056" i="2"/>
  <c r="L1056" i="2" s="1"/>
  <c r="K1352" i="2"/>
  <c r="M1352" i="2" s="1"/>
  <c r="J1352" i="2"/>
  <c r="L1352" i="2" s="1"/>
  <c r="K1535" i="2"/>
  <c r="M1535" i="2" s="1"/>
  <c r="J1535" i="2"/>
  <c r="L1535" i="2" s="1"/>
  <c r="K1718" i="2"/>
  <c r="M1718" i="2" s="1"/>
  <c r="J1718" i="2"/>
  <c r="L1718" i="2" s="1"/>
  <c r="K1153" i="2"/>
  <c r="M1153" i="2" s="1"/>
  <c r="J1153" i="2"/>
  <c r="L1153" i="2" s="1"/>
  <c r="K943" i="2"/>
  <c r="M943" i="2" s="1"/>
  <c r="J943" i="2"/>
  <c r="L943" i="2" s="1"/>
  <c r="K1110" i="2"/>
  <c r="M1110" i="2" s="1"/>
  <c r="J1110" i="2"/>
  <c r="L1110" i="2" s="1"/>
  <c r="K39" i="2"/>
  <c r="M39" i="2" s="1"/>
  <c r="J39" i="2"/>
  <c r="L39" i="2" s="1"/>
  <c r="K543" i="2"/>
  <c r="M543" i="2" s="1"/>
  <c r="J543" i="2"/>
  <c r="L543" i="2" s="1"/>
  <c r="K1235" i="2"/>
  <c r="M1235" i="2" s="1"/>
  <c r="J1235" i="2"/>
  <c r="L1235" i="2" s="1"/>
  <c r="K723" i="2"/>
  <c r="M723" i="2" s="1"/>
  <c r="J723" i="2"/>
  <c r="L723" i="2" s="1"/>
  <c r="K786" i="2"/>
  <c r="M786" i="2" s="1"/>
  <c r="J786" i="2"/>
  <c r="L786" i="2" s="1"/>
  <c r="J360" i="2"/>
  <c r="L360" i="2" s="1"/>
  <c r="K360" i="2"/>
  <c r="M360" i="2" s="1"/>
  <c r="K526" i="2"/>
  <c r="M526" i="2" s="1"/>
  <c r="J526" i="2"/>
  <c r="L526" i="2" s="1"/>
  <c r="K14" i="2"/>
  <c r="M14" i="2" s="1"/>
  <c r="J14" i="2"/>
  <c r="L14" i="2" s="1"/>
  <c r="K173" i="2"/>
  <c r="M173" i="2" s="1"/>
  <c r="J173" i="2"/>
  <c r="L173" i="2" s="1"/>
  <c r="K340" i="2"/>
  <c r="M340" i="2" s="1"/>
  <c r="J340" i="2"/>
  <c r="L340" i="2" s="1"/>
  <c r="K507" i="2"/>
  <c r="M507" i="2" s="1"/>
  <c r="J507" i="2"/>
  <c r="L507" i="2" s="1"/>
  <c r="K674" i="2"/>
  <c r="M674" i="2" s="1"/>
  <c r="J674" i="2"/>
  <c r="L674" i="2" s="1"/>
  <c r="K162" i="2"/>
  <c r="M162" i="2" s="1"/>
  <c r="J162" i="2"/>
  <c r="L162" i="2" s="1"/>
  <c r="K329" i="2"/>
  <c r="M329" i="2" s="1"/>
  <c r="J329" i="2"/>
  <c r="L329" i="2" s="1"/>
  <c r="K154" i="2"/>
  <c r="M154" i="2" s="1"/>
  <c r="J154" i="2"/>
  <c r="L154" i="2" s="1"/>
  <c r="K165" i="2"/>
  <c r="M165" i="2" s="1"/>
  <c r="J165" i="2"/>
  <c r="L165" i="2" s="1"/>
  <c r="K778" i="2"/>
  <c r="M778" i="2" s="1"/>
  <c r="J778" i="2"/>
  <c r="L778" i="2" s="1"/>
  <c r="K837" i="2"/>
  <c r="M837" i="2" s="1"/>
  <c r="J837" i="2"/>
  <c r="L837" i="2" s="1"/>
  <c r="K935" i="2"/>
  <c r="M935" i="2" s="1"/>
  <c r="J935" i="2"/>
  <c r="L935" i="2" s="1"/>
  <c r="K1351" i="2"/>
  <c r="M1351" i="2" s="1"/>
  <c r="J1351" i="2"/>
  <c r="L1351" i="2" s="1"/>
  <c r="K1329" i="2"/>
  <c r="M1329" i="2" s="1"/>
  <c r="J1329" i="2"/>
  <c r="L1329" i="2" s="1"/>
  <c r="K1244" i="2"/>
  <c r="M1244" i="2" s="1"/>
  <c r="J1244" i="2"/>
  <c r="L1244" i="2" s="1"/>
  <c r="K752" i="2"/>
  <c r="M752" i="2" s="1"/>
  <c r="J752" i="2"/>
  <c r="L752" i="2" s="1"/>
  <c r="K1596" i="2"/>
  <c r="M1596" i="2" s="1"/>
  <c r="J1596" i="2"/>
  <c r="L1596" i="2" s="1"/>
  <c r="K721" i="2"/>
  <c r="M721" i="2" s="1"/>
  <c r="J721" i="2"/>
  <c r="L721" i="2" s="1"/>
  <c r="K1290" i="2"/>
  <c r="M1290" i="2" s="1"/>
  <c r="J1290" i="2"/>
  <c r="L1290" i="2" s="1"/>
  <c r="K1461" i="2"/>
  <c r="M1461" i="2" s="1"/>
  <c r="J1461" i="2"/>
  <c r="L1461" i="2" s="1"/>
  <c r="K93" i="2"/>
  <c r="M93" i="2" s="1"/>
  <c r="J93" i="2"/>
  <c r="L93" i="2" s="1"/>
  <c r="K1481" i="2"/>
  <c r="M1481" i="2" s="1"/>
  <c r="J1481" i="2"/>
  <c r="L1481" i="2" s="1"/>
  <c r="K1152" i="2"/>
  <c r="M1152" i="2" s="1"/>
  <c r="J1152" i="2"/>
  <c r="L1152" i="2" s="1"/>
  <c r="K555" i="2"/>
  <c r="M555" i="2" s="1"/>
  <c r="J555" i="2"/>
  <c r="L555" i="2" s="1"/>
  <c r="K574" i="2"/>
  <c r="M574" i="2" s="1"/>
  <c r="J574" i="2"/>
  <c r="L574" i="2" s="1"/>
  <c r="K1243" i="2"/>
  <c r="M1243" i="2" s="1"/>
  <c r="J1243" i="2"/>
  <c r="L1243" i="2" s="1"/>
  <c r="K966" i="2"/>
  <c r="M966" i="2" s="1"/>
  <c r="J966" i="2"/>
  <c r="L966" i="2" s="1"/>
  <c r="K1390" i="2"/>
  <c r="M1390" i="2" s="1"/>
  <c r="J1390" i="2"/>
  <c r="L1390" i="2" s="1"/>
  <c r="K1360" i="2"/>
  <c r="M1360" i="2" s="1"/>
  <c r="J1360" i="2"/>
  <c r="L1360" i="2" s="1"/>
  <c r="K1641" i="2"/>
  <c r="M1641" i="2" s="1"/>
  <c r="J1641" i="2"/>
  <c r="L1641" i="2" s="1"/>
  <c r="K1523" i="2"/>
  <c r="M1523" i="2" s="1"/>
  <c r="J1523" i="2"/>
  <c r="L1523" i="2" s="1"/>
  <c r="K1348" i="2"/>
  <c r="M1348" i="2" s="1"/>
  <c r="J1348" i="2"/>
  <c r="L1348" i="2" s="1"/>
  <c r="K1562" i="2"/>
  <c r="M1562" i="2" s="1"/>
  <c r="J1562" i="2"/>
  <c r="L1562" i="2" s="1"/>
  <c r="K511" i="2"/>
  <c r="M511" i="2" s="1"/>
  <c r="J511" i="2"/>
  <c r="L511" i="2" s="1"/>
  <c r="K1613" i="2"/>
  <c r="M1613" i="2" s="1"/>
  <c r="J1613" i="2"/>
  <c r="L1613" i="2" s="1"/>
  <c r="K1698" i="2"/>
  <c r="M1698" i="2" s="1"/>
  <c r="J1698" i="2"/>
  <c r="L1698" i="2" s="1"/>
  <c r="K1318" i="2"/>
  <c r="M1318" i="2" s="1"/>
  <c r="J1318" i="2"/>
  <c r="L1318" i="2" s="1"/>
  <c r="K1557" i="2"/>
  <c r="M1557" i="2" s="1"/>
  <c r="J1557" i="2"/>
  <c r="L1557" i="2" s="1"/>
  <c r="K51" i="2"/>
  <c r="M51" i="2" s="1"/>
  <c r="J51" i="2"/>
  <c r="L51" i="2" s="1"/>
  <c r="K70" i="2"/>
  <c r="M70" i="2" s="1"/>
  <c r="J70" i="2"/>
  <c r="L70" i="2" s="1"/>
  <c r="K779" i="2"/>
  <c r="M779" i="2" s="1"/>
  <c r="J779" i="2"/>
  <c r="L779" i="2" s="1"/>
  <c r="K423" i="2"/>
  <c r="M423" i="2" s="1"/>
  <c r="J423" i="2"/>
  <c r="L423" i="2" s="1"/>
  <c r="K696" i="2"/>
  <c r="M696" i="2" s="1"/>
  <c r="J696" i="2"/>
  <c r="L696" i="2" s="1"/>
  <c r="K1735" i="2"/>
  <c r="M1735" i="2" s="1"/>
  <c r="J1735" i="2"/>
  <c r="L1735" i="2" s="1"/>
  <c r="K1521" i="2"/>
  <c r="M1521" i="2" s="1"/>
  <c r="J1521" i="2"/>
  <c r="L1521" i="2" s="1"/>
  <c r="K1403" i="2"/>
  <c r="M1403" i="2" s="1"/>
  <c r="J1403" i="2"/>
  <c r="L1403" i="2" s="1"/>
  <c r="K1194" i="2"/>
  <c r="M1194" i="2" s="1"/>
  <c r="J1194" i="2"/>
  <c r="L1194" i="2" s="1"/>
  <c r="K744" i="2"/>
  <c r="M744" i="2" s="1"/>
  <c r="J744" i="2"/>
  <c r="L744" i="2" s="1"/>
  <c r="K1346" i="2"/>
  <c r="M1346" i="2" s="1"/>
  <c r="J1346" i="2"/>
  <c r="L1346" i="2" s="1"/>
  <c r="K945" i="2"/>
  <c r="M945" i="2" s="1"/>
  <c r="J945" i="2"/>
  <c r="L945" i="2" s="1"/>
  <c r="K1418" i="2"/>
  <c r="M1418" i="2" s="1"/>
  <c r="J1418" i="2"/>
  <c r="L1418" i="2" s="1"/>
  <c r="K1060" i="2"/>
  <c r="M1060" i="2" s="1"/>
  <c r="J1060" i="2"/>
  <c r="L1060" i="2" s="1"/>
  <c r="K441" i="2"/>
  <c r="M441" i="2" s="1"/>
  <c r="J441" i="2"/>
  <c r="L441" i="2" s="1"/>
  <c r="K452" i="2"/>
  <c r="M452" i="2" s="1"/>
  <c r="J452" i="2"/>
  <c r="L452" i="2" s="1"/>
  <c r="K472" i="2"/>
  <c r="M472" i="2" s="1"/>
  <c r="J472" i="2"/>
  <c r="L472" i="2" s="1"/>
  <c r="K932" i="2"/>
  <c r="M932" i="2" s="1"/>
  <c r="J932" i="2"/>
  <c r="L932" i="2" s="1"/>
  <c r="K623" i="2"/>
  <c r="M623" i="2" s="1"/>
  <c r="J623" i="2"/>
  <c r="L623" i="2" s="1"/>
  <c r="K729" i="2"/>
  <c r="M729" i="2" s="1"/>
  <c r="J729" i="2"/>
  <c r="L729" i="2" s="1"/>
  <c r="K127" i="2"/>
  <c r="M127" i="2" s="1"/>
  <c r="J127" i="2"/>
  <c r="L127" i="2" s="1"/>
  <c r="K1017" i="2"/>
  <c r="M1017" i="2" s="1"/>
  <c r="J1017" i="2"/>
  <c r="L1017" i="2" s="1"/>
  <c r="K1667" i="2"/>
  <c r="M1667" i="2" s="1"/>
  <c r="J1667" i="2"/>
  <c r="L1667" i="2" s="1"/>
  <c r="K1492" i="2"/>
  <c r="M1492" i="2" s="1"/>
  <c r="J1492" i="2"/>
  <c r="L1492" i="2" s="1"/>
  <c r="K1373" i="2"/>
  <c r="M1373" i="2" s="1"/>
  <c r="J1373" i="2"/>
  <c r="L1373" i="2" s="1"/>
  <c r="K1637" i="2"/>
  <c r="M1637" i="2" s="1"/>
  <c r="J1637" i="2"/>
  <c r="L1637" i="2" s="1"/>
  <c r="K1490" i="2"/>
  <c r="M1490" i="2" s="1"/>
  <c r="J1490" i="2"/>
  <c r="L1490" i="2" s="1"/>
  <c r="K505" i="2"/>
  <c r="M505" i="2" s="1"/>
  <c r="J505" i="2"/>
  <c r="L505" i="2" s="1"/>
  <c r="K1646" i="2"/>
  <c r="M1646" i="2" s="1"/>
  <c r="J1646" i="2"/>
  <c r="L1646" i="2" s="1"/>
  <c r="K1121" i="2"/>
  <c r="M1121" i="2" s="1"/>
  <c r="J1121" i="2"/>
  <c r="L1121" i="2" s="1"/>
  <c r="K371" i="2"/>
  <c r="M371" i="2" s="1"/>
  <c r="J371" i="2"/>
  <c r="L371" i="2" s="1"/>
  <c r="K390" i="2"/>
  <c r="M390" i="2" s="1"/>
  <c r="J390" i="2"/>
  <c r="L390" i="2" s="1"/>
  <c r="K1099" i="2"/>
  <c r="M1099" i="2" s="1"/>
  <c r="J1099" i="2"/>
  <c r="L1099" i="2" s="1"/>
  <c r="K846" i="2"/>
  <c r="M846" i="2" s="1"/>
  <c r="J846" i="2"/>
  <c r="L846" i="2" s="1"/>
  <c r="K1274" i="2"/>
  <c r="M1274" i="2" s="1"/>
  <c r="J1274" i="2"/>
  <c r="L1274" i="2" s="1"/>
  <c r="K1265" i="2"/>
  <c r="M1265" i="2" s="1"/>
  <c r="J1265" i="2"/>
  <c r="L1265" i="2" s="1"/>
  <c r="K1601" i="2"/>
  <c r="M1601" i="2" s="1"/>
  <c r="J1601" i="2"/>
  <c r="L1601" i="2" s="1"/>
  <c r="K1483" i="2"/>
  <c r="M1483" i="2" s="1"/>
  <c r="J1483" i="2"/>
  <c r="L1483" i="2" s="1"/>
  <c r="K1308" i="2"/>
  <c r="M1308" i="2" s="1"/>
  <c r="J1308" i="2"/>
  <c r="L1308" i="2" s="1"/>
  <c r="K849" i="2"/>
  <c r="M849" i="2" s="1"/>
  <c r="J849" i="2"/>
  <c r="L849" i="2" s="1"/>
  <c r="K1316" i="2"/>
  <c r="M1316" i="2" s="1"/>
  <c r="J1316" i="2"/>
  <c r="L1316" i="2" s="1"/>
  <c r="J1054" i="2"/>
  <c r="L1054" i="2" s="1"/>
  <c r="K1054" i="2"/>
  <c r="M1054" i="2" s="1"/>
  <c r="K288" i="2"/>
  <c r="M288" i="2" s="1"/>
  <c r="J288" i="2"/>
  <c r="L288" i="2" s="1"/>
  <c r="K1170" i="2"/>
  <c r="M1170" i="2" s="1"/>
  <c r="J1170" i="2"/>
  <c r="L1170" i="2" s="1"/>
  <c r="K985" i="2"/>
  <c r="M985" i="2" s="1"/>
  <c r="J985" i="2"/>
  <c r="L985" i="2" s="1"/>
  <c r="K781" i="2"/>
  <c r="M781" i="2" s="1"/>
  <c r="J781" i="2"/>
  <c r="L781" i="2" s="1"/>
  <c r="K1192" i="2"/>
  <c r="M1192" i="2" s="1"/>
  <c r="J1192" i="2"/>
  <c r="L1192" i="2" s="1"/>
  <c r="K1417" i="2"/>
  <c r="M1417" i="2" s="1"/>
  <c r="J1417" i="2"/>
  <c r="L1417" i="2" s="1"/>
  <c r="K463" i="2"/>
  <c r="M463" i="2" s="1"/>
  <c r="J463" i="2"/>
  <c r="L463" i="2" s="1"/>
  <c r="K1178" i="2"/>
  <c r="M1178" i="2" s="1"/>
  <c r="J1178" i="2"/>
  <c r="L1178" i="2" s="1"/>
  <c r="K1164" i="2"/>
  <c r="M1164" i="2" s="1"/>
  <c r="J1164" i="2"/>
  <c r="L1164" i="2" s="1"/>
  <c r="K65" i="2"/>
  <c r="M65" i="2" s="1"/>
  <c r="J65" i="2"/>
  <c r="L65" i="2" s="1"/>
  <c r="K1499" i="2"/>
  <c r="M1499" i="2" s="1"/>
  <c r="J1499" i="2"/>
  <c r="L1499" i="2" s="1"/>
  <c r="K600" i="2"/>
  <c r="M600" i="2" s="1"/>
  <c r="J600" i="2"/>
  <c r="L600" i="2" s="1"/>
  <c r="K1501" i="2"/>
  <c r="M1501" i="2" s="1"/>
  <c r="J1501" i="2"/>
  <c r="L1501" i="2" s="1"/>
  <c r="K1383" i="2"/>
  <c r="M1383" i="2" s="1"/>
  <c r="J1383" i="2"/>
  <c r="L1383" i="2" s="1"/>
  <c r="K1146" i="2"/>
  <c r="M1146" i="2" s="1"/>
  <c r="J1146" i="2"/>
  <c r="L1146" i="2" s="1"/>
  <c r="K21" i="2"/>
  <c r="M21" i="2" s="1"/>
  <c r="J21" i="2"/>
  <c r="L21" i="2" s="1"/>
  <c r="K1640" i="2"/>
  <c r="M1640" i="2" s="1"/>
  <c r="J1640" i="2"/>
  <c r="L1640" i="2" s="1"/>
  <c r="K886" i="2"/>
  <c r="M886" i="2" s="1"/>
  <c r="J886" i="2"/>
  <c r="L886" i="2" s="1"/>
  <c r="K461" i="2"/>
  <c r="M461" i="2" s="1"/>
  <c r="J461" i="2"/>
  <c r="L461" i="2" s="1"/>
  <c r="K1096" i="2"/>
  <c r="M1096" i="2" s="1"/>
  <c r="J1096" i="2"/>
  <c r="L1096" i="2" s="1"/>
  <c r="K1005" i="2"/>
  <c r="M1005" i="2" s="1"/>
  <c r="J1005" i="2"/>
  <c r="L1005" i="2" s="1"/>
  <c r="K358" i="2"/>
  <c r="M358" i="2" s="1"/>
  <c r="J358" i="2"/>
  <c r="L358" i="2" s="1"/>
  <c r="K506" i="2"/>
  <c r="M506" i="2" s="1"/>
  <c r="J506" i="2"/>
  <c r="L506" i="2" s="1"/>
  <c r="K1606" i="2"/>
  <c r="M1606" i="2" s="1"/>
  <c r="J1606" i="2"/>
  <c r="L1606" i="2" s="1"/>
  <c r="K647" i="2"/>
  <c r="M647" i="2" s="1"/>
  <c r="J647" i="2"/>
  <c r="L647" i="2" s="1"/>
  <c r="K50" i="2"/>
  <c r="M50" i="2" s="1"/>
  <c r="J50" i="2"/>
  <c r="L50" i="2" s="1"/>
  <c r="K214" i="2"/>
  <c r="M214" i="2" s="1"/>
  <c r="J214" i="2"/>
  <c r="L214" i="2" s="1"/>
  <c r="K529" i="2"/>
  <c r="M529" i="2" s="1"/>
  <c r="J529" i="2"/>
  <c r="L529" i="2" s="1"/>
  <c r="K1199" i="2"/>
  <c r="M1199" i="2" s="1"/>
  <c r="J1199" i="2"/>
  <c r="L1199" i="2" s="1"/>
  <c r="K979" i="2"/>
  <c r="M979" i="2" s="1"/>
  <c r="J979" i="2"/>
  <c r="L979" i="2" s="1"/>
  <c r="K596" i="2"/>
  <c r="M596" i="2" s="1"/>
  <c r="J596" i="2"/>
  <c r="L596" i="2" s="1"/>
  <c r="K499" i="2"/>
  <c r="M499" i="2" s="1"/>
  <c r="J499" i="2"/>
  <c r="L499" i="2" s="1"/>
  <c r="K1340" i="2"/>
  <c r="M1340" i="2" s="1"/>
  <c r="J1340" i="2"/>
  <c r="L1340" i="2" s="1"/>
  <c r="K1636" i="2"/>
  <c r="M1636" i="2" s="1"/>
  <c r="J1636" i="2"/>
  <c r="L1636" i="2" s="1"/>
  <c r="K1391" i="2"/>
  <c r="M1391" i="2" s="1"/>
  <c r="J1391" i="2"/>
  <c r="L1391" i="2" s="1"/>
  <c r="K280" i="2"/>
  <c r="M280" i="2" s="1"/>
  <c r="J280" i="2"/>
  <c r="L280" i="2" s="1"/>
  <c r="K1484" i="2"/>
  <c r="M1484" i="2" s="1"/>
  <c r="J1484" i="2"/>
  <c r="L1484" i="2" s="1"/>
  <c r="K1489" i="2"/>
  <c r="M1489" i="2" s="1"/>
  <c r="J1489" i="2"/>
  <c r="L1489" i="2" s="1"/>
  <c r="K797" i="2"/>
  <c r="M797" i="2" s="1"/>
  <c r="J797" i="2"/>
  <c r="L797" i="2" s="1"/>
  <c r="K1588" i="2"/>
  <c r="M1588" i="2" s="1"/>
  <c r="J1588" i="2"/>
  <c r="L1588" i="2" s="1"/>
  <c r="K1609" i="2"/>
  <c r="M1609" i="2" s="1"/>
  <c r="J1609" i="2"/>
  <c r="L1609" i="2" s="1"/>
  <c r="K1239" i="2"/>
  <c r="M1239" i="2" s="1"/>
  <c r="J1239" i="2"/>
  <c r="L1239" i="2" s="1"/>
  <c r="K469" i="2"/>
  <c r="M469" i="2" s="1"/>
  <c r="J469" i="2"/>
  <c r="L469" i="2" s="1"/>
  <c r="K113" i="2"/>
  <c r="M113" i="2" s="1"/>
  <c r="J113" i="2"/>
  <c r="L113" i="2" s="1"/>
  <c r="K495" i="2"/>
  <c r="M495" i="2" s="1"/>
  <c r="J495" i="2"/>
  <c r="L495" i="2" s="1"/>
  <c r="K397" i="2"/>
  <c r="M397" i="2" s="1"/>
  <c r="J397" i="2"/>
  <c r="L397" i="2" s="1"/>
  <c r="K1632" i="2"/>
  <c r="M1632" i="2" s="1"/>
  <c r="J1632" i="2"/>
  <c r="L1632" i="2" s="1"/>
  <c r="K711" i="2"/>
  <c r="M711" i="2" s="1"/>
  <c r="J711" i="2"/>
  <c r="L711" i="2" s="1"/>
  <c r="K640" i="2"/>
  <c r="M640" i="2" s="1"/>
  <c r="J640" i="2"/>
  <c r="L640" i="2" s="1"/>
  <c r="K609" i="2"/>
  <c r="M609" i="2" s="1"/>
  <c r="J609" i="2"/>
  <c r="L609" i="2" s="1"/>
  <c r="K767" i="2"/>
  <c r="M767" i="2" s="1"/>
  <c r="J767" i="2"/>
  <c r="L767" i="2" s="1"/>
  <c r="K135" i="2"/>
  <c r="M135" i="2" s="1"/>
  <c r="J135" i="2"/>
  <c r="L135" i="2" s="1"/>
  <c r="K331" i="2"/>
  <c r="M331" i="2" s="1"/>
  <c r="J331" i="2"/>
  <c r="L331" i="2" s="1"/>
  <c r="K496" i="2"/>
  <c r="M496" i="2" s="1"/>
  <c r="J496" i="2"/>
  <c r="L496" i="2" s="1"/>
  <c r="K298" i="2"/>
  <c r="M298" i="2" s="1"/>
  <c r="J298" i="2"/>
  <c r="L298" i="2" s="1"/>
  <c r="K790" i="2"/>
  <c r="M790" i="2" s="1"/>
  <c r="J790" i="2"/>
  <c r="L790" i="2" s="1"/>
  <c r="K40" i="2"/>
  <c r="M40" i="2" s="1"/>
  <c r="J40" i="2"/>
  <c r="L40" i="2" s="1"/>
  <c r="K521" i="2"/>
  <c r="M521" i="2" s="1"/>
  <c r="J521" i="2"/>
  <c r="L521" i="2" s="1"/>
  <c r="K681" i="2"/>
  <c r="M681" i="2" s="1"/>
  <c r="J681" i="2"/>
  <c r="L681" i="2" s="1"/>
  <c r="K1522" i="2"/>
  <c r="M1522" i="2" s="1"/>
  <c r="J1522" i="2"/>
  <c r="L1522" i="2" s="1"/>
  <c r="K1029" i="2"/>
  <c r="M1029" i="2" s="1"/>
  <c r="J1029" i="2"/>
  <c r="L1029" i="2" s="1"/>
  <c r="K1668" i="2"/>
  <c r="M1668" i="2" s="1"/>
  <c r="J1668" i="2"/>
  <c r="L1668" i="2" s="1"/>
  <c r="K652" i="2"/>
  <c r="M652" i="2" s="1"/>
  <c r="J652" i="2"/>
  <c r="L652" i="2" s="1"/>
  <c r="K1701" i="2"/>
  <c r="M1701" i="2" s="1"/>
  <c r="J1701" i="2"/>
  <c r="L1701" i="2" s="1"/>
  <c r="K718" i="2"/>
  <c r="M718" i="2" s="1"/>
  <c r="J718" i="2"/>
  <c r="L718" i="2" s="1"/>
  <c r="K491" i="2"/>
  <c r="M491" i="2" s="1"/>
  <c r="J491" i="2"/>
  <c r="L491" i="2" s="1"/>
  <c r="K510" i="2"/>
  <c r="M510" i="2" s="1"/>
  <c r="J510" i="2"/>
  <c r="L510" i="2" s="1"/>
  <c r="K1219" i="2"/>
  <c r="M1219" i="2" s="1"/>
  <c r="J1219" i="2"/>
  <c r="L1219" i="2" s="1"/>
  <c r="K910" i="2"/>
  <c r="M910" i="2" s="1"/>
  <c r="J910" i="2"/>
  <c r="L910" i="2" s="1"/>
  <c r="K1342" i="2"/>
  <c r="M1342" i="2" s="1"/>
  <c r="J1342" i="2"/>
  <c r="L1342" i="2" s="1"/>
  <c r="K1336" i="2"/>
  <c r="M1336" i="2" s="1"/>
  <c r="J1336" i="2"/>
  <c r="L1336" i="2" s="1"/>
  <c r="K1625" i="2"/>
  <c r="M1625" i="2" s="1"/>
  <c r="J1625" i="2"/>
  <c r="L1625" i="2" s="1"/>
  <c r="K1507" i="2"/>
  <c r="M1507" i="2" s="1"/>
  <c r="J1507" i="2"/>
  <c r="L1507" i="2" s="1"/>
  <c r="K1332" i="2"/>
  <c r="M1332" i="2" s="1"/>
  <c r="J1332" i="2"/>
  <c r="L1332" i="2" s="1"/>
  <c r="K1498" i="2"/>
  <c r="M1498" i="2" s="1"/>
  <c r="J1498" i="2"/>
  <c r="L1498" i="2" s="1"/>
  <c r="K1732" i="2"/>
  <c r="M1732" i="2" s="1"/>
  <c r="J1732" i="2"/>
  <c r="L1732" i="2" s="1"/>
  <c r="K1549" i="2"/>
  <c r="M1549" i="2" s="1"/>
  <c r="J1549" i="2"/>
  <c r="L1549" i="2" s="1"/>
  <c r="K1453" i="2"/>
  <c r="M1453" i="2" s="1"/>
  <c r="J1453" i="2"/>
  <c r="L1453" i="2" s="1"/>
  <c r="K1222" i="2"/>
  <c r="M1222" i="2" s="1"/>
  <c r="J1222" i="2"/>
  <c r="L1222" i="2" s="1"/>
  <c r="K1434" i="2"/>
  <c r="M1434" i="2" s="1"/>
  <c r="J1434" i="2"/>
  <c r="L1434" i="2" s="1"/>
  <c r="K1161" i="2"/>
  <c r="M1161" i="2" s="1"/>
  <c r="J1161" i="2"/>
  <c r="L1161" i="2" s="1"/>
  <c r="K1392" i="2"/>
  <c r="M1392" i="2" s="1"/>
  <c r="J1392" i="2"/>
  <c r="L1392" i="2" s="1"/>
  <c r="K1575" i="2"/>
  <c r="M1575" i="2" s="1"/>
  <c r="J1575" i="2"/>
  <c r="L1575" i="2" s="1"/>
  <c r="K575" i="2"/>
  <c r="M575" i="2" s="1"/>
  <c r="J575" i="2"/>
  <c r="L575" i="2" s="1"/>
  <c r="K1224" i="2"/>
  <c r="M1224" i="2" s="1"/>
  <c r="J1224" i="2"/>
  <c r="L1224" i="2" s="1"/>
  <c r="K983" i="2"/>
  <c r="M983" i="2" s="1"/>
  <c r="J983" i="2"/>
  <c r="L983" i="2" s="1"/>
  <c r="K1150" i="2"/>
  <c r="M1150" i="2" s="1"/>
  <c r="J1150" i="2"/>
  <c r="L1150" i="2" s="1"/>
  <c r="K359" i="2"/>
  <c r="M359" i="2" s="1"/>
  <c r="J359" i="2"/>
  <c r="L359" i="2" s="1"/>
  <c r="K701" i="2"/>
  <c r="M701" i="2" s="1"/>
  <c r="J701" i="2"/>
  <c r="L701" i="2" s="1"/>
  <c r="K1275" i="2"/>
  <c r="M1275" i="2" s="1"/>
  <c r="J1275" i="2"/>
  <c r="L1275" i="2" s="1"/>
  <c r="K763" i="2"/>
  <c r="M763" i="2" s="1"/>
  <c r="J763" i="2"/>
  <c r="L763" i="2" s="1"/>
  <c r="K826" i="2"/>
  <c r="M826" i="2" s="1"/>
  <c r="J826" i="2"/>
  <c r="L826" i="2" s="1"/>
  <c r="K400" i="2"/>
  <c r="M400" i="2" s="1"/>
  <c r="J400" i="2"/>
  <c r="L400" i="2" s="1"/>
  <c r="K566" i="2"/>
  <c r="M566" i="2" s="1"/>
  <c r="J566" i="2"/>
  <c r="L566" i="2" s="1"/>
  <c r="K54" i="2"/>
  <c r="M54" i="2" s="1"/>
  <c r="J54" i="2"/>
  <c r="L54" i="2" s="1"/>
  <c r="K213" i="2"/>
  <c r="M213" i="2" s="1"/>
  <c r="J213" i="2"/>
  <c r="L213" i="2" s="1"/>
  <c r="K380" i="2"/>
  <c r="M380" i="2" s="1"/>
  <c r="J380" i="2"/>
  <c r="L380" i="2" s="1"/>
  <c r="K547" i="2"/>
  <c r="M547" i="2" s="1"/>
  <c r="J547" i="2"/>
  <c r="L547" i="2" s="1"/>
  <c r="K35" i="2"/>
  <c r="M35" i="2" s="1"/>
  <c r="J35" i="2"/>
  <c r="L35" i="2" s="1"/>
  <c r="K202" i="2"/>
  <c r="M202" i="2" s="1"/>
  <c r="J202" i="2"/>
  <c r="L202" i="2" s="1"/>
  <c r="K369" i="2"/>
  <c r="M369" i="2" s="1"/>
  <c r="J369" i="2"/>
  <c r="L369" i="2" s="1"/>
  <c r="K961" i="2"/>
  <c r="M961" i="2" s="1"/>
  <c r="J961" i="2"/>
  <c r="L961" i="2" s="1"/>
  <c r="K1320" i="2"/>
  <c r="M1320" i="2" s="1"/>
  <c r="J1320" i="2"/>
  <c r="L1320" i="2" s="1"/>
  <c r="K1503" i="2"/>
  <c r="M1503" i="2" s="1"/>
  <c r="J1503" i="2"/>
  <c r="L1503" i="2" s="1"/>
  <c r="K1686" i="2"/>
  <c r="M1686" i="2" s="1"/>
  <c r="J1686" i="2"/>
  <c r="L1686" i="2" s="1"/>
  <c r="K1068" i="2"/>
  <c r="M1068" i="2" s="1"/>
  <c r="J1068" i="2"/>
  <c r="L1068" i="2" s="1"/>
  <c r="K911" i="2"/>
  <c r="M911" i="2" s="1"/>
  <c r="J911" i="2"/>
  <c r="L911" i="2" s="1"/>
  <c r="K1078" i="2"/>
  <c r="M1078" i="2" s="1"/>
  <c r="J1078" i="2"/>
  <c r="L1078" i="2" s="1"/>
  <c r="K1141" i="2"/>
  <c r="M1141" i="2" s="1"/>
  <c r="J1141" i="2"/>
  <c r="L1141" i="2" s="1"/>
  <c r="K287" i="2"/>
  <c r="M287" i="2" s="1"/>
  <c r="J287" i="2"/>
  <c r="L287" i="2" s="1"/>
  <c r="K1203" i="2"/>
  <c r="M1203" i="2" s="1"/>
  <c r="J1203" i="2"/>
  <c r="L1203" i="2" s="1"/>
  <c r="K691" i="2"/>
  <c r="M691" i="2" s="1"/>
  <c r="J691" i="2"/>
  <c r="L691" i="2" s="1"/>
  <c r="K754" i="2"/>
  <c r="M754" i="2" s="1"/>
  <c r="J754" i="2"/>
  <c r="L754" i="2" s="1"/>
  <c r="K328" i="2"/>
  <c r="M328" i="2" s="1"/>
  <c r="J328" i="2"/>
  <c r="L328" i="2" s="1"/>
  <c r="K494" i="2"/>
  <c r="M494" i="2" s="1"/>
  <c r="J494" i="2"/>
  <c r="L494" i="2" s="1"/>
  <c r="K653" i="2"/>
  <c r="M653" i="2" s="1"/>
  <c r="J653" i="2"/>
  <c r="L653" i="2" s="1"/>
  <c r="K141" i="2"/>
  <c r="M141" i="2" s="1"/>
  <c r="J141" i="2"/>
  <c r="L141" i="2" s="1"/>
  <c r="K308" i="2"/>
  <c r="M308" i="2" s="1"/>
  <c r="J308" i="2"/>
  <c r="L308" i="2" s="1"/>
  <c r="K475" i="2"/>
  <c r="M475" i="2" s="1"/>
  <c r="J475" i="2"/>
  <c r="L475" i="2" s="1"/>
  <c r="K642" i="2"/>
  <c r="M642" i="2" s="1"/>
  <c r="J642" i="2"/>
  <c r="L642" i="2" s="1"/>
  <c r="K130" i="2"/>
  <c r="M130" i="2" s="1"/>
  <c r="J130" i="2"/>
  <c r="L130" i="2" s="1"/>
  <c r="K297" i="2"/>
  <c r="M297" i="2" s="1"/>
  <c r="J297" i="2"/>
  <c r="L297" i="2" s="1"/>
  <c r="K1120" i="2"/>
  <c r="M1120" i="2" s="1"/>
  <c r="J1120" i="2"/>
  <c r="L1120" i="2" s="1"/>
  <c r="K1376" i="2"/>
  <c r="M1376" i="2" s="1"/>
  <c r="J1376" i="2"/>
  <c r="L1376" i="2" s="1"/>
  <c r="K1559" i="2"/>
  <c r="M1559" i="2" s="1"/>
  <c r="J1559" i="2"/>
  <c r="L1559" i="2" s="1"/>
  <c r="K63" i="2"/>
  <c r="M63" i="2" s="1"/>
  <c r="J63" i="2"/>
  <c r="L63" i="2" s="1"/>
  <c r="K1197" i="2"/>
  <c r="M1197" i="2" s="1"/>
  <c r="J1197" i="2"/>
  <c r="L1197" i="2" s="1"/>
  <c r="K967" i="2"/>
  <c r="M967" i="2" s="1"/>
  <c r="J967" i="2"/>
  <c r="L967" i="2" s="1"/>
  <c r="K1134" i="2"/>
  <c r="M1134" i="2" s="1"/>
  <c r="J1134" i="2"/>
  <c r="L1134" i="2" s="1"/>
  <c r="K231" i="2"/>
  <c r="M231" i="2" s="1"/>
  <c r="J231" i="2"/>
  <c r="L231" i="2" s="1"/>
  <c r="K685" i="2"/>
  <c r="M685" i="2" s="1"/>
  <c r="J685" i="2"/>
  <c r="L685" i="2" s="1"/>
  <c r="K1259" i="2"/>
  <c r="M1259" i="2" s="1"/>
  <c r="J1259" i="2"/>
  <c r="L1259" i="2" s="1"/>
  <c r="K747" i="2"/>
  <c r="M747" i="2" s="1"/>
  <c r="J747" i="2"/>
  <c r="L747" i="2" s="1"/>
  <c r="K810" i="2"/>
  <c r="M810" i="2" s="1"/>
  <c r="J810" i="2"/>
  <c r="L810" i="2" s="1"/>
  <c r="K384" i="2"/>
  <c r="M384" i="2" s="1"/>
  <c r="J384" i="2"/>
  <c r="L384" i="2" s="1"/>
  <c r="K550" i="2"/>
  <c r="M550" i="2" s="1"/>
  <c r="J550" i="2"/>
  <c r="L550" i="2" s="1"/>
  <c r="K38" i="2"/>
  <c r="M38" i="2" s="1"/>
  <c r="J38" i="2"/>
  <c r="L38" i="2" s="1"/>
  <c r="K197" i="2"/>
  <c r="M197" i="2" s="1"/>
  <c r="J197" i="2"/>
  <c r="L197" i="2" s="1"/>
  <c r="K364" i="2"/>
  <c r="M364" i="2" s="1"/>
  <c r="J364" i="2"/>
  <c r="L364" i="2" s="1"/>
  <c r="K531" i="2"/>
  <c r="M531" i="2" s="1"/>
  <c r="J531" i="2"/>
  <c r="L531" i="2" s="1"/>
  <c r="K19" i="2"/>
  <c r="M19" i="2" s="1"/>
  <c r="J19" i="2"/>
  <c r="L19" i="2" s="1"/>
  <c r="K186" i="2"/>
  <c r="M186" i="2" s="1"/>
  <c r="J186" i="2"/>
  <c r="L186" i="2" s="1"/>
  <c r="K353" i="2"/>
  <c r="M353" i="2" s="1"/>
  <c r="J353" i="2"/>
  <c r="L353" i="2" s="1"/>
  <c r="K1228" i="2"/>
  <c r="M1228" i="2" s="1"/>
  <c r="J1228" i="2"/>
  <c r="L1228" i="2" s="1"/>
  <c r="K1432" i="2"/>
  <c r="M1432" i="2" s="1"/>
  <c r="J1432" i="2"/>
  <c r="L1432" i="2" s="1"/>
  <c r="K1615" i="2"/>
  <c r="M1615" i="2" s="1"/>
  <c r="J1615" i="2"/>
  <c r="L1615" i="2" s="1"/>
  <c r="K825" i="2"/>
  <c r="M825" i="2" s="1"/>
  <c r="J825" i="2"/>
  <c r="L825" i="2" s="1"/>
  <c r="K1285" i="2"/>
  <c r="M1285" i="2" s="1"/>
  <c r="J1285" i="2"/>
  <c r="L1285" i="2" s="1"/>
  <c r="K1023" i="2"/>
  <c r="M1023" i="2" s="1"/>
  <c r="J1023" i="2"/>
  <c r="L1023" i="2" s="1"/>
  <c r="K1190" i="2"/>
  <c r="M1190" i="2" s="1"/>
  <c r="J1190" i="2"/>
  <c r="L1190" i="2" s="1"/>
  <c r="K677" i="2"/>
  <c r="M677" i="2" s="1"/>
  <c r="J677" i="2"/>
  <c r="L677" i="2" s="1"/>
  <c r="K741" i="2"/>
  <c r="M741" i="2" s="1"/>
  <c r="J741" i="2"/>
  <c r="L741" i="2" s="1"/>
  <c r="K215" i="2"/>
  <c r="M215" i="2" s="1"/>
  <c r="J215" i="2"/>
  <c r="L215" i="2" s="1"/>
  <c r="K803" i="2"/>
  <c r="M803" i="2" s="1"/>
  <c r="J803" i="2"/>
  <c r="L803" i="2" s="1"/>
  <c r="K866" i="2"/>
  <c r="M866" i="2" s="1"/>
  <c r="J866" i="2"/>
  <c r="L866" i="2" s="1"/>
  <c r="K440" i="2"/>
  <c r="M440" i="2" s="1"/>
  <c r="J440" i="2"/>
  <c r="L440" i="2" s="1"/>
  <c r="K606" i="2"/>
  <c r="M606" i="2" s="1"/>
  <c r="J606" i="2"/>
  <c r="L606" i="2" s="1"/>
  <c r="K94" i="2"/>
  <c r="M94" i="2" s="1"/>
  <c r="J94" i="2"/>
  <c r="L94" i="2" s="1"/>
  <c r="K253" i="2"/>
  <c r="M253" i="2" s="1"/>
  <c r="J253" i="2"/>
  <c r="L253" i="2" s="1"/>
  <c r="K420" i="2"/>
  <c r="M420" i="2" s="1"/>
  <c r="J420" i="2"/>
  <c r="L420" i="2" s="1"/>
  <c r="K587" i="2"/>
  <c r="M587" i="2" s="1"/>
  <c r="J587" i="2"/>
  <c r="L587" i="2" s="1"/>
  <c r="K75" i="2"/>
  <c r="M75" i="2" s="1"/>
  <c r="J75" i="2"/>
  <c r="L75" i="2" s="1"/>
  <c r="K242" i="2"/>
  <c r="M242" i="2" s="1"/>
  <c r="J242" i="2"/>
  <c r="L242" i="2" s="1"/>
  <c r="K409" i="2"/>
  <c r="M409" i="2" s="1"/>
  <c r="J409" i="2"/>
  <c r="L409" i="2" s="1"/>
  <c r="K1115" i="2"/>
  <c r="M1115" i="2" s="1"/>
  <c r="J1115" i="2"/>
  <c r="L1115" i="2" s="1"/>
  <c r="K79" i="2"/>
  <c r="M79" i="2" s="1"/>
  <c r="J79" i="2"/>
  <c r="L79" i="2" s="1"/>
  <c r="K583" i="2"/>
  <c r="M583" i="2" s="1"/>
  <c r="J583" i="2"/>
  <c r="L583" i="2" s="1"/>
  <c r="K240" i="2"/>
  <c r="M240" i="2" s="1"/>
  <c r="J240" i="2"/>
  <c r="L240" i="2" s="1"/>
  <c r="K406" i="2"/>
  <c r="M406" i="2" s="1"/>
  <c r="J406" i="2"/>
  <c r="L406" i="2" s="1"/>
  <c r="K565" i="2"/>
  <c r="M565" i="2" s="1"/>
  <c r="J565" i="2"/>
  <c r="L565" i="2" s="1"/>
  <c r="K53" i="2"/>
  <c r="M53" i="2" s="1"/>
  <c r="J53" i="2"/>
  <c r="L53" i="2" s="1"/>
  <c r="K220" i="2"/>
  <c r="M220" i="2" s="1"/>
  <c r="J220" i="2"/>
  <c r="L220" i="2" s="1"/>
  <c r="K387" i="2"/>
  <c r="M387" i="2" s="1"/>
  <c r="J387" i="2"/>
  <c r="L387" i="2" s="1"/>
  <c r="K554" i="2"/>
  <c r="M554" i="2" s="1"/>
  <c r="J554" i="2"/>
  <c r="L554" i="2" s="1"/>
  <c r="K42" i="2"/>
  <c r="M42" i="2" s="1"/>
  <c r="J42" i="2"/>
  <c r="L42" i="2" s="1"/>
  <c r="K209" i="2"/>
  <c r="M209" i="2" s="1"/>
  <c r="J209" i="2"/>
  <c r="L209" i="2" s="1"/>
  <c r="K833" i="2"/>
  <c r="M833" i="2" s="1"/>
  <c r="J833" i="2"/>
  <c r="L833" i="2" s="1"/>
  <c r="K1288" i="2"/>
  <c r="M1288" i="2" s="1"/>
  <c r="J1288" i="2"/>
  <c r="L1288" i="2" s="1"/>
  <c r="K1471" i="2"/>
  <c r="M1471" i="2" s="1"/>
  <c r="J1471" i="2"/>
  <c r="L1471" i="2" s="1"/>
  <c r="K1654" i="2"/>
  <c r="M1654" i="2" s="1"/>
  <c r="J1654" i="2"/>
  <c r="L1654" i="2" s="1"/>
  <c r="K984" i="2"/>
  <c r="M984" i="2" s="1"/>
  <c r="J984" i="2"/>
  <c r="L984" i="2" s="1"/>
  <c r="K879" i="2"/>
  <c r="M879" i="2" s="1"/>
  <c r="J879" i="2"/>
  <c r="L879" i="2" s="1"/>
  <c r="K1046" i="2"/>
  <c r="M1046" i="2" s="1"/>
  <c r="J1046" i="2"/>
  <c r="L1046" i="2" s="1"/>
  <c r="K1109" i="2"/>
  <c r="M1109" i="2" s="1"/>
  <c r="J1109" i="2"/>
  <c r="L1109" i="2" s="1"/>
  <c r="K31" i="2"/>
  <c r="M31" i="2" s="1"/>
  <c r="J31" i="2"/>
  <c r="L31" i="2" s="1"/>
  <c r="K1171" i="2"/>
  <c r="M1171" i="2" s="1"/>
  <c r="J1171" i="2"/>
  <c r="L1171" i="2" s="1"/>
  <c r="K527" i="2"/>
  <c r="M527" i="2" s="1"/>
  <c r="J527" i="2"/>
  <c r="L527" i="2" s="1"/>
  <c r="K722" i="2"/>
  <c r="M722" i="2" s="1"/>
  <c r="J722" i="2"/>
  <c r="L722" i="2" s="1"/>
  <c r="K296" i="2"/>
  <c r="M296" i="2" s="1"/>
  <c r="J296" i="2"/>
  <c r="L296" i="2" s="1"/>
  <c r="K462" i="2"/>
  <c r="M462" i="2" s="1"/>
  <c r="J462" i="2"/>
  <c r="L462" i="2" s="1"/>
  <c r="K621" i="2"/>
  <c r="M621" i="2" s="1"/>
  <c r="J621" i="2"/>
  <c r="L621" i="2" s="1"/>
  <c r="K109" i="2"/>
  <c r="M109" i="2" s="1"/>
  <c r="J109" i="2"/>
  <c r="L109" i="2" s="1"/>
  <c r="K276" i="2"/>
  <c r="M276" i="2" s="1"/>
  <c r="J276" i="2"/>
  <c r="L276" i="2" s="1"/>
  <c r="K443" i="2"/>
  <c r="M443" i="2" s="1"/>
  <c r="J443" i="2"/>
  <c r="L443" i="2" s="1"/>
  <c r="K610" i="2"/>
  <c r="M610" i="2" s="1"/>
  <c r="J610" i="2"/>
  <c r="L610" i="2" s="1"/>
  <c r="K98" i="2"/>
  <c r="M98" i="2" s="1"/>
  <c r="J98" i="2"/>
  <c r="L98" i="2" s="1"/>
  <c r="K265" i="2"/>
  <c r="M265" i="2" s="1"/>
  <c r="J265" i="2"/>
  <c r="L265" i="2" s="1"/>
  <c r="K410" i="2"/>
  <c r="M410" i="2" s="1"/>
  <c r="J410" i="2"/>
  <c r="L410" i="2" s="1"/>
  <c r="K421" i="2"/>
  <c r="M421" i="2" s="1"/>
  <c r="J421" i="2"/>
  <c r="L421" i="2" s="1"/>
  <c r="K1034" i="2"/>
  <c r="M1034" i="2" s="1"/>
  <c r="J1034" i="2"/>
  <c r="L1034" i="2" s="1"/>
  <c r="K989" i="2"/>
  <c r="M989" i="2" s="1"/>
  <c r="J989" i="2"/>
  <c r="L989" i="2" s="1"/>
  <c r="K1119" i="2"/>
  <c r="M1119" i="2" s="1"/>
  <c r="J1119" i="2"/>
  <c r="L1119" i="2" s="1"/>
  <c r="K1527" i="2"/>
  <c r="M1527" i="2" s="1"/>
  <c r="J1527" i="2"/>
  <c r="L1527" i="2" s="1"/>
  <c r="K1433" i="2"/>
  <c r="M1433" i="2" s="1"/>
  <c r="J1433" i="2"/>
  <c r="L1433" i="2" s="1"/>
  <c r="K1323" i="2"/>
  <c r="M1323" i="2" s="1"/>
  <c r="J1323" i="2"/>
  <c r="L1323" i="2" s="1"/>
  <c r="K1000" i="2"/>
  <c r="M1000" i="2" s="1"/>
  <c r="J1000" i="2"/>
  <c r="L1000" i="2" s="1"/>
  <c r="K1660" i="2"/>
  <c r="M1660" i="2" s="1"/>
  <c r="J1660" i="2"/>
  <c r="L1660" i="2" s="1"/>
  <c r="K1725" i="2"/>
  <c r="M1725" i="2" s="1"/>
  <c r="J1725" i="2"/>
  <c r="L1725" i="2" s="1"/>
  <c r="K1546" i="2"/>
  <c r="M1546" i="2" s="1"/>
  <c r="J1546" i="2"/>
  <c r="L1546" i="2" s="1"/>
  <c r="K1500" i="2"/>
  <c r="M1500" i="2" s="1"/>
  <c r="J1500" i="2"/>
  <c r="L1500" i="2" s="1"/>
  <c r="K446" i="2"/>
  <c r="M446" i="2" s="1"/>
  <c r="J446" i="2"/>
  <c r="L446" i="2" s="1"/>
  <c r="K1299" i="2"/>
  <c r="M1299" i="2" s="1"/>
  <c r="J1299" i="2"/>
  <c r="L1299" i="2" s="1"/>
  <c r="K121" i="2"/>
  <c r="M121" i="2" s="1"/>
  <c r="J121" i="2"/>
  <c r="L121" i="2" s="1"/>
  <c r="K132" i="2"/>
  <c r="M132" i="2" s="1"/>
  <c r="J132" i="2"/>
  <c r="L132" i="2" s="1"/>
  <c r="K152" i="2"/>
  <c r="M152" i="2" s="1"/>
  <c r="J152" i="2"/>
  <c r="L152" i="2" s="1"/>
  <c r="K724" i="2"/>
  <c r="M724" i="2" s="1"/>
  <c r="J724" i="2"/>
  <c r="L724" i="2" s="1"/>
  <c r="K1118" i="2"/>
  <c r="M1118" i="2" s="1"/>
  <c r="J1118" i="2"/>
  <c r="L1118" i="2" s="1"/>
  <c r="K1574" i="2"/>
  <c r="M1574" i="2" s="1"/>
  <c r="J1574" i="2"/>
  <c r="L1574" i="2" s="1"/>
  <c r="J1536" i="2"/>
  <c r="L1536" i="2" s="1"/>
  <c r="K1536" i="2"/>
  <c r="M1536" i="2" s="1"/>
  <c r="K713" i="2"/>
  <c r="M713" i="2" s="1"/>
  <c r="J713" i="2"/>
  <c r="L713" i="2" s="1"/>
  <c r="K1587" i="2"/>
  <c r="M1587" i="2" s="1"/>
  <c r="J1587" i="2"/>
  <c r="L1587" i="2" s="1"/>
  <c r="K1412" i="2"/>
  <c r="M1412" i="2" s="1"/>
  <c r="J1412" i="2"/>
  <c r="L1412" i="2" s="1"/>
  <c r="K255" i="2"/>
  <c r="M255" i="2" s="1"/>
  <c r="J255" i="2"/>
  <c r="L255" i="2" s="1"/>
  <c r="K1317" i="2"/>
  <c r="M1317" i="2" s="1"/>
  <c r="J1317" i="2"/>
  <c r="L1317" i="2" s="1"/>
  <c r="K1057" i="2"/>
  <c r="M1057" i="2" s="1"/>
  <c r="J1057" i="2"/>
  <c r="L1057" i="2" s="1"/>
  <c r="K82" i="2"/>
  <c r="M82" i="2" s="1"/>
  <c r="J82" i="2"/>
  <c r="L82" i="2" s="1"/>
  <c r="K1647" i="2"/>
  <c r="M1647" i="2" s="1"/>
  <c r="J1647" i="2"/>
  <c r="L1647" i="2" s="1"/>
  <c r="K1693" i="2"/>
  <c r="M1693" i="2" s="1"/>
  <c r="J1693" i="2"/>
  <c r="L1693" i="2" s="1"/>
  <c r="K307" i="2"/>
  <c r="M307" i="2" s="1"/>
  <c r="J307" i="2"/>
  <c r="L307" i="2" s="1"/>
  <c r="K326" i="2"/>
  <c r="M326" i="2" s="1"/>
  <c r="J326" i="2"/>
  <c r="L326" i="2" s="1"/>
  <c r="K1035" i="2"/>
  <c r="M1035" i="2" s="1"/>
  <c r="J1035" i="2"/>
  <c r="L1035" i="2" s="1"/>
  <c r="J798" i="2"/>
  <c r="L798" i="2" s="1"/>
  <c r="K798" i="2"/>
  <c r="M798" i="2" s="1"/>
  <c r="K1236" i="2"/>
  <c r="M1236" i="2" s="1"/>
  <c r="J1236" i="2"/>
  <c r="L1236" i="2" s="1"/>
  <c r="K1176" i="2"/>
  <c r="M1176" i="2" s="1"/>
  <c r="J1176" i="2"/>
  <c r="L1176" i="2" s="1"/>
  <c r="K1585" i="2"/>
  <c r="M1585" i="2" s="1"/>
  <c r="J1585" i="2"/>
  <c r="L1585" i="2" s="1"/>
  <c r="K1467" i="2"/>
  <c r="M1467" i="2" s="1"/>
  <c r="J1467" i="2"/>
  <c r="L1467" i="2" s="1"/>
  <c r="K1292" i="2"/>
  <c r="M1292" i="2" s="1"/>
  <c r="J1292" i="2"/>
  <c r="L1292" i="2" s="1"/>
  <c r="K1338" i="2"/>
  <c r="M1338" i="2" s="1"/>
  <c r="J1338" i="2"/>
  <c r="L1338" i="2" s="1"/>
  <c r="K1602" i="2"/>
  <c r="M1602" i="2" s="1"/>
  <c r="J1602" i="2"/>
  <c r="L1602" i="2" s="1"/>
  <c r="K1389" i="2"/>
  <c r="M1389" i="2" s="1"/>
  <c r="J1389" i="2"/>
  <c r="L1389" i="2" s="1"/>
  <c r="K594" i="2"/>
  <c r="M594" i="2" s="1"/>
  <c r="J594" i="2"/>
  <c r="L594" i="2" s="1"/>
  <c r="K1555" i="2"/>
  <c r="M1555" i="2" s="1"/>
  <c r="J1555" i="2"/>
  <c r="L1555" i="2" s="1"/>
  <c r="K18" i="2"/>
  <c r="M18" i="2" s="1"/>
  <c r="J18" i="2"/>
  <c r="L18" i="2" s="1"/>
  <c r="K29" i="2"/>
  <c r="M29" i="2" s="1"/>
  <c r="J29" i="2"/>
  <c r="L29" i="2" s="1"/>
  <c r="K391" i="2"/>
  <c r="M391" i="2" s="1"/>
  <c r="J391" i="2"/>
  <c r="L391" i="2" s="1"/>
  <c r="K717" i="2"/>
  <c r="M717" i="2" s="1"/>
  <c r="J717" i="2"/>
  <c r="L717" i="2" s="1"/>
  <c r="K823" i="2"/>
  <c r="M823" i="2" s="1"/>
  <c r="J823" i="2"/>
  <c r="L823" i="2" s="1"/>
  <c r="K1250" i="2"/>
  <c r="M1250" i="2" s="1"/>
  <c r="J1250" i="2"/>
  <c r="L1250" i="2" s="1"/>
  <c r="K1189" i="2"/>
  <c r="M1189" i="2" s="1"/>
  <c r="J1189" i="2"/>
  <c r="L1189" i="2" s="1"/>
  <c r="K1180" i="2"/>
  <c r="M1180" i="2" s="1"/>
  <c r="J1180" i="2"/>
  <c r="L1180" i="2" s="1"/>
  <c r="K1731" i="2"/>
  <c r="M1731" i="2" s="1"/>
  <c r="J1731" i="2"/>
  <c r="L1731" i="2" s="1"/>
  <c r="K1556" i="2"/>
  <c r="M1556" i="2" s="1"/>
  <c r="J1556" i="2"/>
  <c r="L1556" i="2" s="1"/>
  <c r="K1629" i="2"/>
  <c r="M1629" i="2" s="1"/>
  <c r="J1629" i="2"/>
  <c r="L1629" i="2" s="1"/>
  <c r="K936" i="2"/>
  <c r="M936" i="2" s="1"/>
  <c r="J936" i="2"/>
  <c r="L936" i="2" s="1"/>
  <c r="K1722" i="2"/>
  <c r="M1722" i="2" s="1"/>
  <c r="J1722" i="2"/>
  <c r="L1722" i="2" s="1"/>
  <c r="K427" i="2"/>
  <c r="M427" i="2" s="1"/>
  <c r="J427" i="2"/>
  <c r="L427" i="2" s="1"/>
  <c r="K1277" i="2"/>
  <c r="M1277" i="2" s="1"/>
  <c r="J1277" i="2"/>
  <c r="L1277" i="2" s="1"/>
  <c r="K1298" i="2"/>
  <c r="M1298" i="2" s="1"/>
  <c r="J1298" i="2"/>
  <c r="L1298" i="2" s="1"/>
  <c r="K627" i="2"/>
  <c r="M627" i="2" s="1"/>
  <c r="J627" i="2"/>
  <c r="L627" i="2" s="1"/>
  <c r="K646" i="2"/>
  <c r="M646" i="2" s="1"/>
  <c r="J646" i="2"/>
  <c r="L646" i="2" s="1"/>
  <c r="K151" i="2"/>
  <c r="M151" i="2" s="1"/>
  <c r="J151" i="2"/>
  <c r="L151" i="2" s="1"/>
  <c r="K1030" i="2"/>
  <c r="M1030" i="2" s="1"/>
  <c r="J1030" i="2"/>
  <c r="L1030" i="2" s="1"/>
  <c r="K1454" i="2"/>
  <c r="M1454" i="2" s="1"/>
  <c r="J1454" i="2"/>
  <c r="L1454" i="2" s="1"/>
  <c r="K1424" i="2"/>
  <c r="M1424" i="2" s="1"/>
  <c r="J1424" i="2"/>
  <c r="L1424" i="2" s="1"/>
  <c r="J1665" i="2"/>
  <c r="L1665" i="2" s="1"/>
  <c r="K1665" i="2"/>
  <c r="M1665" i="2" s="1"/>
  <c r="K1547" i="2"/>
  <c r="M1547" i="2" s="1"/>
  <c r="J1547" i="2"/>
  <c r="L1547" i="2" s="1"/>
  <c r="K1692" i="2"/>
  <c r="M1692" i="2" s="1"/>
  <c r="J1692" i="2"/>
  <c r="L1692" i="2" s="1"/>
  <c r="K171" i="2"/>
  <c r="M171" i="2" s="1"/>
  <c r="J171" i="2"/>
  <c r="L171" i="2" s="1"/>
  <c r="K1685" i="2"/>
  <c r="M1685" i="2" s="1"/>
  <c r="J1685" i="2"/>
  <c r="L1685" i="2" s="1"/>
  <c r="K1510" i="2"/>
  <c r="M1510" i="2" s="1"/>
  <c r="J1510" i="2"/>
  <c r="L1510" i="2" s="1"/>
  <c r="K844" i="2"/>
  <c r="M844" i="2" s="1"/>
  <c r="J844" i="2"/>
  <c r="L844" i="2" s="1"/>
  <c r="K1477" i="2"/>
  <c r="M1477" i="2" s="1"/>
  <c r="J1477" i="2"/>
  <c r="L1477" i="2" s="1"/>
  <c r="K865" i="2"/>
  <c r="M865" i="2" s="1"/>
  <c r="J865" i="2"/>
  <c r="L865" i="2" s="1"/>
  <c r="K887" i="2"/>
  <c r="M887" i="2" s="1"/>
  <c r="J887" i="2"/>
  <c r="L887" i="2" s="1"/>
  <c r="K1260" i="2"/>
  <c r="M1260" i="2" s="1"/>
  <c r="J1260" i="2"/>
  <c r="L1260" i="2" s="1"/>
  <c r="K1307" i="2"/>
  <c r="M1307" i="2" s="1"/>
  <c r="J1307" i="2"/>
  <c r="L1307" i="2" s="1"/>
  <c r="K1117" i="2"/>
  <c r="M1117" i="2" s="1"/>
  <c r="J1117" i="2"/>
  <c r="L1117" i="2" s="1"/>
  <c r="K1717" i="2"/>
  <c r="M1717" i="2" s="1"/>
  <c r="J1717" i="2"/>
  <c r="L1717" i="2" s="1"/>
  <c r="K1248" i="2"/>
  <c r="M1248" i="2" s="1"/>
  <c r="J1248" i="2"/>
  <c r="L1248" i="2" s="1"/>
  <c r="K1517" i="2"/>
  <c r="M1517" i="2" s="1"/>
  <c r="J1517" i="2"/>
  <c r="L1517" i="2" s="1"/>
  <c r="K1586" i="2"/>
  <c r="M1586" i="2" s="1"/>
  <c r="J1586" i="2"/>
  <c r="L1586" i="2" s="1"/>
  <c r="K415" i="2"/>
  <c r="M415" i="2" s="1"/>
  <c r="J415" i="2"/>
  <c r="L415" i="2" s="1"/>
  <c r="K1104" i="2"/>
  <c r="M1104" i="2" s="1"/>
  <c r="J1104" i="2"/>
  <c r="L1104" i="2" s="1"/>
  <c r="K260" i="2"/>
  <c r="M260" i="2" s="1"/>
  <c r="J260" i="2"/>
  <c r="L260" i="2" s="1"/>
  <c r="K311" i="2"/>
  <c r="M311" i="2" s="1"/>
  <c r="J311" i="2"/>
  <c r="L311" i="2" s="1"/>
  <c r="K1083" i="2"/>
  <c r="M1083" i="2" s="1"/>
  <c r="J1083" i="2"/>
  <c r="L1083" i="2" s="1"/>
  <c r="K533" i="2"/>
  <c r="M533" i="2" s="1"/>
  <c r="J533" i="2"/>
  <c r="L533" i="2" s="1"/>
  <c r="K177" i="2"/>
  <c r="M177" i="2" s="1"/>
  <c r="J177" i="2"/>
  <c r="L177" i="2" s="1"/>
  <c r="K719" i="2"/>
  <c r="M719" i="2" s="1"/>
  <c r="J719" i="2"/>
  <c r="L719" i="2" s="1"/>
  <c r="K1011" i="2"/>
  <c r="M1011" i="2" s="1"/>
  <c r="J1011" i="2"/>
  <c r="L1011" i="2" s="1"/>
  <c r="K628" i="2"/>
  <c r="M628" i="2" s="1"/>
  <c r="J628" i="2"/>
  <c r="L628" i="2" s="1"/>
  <c r="K105" i="2"/>
  <c r="M105" i="2" s="1"/>
  <c r="J105" i="2"/>
  <c r="L105" i="2" s="1"/>
  <c r="K775" i="2"/>
  <c r="M775" i="2" s="1"/>
  <c r="J775" i="2"/>
  <c r="L775" i="2" s="1"/>
  <c r="K1130" i="2"/>
  <c r="M1130" i="2" s="1"/>
  <c r="J1130" i="2"/>
  <c r="L1130" i="2" s="1"/>
  <c r="K172" i="2"/>
  <c r="M172" i="2" s="1"/>
  <c r="J172" i="2"/>
  <c r="L172" i="2" s="1"/>
  <c r="K1213" i="2"/>
  <c r="M1213" i="2" s="1"/>
  <c r="J1213" i="2"/>
  <c r="L1213" i="2" s="1"/>
  <c r="K940" i="2"/>
  <c r="M940" i="2" s="1"/>
  <c r="J940" i="2"/>
  <c r="L940" i="2" s="1"/>
  <c r="K414" i="2"/>
  <c r="M414" i="2" s="1"/>
  <c r="J414" i="2"/>
  <c r="L414" i="2" s="1"/>
  <c r="K562" i="2"/>
  <c r="M562" i="2" s="1"/>
  <c r="J562" i="2"/>
  <c r="L562" i="2" s="1"/>
  <c r="K560" i="2"/>
  <c r="M560" i="2" s="1"/>
  <c r="J560" i="2"/>
  <c r="L560" i="2" s="1"/>
  <c r="K195" i="2"/>
  <c r="M195" i="2" s="1"/>
  <c r="J195" i="2"/>
  <c r="L195" i="2" s="1"/>
  <c r="K1276" i="2"/>
  <c r="M1276" i="2" s="1"/>
  <c r="J1276" i="2"/>
  <c r="L1276" i="2" s="1"/>
  <c r="K796" i="2"/>
  <c r="M796" i="2" s="1"/>
  <c r="J796" i="2"/>
  <c r="L796" i="2" s="1"/>
  <c r="K270" i="2"/>
  <c r="M270" i="2" s="1"/>
  <c r="J270" i="2"/>
  <c r="L270" i="2" s="1"/>
  <c r="K585" i="2"/>
  <c r="M585" i="2" s="1"/>
  <c r="J585" i="2"/>
  <c r="L585" i="2" s="1"/>
  <c r="K1382" i="2"/>
  <c r="M1382" i="2" s="1"/>
  <c r="J1382" i="2"/>
  <c r="L1382" i="2" s="1"/>
  <c r="K1530" i="2"/>
  <c r="M1530" i="2" s="1"/>
  <c r="J1530" i="2"/>
  <c r="L1530" i="2" s="1"/>
  <c r="K210" i="2"/>
  <c r="M210" i="2" s="1"/>
  <c r="J210" i="2"/>
  <c r="L210" i="2" s="1"/>
  <c r="K1345" i="2"/>
  <c r="M1345" i="2" s="1"/>
  <c r="J1345" i="2"/>
  <c r="L1345" i="2" s="1"/>
  <c r="K1322" i="2"/>
  <c r="M1322" i="2" s="1"/>
  <c r="J1322" i="2"/>
  <c r="L1322" i="2" s="1"/>
  <c r="K416" i="2"/>
  <c r="M416" i="2" s="1"/>
  <c r="J416" i="2"/>
  <c r="L416" i="2" s="1"/>
  <c r="K996" i="2"/>
  <c r="M996" i="2" s="1"/>
  <c r="J996" i="2"/>
  <c r="L996" i="2" s="1"/>
  <c r="K1038" i="2"/>
  <c r="M1038" i="2" s="1"/>
  <c r="J1038" i="2"/>
  <c r="L1038" i="2" s="1"/>
  <c r="K835" i="2"/>
  <c r="M835" i="2" s="1"/>
  <c r="J835" i="2"/>
  <c r="L835" i="2" s="1"/>
  <c r="K1529" i="2"/>
  <c r="M1529" i="2" s="1"/>
  <c r="J1529" i="2"/>
  <c r="L1529" i="2" s="1"/>
  <c r="K1661" i="2"/>
  <c r="M1661" i="2" s="1"/>
  <c r="J1661" i="2"/>
  <c r="L1661" i="2" s="1"/>
  <c r="K37" i="2"/>
  <c r="M37" i="2" s="1"/>
  <c r="J37" i="2"/>
  <c r="L37" i="2" s="1"/>
  <c r="K863" i="2"/>
  <c r="M863" i="2" s="1"/>
  <c r="J863" i="2"/>
  <c r="L863" i="2" s="1"/>
  <c r="K247" i="2"/>
  <c r="M247" i="2" s="1"/>
  <c r="J247" i="2"/>
  <c r="L247" i="2" s="1"/>
  <c r="K1563" i="2"/>
  <c r="M1563" i="2" s="1"/>
  <c r="J1563" i="2"/>
  <c r="L1563" i="2" s="1"/>
  <c r="K970" i="2"/>
  <c r="M970" i="2" s="1"/>
  <c r="J970" i="2"/>
  <c r="L970" i="2" s="1"/>
  <c r="K1163" i="2"/>
  <c r="M1163" i="2" s="1"/>
  <c r="J1163" i="2"/>
  <c r="L1163" i="2" s="1"/>
  <c r="K157" i="2"/>
  <c r="M157" i="2" s="1"/>
  <c r="J157" i="2"/>
  <c r="L157" i="2" s="1"/>
  <c r="K1335" i="2"/>
  <c r="M1335" i="2" s="1"/>
  <c r="J1335" i="2"/>
  <c r="L1335" i="2" s="1"/>
  <c r="K190" i="2"/>
  <c r="M190" i="2" s="1"/>
  <c r="J190" i="2"/>
  <c r="L190" i="2" s="1"/>
  <c r="K1502" i="2"/>
  <c r="M1502" i="2" s="1"/>
  <c r="J1502" i="2"/>
  <c r="L1502" i="2" s="1"/>
  <c r="K1019" i="2"/>
  <c r="M1019" i="2" s="1"/>
  <c r="J1019" i="2"/>
  <c r="L1019" i="2" s="1"/>
  <c r="K144" i="2"/>
  <c r="M144" i="2" s="1"/>
  <c r="J144" i="2"/>
  <c r="L144" i="2" s="1"/>
  <c r="K291" i="2"/>
  <c r="M291" i="2" s="1"/>
  <c r="J291" i="2"/>
  <c r="L291" i="2" s="1"/>
  <c r="K1225" i="2"/>
  <c r="M1225" i="2" s="1"/>
  <c r="J1225" i="2"/>
  <c r="L1225" i="2" s="1"/>
  <c r="K885" i="2"/>
  <c r="M885" i="2" s="1"/>
  <c r="J885" i="2"/>
  <c r="L885" i="2" s="1"/>
  <c r="K584" i="2"/>
  <c r="M584" i="2" s="1"/>
  <c r="J584" i="2"/>
  <c r="L584" i="2" s="1"/>
  <c r="K219" i="2"/>
  <c r="M219" i="2" s="1"/>
  <c r="J219" i="2"/>
  <c r="L219" i="2" s="1"/>
  <c r="K1303" i="2"/>
  <c r="M1303" i="2" s="1"/>
  <c r="J1303" i="2"/>
  <c r="L1303" i="2" s="1"/>
  <c r="K820" i="2"/>
  <c r="M820" i="2" s="1"/>
  <c r="J820" i="2"/>
  <c r="L820" i="2" s="1"/>
  <c r="K294" i="2"/>
  <c r="M294" i="2" s="1"/>
  <c r="J294" i="2"/>
  <c r="L294" i="2" s="1"/>
  <c r="K442" i="2"/>
  <c r="M442" i="2" s="1"/>
  <c r="J442" i="2"/>
  <c r="L442" i="2" s="1"/>
  <c r="K1359" i="2"/>
  <c r="M1359" i="2" s="1"/>
  <c r="J1359" i="2"/>
  <c r="L1359" i="2" s="1"/>
  <c r="K876" i="2"/>
  <c r="M876" i="2" s="1"/>
  <c r="J876" i="2"/>
  <c r="L876" i="2" s="1"/>
  <c r="K509" i="2"/>
  <c r="M509" i="2" s="1"/>
  <c r="J509" i="2"/>
  <c r="L509" i="2" s="1"/>
  <c r="K153" i="2"/>
  <c r="M153" i="2" s="1"/>
  <c r="J153" i="2"/>
  <c r="L153" i="2" s="1"/>
  <c r="K309" i="2"/>
  <c r="M309" i="2" s="1"/>
  <c r="J309" i="2"/>
  <c r="L309" i="2" s="1"/>
  <c r="K1361" i="2"/>
  <c r="M1361" i="2" s="1"/>
  <c r="J1361" i="2"/>
  <c r="L1361" i="2" s="1"/>
  <c r="K239" i="2"/>
  <c r="M239" i="2" s="1"/>
  <c r="J239" i="2"/>
  <c r="L239" i="2" s="1"/>
  <c r="K978" i="2"/>
  <c r="M978" i="2" s="1"/>
  <c r="J978" i="2"/>
  <c r="L978" i="2" s="1"/>
  <c r="K532" i="2"/>
  <c r="M532" i="2" s="1"/>
  <c r="J532" i="2"/>
  <c r="L532" i="2" s="1"/>
  <c r="K76" i="2"/>
  <c r="M76" i="2" s="1"/>
  <c r="J76" i="2"/>
  <c r="L76" i="2" s="1"/>
  <c r="K1528" i="2"/>
  <c r="M1528" i="2" s="1"/>
  <c r="J1528" i="2"/>
  <c r="L1528" i="2" s="1"/>
  <c r="K1284" i="2"/>
  <c r="M1284" i="2" s="1"/>
  <c r="J1284" i="2"/>
  <c r="L1284" i="2" s="1"/>
  <c r="K477" i="2"/>
  <c r="M477" i="2" s="1"/>
  <c r="J477" i="2"/>
  <c r="L477" i="2" s="1"/>
  <c r="K1331" i="2"/>
  <c r="M1331" i="2" s="1"/>
  <c r="J1331" i="2"/>
  <c r="L1331" i="2" s="1"/>
  <c r="K1578" i="2"/>
  <c r="M1578" i="2" s="1"/>
  <c r="J1578" i="2"/>
  <c r="L1578" i="2" s="1"/>
  <c r="K672" i="2"/>
  <c r="M672" i="2" s="1"/>
  <c r="J672" i="2"/>
  <c r="L672" i="2" s="1"/>
  <c r="K1177" i="2"/>
  <c r="M1177" i="2" s="1"/>
  <c r="J1177" i="2"/>
  <c r="L1177" i="2" s="1"/>
  <c r="K808" i="2"/>
  <c r="M808" i="2" s="1"/>
  <c r="J808" i="2"/>
  <c r="L808" i="2" s="1"/>
  <c r="K382" i="2"/>
  <c r="M382" i="2" s="1"/>
  <c r="J382" i="2"/>
  <c r="L382" i="2" s="1"/>
  <c r="K1475" i="2"/>
  <c r="M1475" i="2" s="1"/>
  <c r="J1475" i="2"/>
  <c r="L1475" i="2" s="1"/>
  <c r="K1184" i="2"/>
  <c r="M1184" i="2" s="1"/>
  <c r="J1184" i="2"/>
  <c r="L1184" i="2" s="1"/>
  <c r="K57" i="2"/>
  <c r="M57" i="2" s="1"/>
  <c r="J57" i="2"/>
  <c r="L57" i="2" s="1"/>
  <c r="K68" i="2"/>
  <c r="M68" i="2" s="1"/>
  <c r="J68" i="2"/>
  <c r="L68" i="2" s="1"/>
  <c r="K88" i="2"/>
  <c r="M88" i="2" s="1"/>
  <c r="J88" i="2"/>
  <c r="L88" i="2" s="1"/>
  <c r="K663" i="2"/>
  <c r="M663" i="2" s="1"/>
  <c r="J663" i="2"/>
  <c r="L663" i="2" s="1"/>
  <c r="K1094" i="2"/>
  <c r="M1094" i="2" s="1"/>
  <c r="J1094" i="2"/>
  <c r="L1094" i="2" s="1"/>
  <c r="K1518" i="2"/>
  <c r="M1518" i="2" s="1"/>
  <c r="J1518" i="2"/>
  <c r="L1518" i="2" s="1"/>
  <c r="K1488" i="2"/>
  <c r="M1488" i="2" s="1"/>
  <c r="J1488" i="2"/>
  <c r="L1488" i="2" s="1"/>
  <c r="K447" i="2"/>
  <c r="M447" i="2" s="1"/>
  <c r="J447" i="2"/>
  <c r="L447" i="2" s="1"/>
  <c r="K1571" i="2"/>
  <c r="M1571" i="2" s="1"/>
  <c r="J1571" i="2"/>
  <c r="L1571" i="2" s="1"/>
  <c r="K1396" i="2"/>
  <c r="M1396" i="2" s="1"/>
  <c r="J1396" i="2"/>
  <c r="L1396" i="2" s="1"/>
  <c r="K1729" i="2"/>
  <c r="M1729" i="2" s="1"/>
  <c r="J1729" i="2"/>
  <c r="L1729" i="2" s="1"/>
  <c r="K1234" i="2"/>
  <c r="M1234" i="2" s="1"/>
  <c r="J1234" i="2"/>
  <c r="L1234" i="2" s="1"/>
  <c r="K840" i="2"/>
  <c r="M840" i="2" s="1"/>
  <c r="J840" i="2"/>
  <c r="L840" i="2" s="1"/>
  <c r="K1705" i="2"/>
  <c r="M1705" i="2" s="1"/>
  <c r="J1705" i="2"/>
  <c r="L1705" i="2" s="1"/>
  <c r="K1470" i="2"/>
  <c r="M1470" i="2" s="1"/>
  <c r="J1470" i="2"/>
  <c r="L1470" i="2" s="1"/>
  <c r="K1689" i="2"/>
  <c r="M1689" i="2" s="1"/>
  <c r="J1689" i="2"/>
  <c r="L1689" i="2" s="1"/>
  <c r="K992" i="2"/>
  <c r="M992" i="2" s="1"/>
  <c r="J992" i="2"/>
  <c r="L992" i="2" s="1"/>
  <c r="K1328" i="2"/>
  <c r="M1328" i="2" s="1"/>
  <c r="J1328" i="2"/>
  <c r="L1328" i="2" s="1"/>
  <c r="K1511" i="2"/>
  <c r="M1511" i="2" s="1"/>
  <c r="J1511" i="2"/>
  <c r="L1511" i="2" s="1"/>
  <c r="K1694" i="2"/>
  <c r="M1694" i="2" s="1"/>
  <c r="J1694" i="2"/>
  <c r="L1694" i="2" s="1"/>
  <c r="K1089" i="2"/>
  <c r="M1089" i="2" s="1"/>
  <c r="J1089" i="2"/>
  <c r="L1089" i="2" s="1"/>
  <c r="J919" i="2"/>
  <c r="L919" i="2" s="1"/>
  <c r="K919" i="2"/>
  <c r="M919" i="2" s="1"/>
  <c r="K1086" i="2"/>
  <c r="M1086" i="2" s="1"/>
  <c r="J1086" i="2"/>
  <c r="L1086" i="2" s="1"/>
  <c r="K1149" i="2"/>
  <c r="M1149" i="2" s="1"/>
  <c r="J1149" i="2"/>
  <c r="L1149" i="2" s="1"/>
  <c r="K351" i="2"/>
  <c r="M351" i="2" s="1"/>
  <c r="J351" i="2"/>
  <c r="L351" i="2" s="1"/>
  <c r="K1211" i="2"/>
  <c r="M1211" i="2" s="1"/>
  <c r="J1211" i="2"/>
  <c r="L1211" i="2" s="1"/>
  <c r="K699" i="2"/>
  <c r="M699" i="2" s="1"/>
  <c r="J699" i="2"/>
  <c r="L699" i="2" s="1"/>
  <c r="K762" i="2"/>
  <c r="M762" i="2" s="1"/>
  <c r="J762" i="2"/>
  <c r="L762" i="2" s="1"/>
  <c r="K336" i="2"/>
  <c r="M336" i="2" s="1"/>
  <c r="J336" i="2"/>
  <c r="L336" i="2" s="1"/>
  <c r="K502" i="2"/>
  <c r="M502" i="2" s="1"/>
  <c r="J502" i="2"/>
  <c r="L502" i="2" s="1"/>
  <c r="K661" i="2"/>
  <c r="M661" i="2" s="1"/>
  <c r="J661" i="2"/>
  <c r="L661" i="2" s="1"/>
  <c r="K149" i="2"/>
  <c r="M149" i="2" s="1"/>
  <c r="J149" i="2"/>
  <c r="L149" i="2" s="1"/>
  <c r="K316" i="2"/>
  <c r="M316" i="2" s="1"/>
  <c r="J316" i="2"/>
  <c r="L316" i="2" s="1"/>
  <c r="K483" i="2"/>
  <c r="M483" i="2" s="1"/>
  <c r="J483" i="2"/>
  <c r="L483" i="2" s="1"/>
  <c r="K650" i="2"/>
  <c r="M650" i="2" s="1"/>
  <c r="J650" i="2"/>
  <c r="L650" i="2" s="1"/>
  <c r="K138" i="2"/>
  <c r="M138" i="2" s="1"/>
  <c r="J138" i="2"/>
  <c r="L138" i="2" s="1"/>
  <c r="K305" i="2"/>
  <c r="M305" i="2" s="1"/>
  <c r="J305" i="2"/>
  <c r="L305" i="2" s="1"/>
  <c r="K705" i="2"/>
  <c r="M705" i="2" s="1"/>
  <c r="J705" i="2"/>
  <c r="L705" i="2" s="1"/>
  <c r="K1240" i="2"/>
  <c r="M1240" i="2" s="1"/>
  <c r="J1240" i="2"/>
  <c r="L1240" i="2" s="1"/>
  <c r="K1439" i="2"/>
  <c r="M1439" i="2" s="1"/>
  <c r="J1439" i="2"/>
  <c r="L1439" i="2" s="1"/>
  <c r="K1622" i="2"/>
  <c r="M1622" i="2" s="1"/>
  <c r="J1622" i="2"/>
  <c r="L1622" i="2" s="1"/>
  <c r="K856" i="2"/>
  <c r="M856" i="2" s="1"/>
  <c r="J856" i="2"/>
  <c r="L856" i="2" s="1"/>
  <c r="K847" i="2"/>
  <c r="M847" i="2" s="1"/>
  <c r="J847" i="2"/>
  <c r="L847" i="2" s="1"/>
  <c r="K1014" i="2"/>
  <c r="M1014" i="2" s="1"/>
  <c r="J1014" i="2"/>
  <c r="L1014" i="2" s="1"/>
  <c r="K1077" i="2"/>
  <c r="M1077" i="2" s="1"/>
  <c r="J1077" i="2"/>
  <c r="L1077" i="2" s="1"/>
  <c r="K956" i="2"/>
  <c r="M956" i="2" s="1"/>
  <c r="J956" i="2"/>
  <c r="L956" i="2" s="1"/>
  <c r="K1139" i="2"/>
  <c r="M1139" i="2" s="1"/>
  <c r="J1139" i="2"/>
  <c r="L1139" i="2" s="1"/>
  <c r="K271" i="2"/>
  <c r="M271" i="2" s="1"/>
  <c r="J271" i="2"/>
  <c r="L271" i="2" s="1"/>
  <c r="K690" i="2"/>
  <c r="M690" i="2" s="1"/>
  <c r="J690" i="2"/>
  <c r="L690" i="2" s="1"/>
  <c r="K264" i="2"/>
  <c r="M264" i="2" s="1"/>
  <c r="J264" i="2"/>
  <c r="L264" i="2" s="1"/>
  <c r="K430" i="2"/>
  <c r="M430" i="2" s="1"/>
  <c r="J430" i="2"/>
  <c r="L430" i="2" s="1"/>
  <c r="K589" i="2"/>
  <c r="M589" i="2" s="1"/>
  <c r="J589" i="2"/>
  <c r="L589" i="2" s="1"/>
  <c r="K77" i="2"/>
  <c r="M77" i="2" s="1"/>
  <c r="J77" i="2"/>
  <c r="L77" i="2" s="1"/>
  <c r="K244" i="2"/>
  <c r="M244" i="2" s="1"/>
  <c r="J244" i="2"/>
  <c r="L244" i="2" s="1"/>
  <c r="K411" i="2"/>
  <c r="M411" i="2" s="1"/>
  <c r="J411" i="2"/>
  <c r="L411" i="2" s="1"/>
  <c r="K578" i="2"/>
  <c r="M578" i="2" s="1"/>
  <c r="J578" i="2"/>
  <c r="L578" i="2" s="1"/>
  <c r="K66" i="2"/>
  <c r="M66" i="2" s="1"/>
  <c r="J66" i="2"/>
  <c r="L66" i="2" s="1"/>
  <c r="K233" i="2"/>
  <c r="M233" i="2" s="1"/>
  <c r="J233" i="2"/>
  <c r="L233" i="2" s="1"/>
  <c r="K929" i="2"/>
  <c r="M929" i="2" s="1"/>
  <c r="J929" i="2"/>
  <c r="L929" i="2" s="1"/>
  <c r="J1312" i="2"/>
  <c r="L1312" i="2" s="1"/>
  <c r="K1312" i="2"/>
  <c r="M1312" i="2" s="1"/>
  <c r="K1495" i="2"/>
  <c r="M1495" i="2" s="1"/>
  <c r="J1495" i="2"/>
  <c r="L1495" i="2" s="1"/>
  <c r="K1678" i="2"/>
  <c r="M1678" i="2" s="1"/>
  <c r="J1678" i="2"/>
  <c r="L1678" i="2" s="1"/>
  <c r="K1048" i="2"/>
  <c r="M1048" i="2" s="1"/>
  <c r="J1048" i="2"/>
  <c r="L1048" i="2" s="1"/>
  <c r="K903" i="2"/>
  <c r="M903" i="2" s="1"/>
  <c r="J903" i="2"/>
  <c r="L903" i="2" s="1"/>
  <c r="K1070" i="2"/>
  <c r="M1070" i="2" s="1"/>
  <c r="J1070" i="2"/>
  <c r="L1070" i="2" s="1"/>
  <c r="K1133" i="2"/>
  <c r="M1133" i="2" s="1"/>
  <c r="J1133" i="2"/>
  <c r="L1133" i="2" s="1"/>
  <c r="K223" i="2"/>
  <c r="M223" i="2" s="1"/>
  <c r="J223" i="2"/>
  <c r="L223" i="2" s="1"/>
  <c r="K1195" i="2"/>
  <c r="M1195" i="2" s="1"/>
  <c r="J1195" i="2"/>
  <c r="L1195" i="2" s="1"/>
  <c r="K683" i="2"/>
  <c r="M683" i="2" s="1"/>
  <c r="J683" i="2"/>
  <c r="L683" i="2" s="1"/>
  <c r="K746" i="2"/>
  <c r="M746" i="2" s="1"/>
  <c r="J746" i="2"/>
  <c r="L746" i="2" s="1"/>
  <c r="K320" i="2"/>
  <c r="M320" i="2" s="1"/>
  <c r="J320" i="2"/>
  <c r="L320" i="2" s="1"/>
  <c r="K486" i="2"/>
  <c r="M486" i="2" s="1"/>
  <c r="J486" i="2"/>
  <c r="L486" i="2" s="1"/>
  <c r="K645" i="2"/>
  <c r="M645" i="2" s="1"/>
  <c r="J645" i="2"/>
  <c r="L645" i="2" s="1"/>
  <c r="K133" i="2"/>
  <c r="M133" i="2" s="1"/>
  <c r="J133" i="2"/>
  <c r="L133" i="2" s="1"/>
  <c r="K300" i="2"/>
  <c r="M300" i="2" s="1"/>
  <c r="J300" i="2"/>
  <c r="L300" i="2" s="1"/>
  <c r="K467" i="2"/>
  <c r="M467" i="2" s="1"/>
  <c r="J467" i="2"/>
  <c r="L467" i="2" s="1"/>
  <c r="K634" i="2"/>
  <c r="M634" i="2" s="1"/>
  <c r="J634" i="2"/>
  <c r="L634" i="2" s="1"/>
  <c r="K122" i="2"/>
  <c r="M122" i="2" s="1"/>
  <c r="J122" i="2"/>
  <c r="L122" i="2" s="1"/>
  <c r="K289" i="2"/>
  <c r="M289" i="2" s="1"/>
  <c r="J289" i="2"/>
  <c r="L289" i="2" s="1"/>
  <c r="K1097" i="2"/>
  <c r="M1097" i="2" s="1"/>
  <c r="J1097" i="2"/>
  <c r="L1097" i="2" s="1"/>
  <c r="K1368" i="2"/>
  <c r="M1368" i="2" s="1"/>
  <c r="J1368" i="2"/>
  <c r="L1368" i="2" s="1"/>
  <c r="K1551" i="2"/>
  <c r="M1551" i="2" s="1"/>
  <c r="J1551" i="2"/>
  <c r="L1551" i="2" s="1"/>
  <c r="K1734" i="2"/>
  <c r="M1734" i="2" s="1"/>
  <c r="J1734" i="2"/>
  <c r="L1734" i="2" s="1"/>
  <c r="K1185" i="2"/>
  <c r="M1185" i="2" s="1"/>
  <c r="J1185" i="2"/>
  <c r="L1185" i="2" s="1"/>
  <c r="K959" i="2"/>
  <c r="M959" i="2" s="1"/>
  <c r="J959" i="2"/>
  <c r="L959" i="2" s="1"/>
  <c r="K1126" i="2"/>
  <c r="M1126" i="2" s="1"/>
  <c r="J1126" i="2"/>
  <c r="L1126" i="2" s="1"/>
  <c r="K167" i="2"/>
  <c r="M167" i="2" s="1"/>
  <c r="J167" i="2"/>
  <c r="L167" i="2" s="1"/>
  <c r="K671" i="2"/>
  <c r="M671" i="2" s="1"/>
  <c r="J671" i="2"/>
  <c r="L671" i="2" s="1"/>
  <c r="K1251" i="2"/>
  <c r="M1251" i="2" s="1"/>
  <c r="J1251" i="2"/>
  <c r="L1251" i="2" s="1"/>
  <c r="K739" i="2"/>
  <c r="M739" i="2" s="1"/>
  <c r="J739" i="2"/>
  <c r="L739" i="2" s="1"/>
  <c r="K802" i="2"/>
  <c r="M802" i="2" s="1"/>
  <c r="J802" i="2"/>
  <c r="L802" i="2" s="1"/>
  <c r="K376" i="2"/>
  <c r="M376" i="2" s="1"/>
  <c r="J376" i="2"/>
  <c r="L376" i="2" s="1"/>
  <c r="K542" i="2"/>
  <c r="M542" i="2" s="1"/>
  <c r="J542" i="2"/>
  <c r="L542" i="2" s="1"/>
  <c r="K30" i="2"/>
  <c r="M30" i="2" s="1"/>
  <c r="J30" i="2"/>
  <c r="L30" i="2" s="1"/>
  <c r="K189" i="2"/>
  <c r="M189" i="2" s="1"/>
  <c r="J189" i="2"/>
  <c r="L189" i="2" s="1"/>
  <c r="K356" i="2"/>
  <c r="M356" i="2" s="1"/>
  <c r="J356" i="2"/>
  <c r="L356" i="2" s="1"/>
  <c r="K523" i="2"/>
  <c r="M523" i="2" s="1"/>
  <c r="J523" i="2"/>
  <c r="L523" i="2" s="1"/>
  <c r="K11" i="2"/>
  <c r="M11" i="2" s="1"/>
  <c r="J11" i="2"/>
  <c r="L11" i="2" s="1"/>
  <c r="K178" i="2"/>
  <c r="M178" i="2" s="1"/>
  <c r="J178" i="2"/>
  <c r="L178" i="2" s="1"/>
  <c r="K345" i="2"/>
  <c r="M345" i="2" s="1"/>
  <c r="J345" i="2"/>
  <c r="L345" i="2" s="1"/>
  <c r="K1051" i="2"/>
  <c r="M1051" i="2" s="1"/>
  <c r="J1051" i="2"/>
  <c r="L1051" i="2" s="1"/>
  <c r="K1114" i="2"/>
  <c r="M1114" i="2" s="1"/>
  <c r="J1114" i="2"/>
  <c r="L1114" i="2" s="1"/>
  <c r="K71" i="2"/>
  <c r="M71" i="2" s="1"/>
  <c r="J71" i="2"/>
  <c r="L71" i="2" s="1"/>
  <c r="K176" i="2"/>
  <c r="M176" i="2" s="1"/>
  <c r="J176" i="2"/>
  <c r="L176" i="2" s="1"/>
  <c r="K342" i="2"/>
  <c r="M342" i="2" s="1"/>
  <c r="J342" i="2"/>
  <c r="L342" i="2" s="1"/>
  <c r="K501" i="2"/>
  <c r="M501" i="2" s="1"/>
  <c r="J501" i="2"/>
  <c r="L501" i="2" s="1"/>
  <c r="K668" i="2"/>
  <c r="M668" i="2" s="1"/>
  <c r="J668" i="2"/>
  <c r="L668" i="2" s="1"/>
  <c r="K156" i="2"/>
  <c r="M156" i="2" s="1"/>
  <c r="J156" i="2"/>
  <c r="L156" i="2" s="1"/>
  <c r="K323" i="2"/>
  <c r="M323" i="2" s="1"/>
  <c r="J323" i="2"/>
  <c r="L323" i="2" s="1"/>
  <c r="K490" i="2"/>
  <c r="M490" i="2" s="1"/>
  <c r="J490" i="2"/>
  <c r="L490" i="2" s="1"/>
  <c r="K657" i="2"/>
  <c r="M657" i="2" s="1"/>
  <c r="J657" i="2"/>
  <c r="L657" i="2" s="1"/>
  <c r="K145" i="2"/>
  <c r="M145" i="2" s="1"/>
  <c r="J145" i="2"/>
  <c r="L145" i="2" s="1"/>
  <c r="K1736" i="2"/>
  <c r="M1736" i="2" s="1"/>
  <c r="J1736" i="2"/>
  <c r="L1736" i="2" s="1"/>
  <c r="K1188" i="2"/>
  <c r="M1188" i="2" s="1"/>
  <c r="J1188" i="2"/>
  <c r="L1188" i="2" s="1"/>
  <c r="K1407" i="2"/>
  <c r="M1407" i="2" s="1"/>
  <c r="J1407" i="2"/>
  <c r="L1407" i="2" s="1"/>
  <c r="K1590" i="2"/>
  <c r="M1590" i="2" s="1"/>
  <c r="J1590" i="2"/>
  <c r="L1590" i="2" s="1"/>
  <c r="K728" i="2"/>
  <c r="M728" i="2" s="1"/>
  <c r="J728" i="2"/>
  <c r="L728" i="2" s="1"/>
  <c r="K815" i="2"/>
  <c r="M815" i="2" s="1"/>
  <c r="J815" i="2"/>
  <c r="L815" i="2" s="1"/>
  <c r="K982" i="2"/>
  <c r="M982" i="2" s="1"/>
  <c r="J982" i="2"/>
  <c r="L982" i="2" s="1"/>
  <c r="K1045" i="2"/>
  <c r="M1045" i="2" s="1"/>
  <c r="J1045" i="2"/>
  <c r="L1045" i="2" s="1"/>
  <c r="K924" i="2"/>
  <c r="M924" i="2" s="1"/>
  <c r="J924" i="2"/>
  <c r="L924" i="2" s="1"/>
  <c r="K1107" i="2"/>
  <c r="M1107" i="2" s="1"/>
  <c r="J1107" i="2"/>
  <c r="L1107" i="2" s="1"/>
  <c r="K15" i="2"/>
  <c r="M15" i="2" s="1"/>
  <c r="J15" i="2"/>
  <c r="L15" i="2" s="1"/>
  <c r="K519" i="2"/>
  <c r="M519" i="2" s="1"/>
  <c r="J519" i="2"/>
  <c r="L519" i="2" s="1"/>
  <c r="K232" i="2"/>
  <c r="M232" i="2" s="1"/>
  <c r="J232" i="2"/>
  <c r="L232" i="2" s="1"/>
  <c r="K398" i="2"/>
  <c r="M398" i="2" s="1"/>
  <c r="J398" i="2"/>
  <c r="L398" i="2" s="1"/>
  <c r="K557" i="2"/>
  <c r="M557" i="2" s="1"/>
  <c r="J557" i="2"/>
  <c r="L557" i="2" s="1"/>
  <c r="K45" i="2"/>
  <c r="M45" i="2" s="1"/>
  <c r="J45" i="2"/>
  <c r="L45" i="2" s="1"/>
  <c r="K212" i="2"/>
  <c r="M212" i="2" s="1"/>
  <c r="J212" i="2"/>
  <c r="L212" i="2" s="1"/>
  <c r="K379" i="2"/>
  <c r="M379" i="2" s="1"/>
  <c r="J379" i="2"/>
  <c r="L379" i="2" s="1"/>
  <c r="K546" i="2"/>
  <c r="M546" i="2" s="1"/>
  <c r="J546" i="2"/>
  <c r="L546" i="2" s="1"/>
  <c r="K34" i="2"/>
  <c r="M34" i="2" s="1"/>
  <c r="J34" i="2"/>
  <c r="L34" i="2" s="1"/>
  <c r="K201" i="2"/>
  <c r="M201" i="2" s="1"/>
  <c r="J201" i="2"/>
  <c r="L201" i="2" s="1"/>
  <c r="K666" i="2"/>
  <c r="M666" i="2" s="1"/>
  <c r="J666" i="2"/>
  <c r="L666" i="2" s="1"/>
  <c r="K6" i="2"/>
  <c r="M6" i="2" s="1"/>
  <c r="J6" i="2"/>
  <c r="L6" i="2" s="1"/>
  <c r="K715" i="2"/>
  <c r="M715" i="2" s="1"/>
  <c r="J715" i="2"/>
  <c r="L715" i="2" s="1"/>
  <c r="K1165" i="2"/>
  <c r="M1165" i="2" s="1"/>
  <c r="J1165" i="2"/>
  <c r="L1165" i="2" s="1"/>
  <c r="K1271" i="2"/>
  <c r="M1271" i="2" s="1"/>
  <c r="J1271" i="2"/>
  <c r="L1271" i="2" s="1"/>
  <c r="K1711" i="2"/>
  <c r="M1711" i="2" s="1"/>
  <c r="J1711" i="2"/>
  <c r="L1711" i="2" s="1"/>
  <c r="K1505" i="2"/>
  <c r="M1505" i="2" s="1"/>
  <c r="J1505" i="2"/>
  <c r="L1505" i="2" s="1"/>
  <c r="K1387" i="2"/>
  <c r="M1387" i="2" s="1"/>
  <c r="J1387" i="2"/>
  <c r="L1387" i="2" s="1"/>
  <c r="K1169" i="2"/>
  <c r="M1169" i="2" s="1"/>
  <c r="J1169" i="2"/>
  <c r="L1169" i="2" s="1"/>
  <c r="K1724" i="2"/>
  <c r="M1724" i="2" s="1"/>
  <c r="J1724" i="2"/>
  <c r="L1724" i="2" s="1"/>
  <c r="J1280" i="2"/>
  <c r="L1280" i="2" s="1"/>
  <c r="K1280" i="2"/>
  <c r="M1280" i="2" s="1"/>
  <c r="K689" i="2"/>
  <c r="M689" i="2" s="1"/>
  <c r="J689" i="2"/>
  <c r="L689" i="2" s="1"/>
  <c r="K1405" i="2"/>
  <c r="M1405" i="2" s="1"/>
  <c r="J1405" i="2"/>
  <c r="L1405" i="2" s="1"/>
  <c r="K962" i="2"/>
  <c r="M962" i="2" s="1"/>
  <c r="J962" i="2"/>
  <c r="L962" i="2" s="1"/>
  <c r="K1683" i="2"/>
  <c r="M1683" i="2" s="1"/>
  <c r="J1683" i="2"/>
  <c r="L1683" i="2" s="1"/>
  <c r="K377" i="2"/>
  <c r="M377" i="2" s="1"/>
  <c r="J377" i="2"/>
  <c r="L377" i="2" s="1"/>
  <c r="K388" i="2"/>
  <c r="M388" i="2" s="1"/>
  <c r="J388" i="2"/>
  <c r="L388" i="2" s="1"/>
  <c r="K408" i="2"/>
  <c r="M408" i="2" s="1"/>
  <c r="J408" i="2"/>
  <c r="L408" i="2" s="1"/>
  <c r="K908" i="2"/>
  <c r="M908" i="2" s="1"/>
  <c r="J908" i="2"/>
  <c r="L908" i="2" s="1"/>
  <c r="K175" i="2"/>
  <c r="M175" i="2" s="1"/>
  <c r="J175" i="2"/>
  <c r="L175" i="2" s="1"/>
  <c r="K1726" i="2"/>
  <c r="M1726" i="2" s="1"/>
  <c r="J1726" i="2"/>
  <c r="L1726" i="2" s="1"/>
  <c r="K1720" i="2"/>
  <c r="M1720" i="2" s="1"/>
  <c r="J1720" i="2"/>
  <c r="L1720" i="2" s="1"/>
  <c r="K969" i="2"/>
  <c r="M969" i="2" s="1"/>
  <c r="J969" i="2"/>
  <c r="L969" i="2" s="1"/>
  <c r="K1651" i="2"/>
  <c r="M1651" i="2" s="1"/>
  <c r="J1651" i="2"/>
  <c r="L1651" i="2" s="1"/>
  <c r="K1476" i="2"/>
  <c r="M1476" i="2" s="1"/>
  <c r="J1476" i="2"/>
  <c r="L1476" i="2" s="1"/>
  <c r="K1309" i="2"/>
  <c r="M1309" i="2" s="1"/>
  <c r="J1309" i="2"/>
  <c r="L1309" i="2" s="1"/>
  <c r="K1573" i="2"/>
  <c r="M1573" i="2" s="1"/>
  <c r="J1573" i="2"/>
  <c r="L1573" i="2" s="1"/>
  <c r="K1426" i="2"/>
  <c r="M1426" i="2" s="1"/>
  <c r="J1426" i="2"/>
  <c r="L1426" i="2" s="1"/>
  <c r="K516" i="2"/>
  <c r="M516" i="2" s="1"/>
  <c r="J516" i="2"/>
  <c r="L516" i="2" s="1"/>
  <c r="K801" i="2"/>
  <c r="M801" i="2" s="1"/>
  <c r="J801" i="2"/>
  <c r="L801" i="2" s="1"/>
  <c r="K1721" i="2"/>
  <c r="M1721" i="2" s="1"/>
  <c r="J1721" i="2"/>
  <c r="L1721" i="2" s="1"/>
  <c r="K563" i="2"/>
  <c r="M563" i="2" s="1"/>
  <c r="J563" i="2"/>
  <c r="L563" i="2" s="1"/>
  <c r="K582" i="2"/>
  <c r="M582" i="2" s="1"/>
  <c r="J582" i="2"/>
  <c r="L582" i="2" s="1"/>
  <c r="K1283" i="2"/>
  <c r="M1283" i="2" s="1"/>
  <c r="J1283" i="2"/>
  <c r="L1283" i="2" s="1"/>
  <c r="K974" i="2"/>
  <c r="M974" i="2" s="1"/>
  <c r="J974" i="2"/>
  <c r="L974" i="2" s="1"/>
  <c r="K1406" i="2"/>
  <c r="M1406" i="2" s="1"/>
  <c r="J1406" i="2"/>
  <c r="L1406" i="2" s="1"/>
  <c r="K1400" i="2"/>
  <c r="M1400" i="2" s="1"/>
  <c r="J1400" i="2"/>
  <c r="L1400" i="2" s="1"/>
  <c r="K1649" i="2"/>
  <c r="M1649" i="2" s="1"/>
  <c r="J1649" i="2"/>
  <c r="L1649" i="2" s="1"/>
  <c r="K1531" i="2"/>
  <c r="M1531" i="2" s="1"/>
  <c r="J1531" i="2"/>
  <c r="L1531" i="2" s="1"/>
  <c r="K1356" i="2"/>
  <c r="M1356" i="2" s="1"/>
  <c r="J1356" i="2"/>
  <c r="L1356" i="2" s="1"/>
  <c r="K1594" i="2"/>
  <c r="M1594" i="2" s="1"/>
  <c r="J1594" i="2"/>
  <c r="L1594" i="2" s="1"/>
  <c r="K785" i="2"/>
  <c r="M785" i="2" s="1"/>
  <c r="J785" i="2"/>
  <c r="L785" i="2" s="1"/>
  <c r="K1645" i="2"/>
  <c r="M1645" i="2" s="1"/>
  <c r="J1645" i="2"/>
  <c r="L1645" i="2" s="1"/>
  <c r="K706" i="2"/>
  <c r="M706" i="2" s="1"/>
  <c r="J706" i="2"/>
  <c r="L706" i="2" s="1"/>
  <c r="K1380" i="2"/>
  <c r="M1380" i="2" s="1"/>
  <c r="J1380" i="2"/>
  <c r="L1380" i="2" s="1"/>
  <c r="K274" i="2"/>
  <c r="M274" i="2" s="1"/>
  <c r="J274" i="2"/>
  <c r="L274" i="2" s="1"/>
  <c r="K285" i="2"/>
  <c r="M285" i="2" s="1"/>
  <c r="J285" i="2"/>
  <c r="L285" i="2" s="1"/>
  <c r="K898" i="2"/>
  <c r="M898" i="2" s="1"/>
  <c r="J898" i="2"/>
  <c r="L898" i="2" s="1"/>
  <c r="K901" i="2"/>
  <c r="M901" i="2" s="1"/>
  <c r="J901" i="2"/>
  <c r="L901" i="2" s="1"/>
  <c r="K999" i="2"/>
  <c r="M999" i="2" s="1"/>
  <c r="J999" i="2"/>
  <c r="L999" i="2" s="1"/>
  <c r="K1415" i="2"/>
  <c r="M1415" i="2" s="1"/>
  <c r="J1415" i="2"/>
  <c r="L1415" i="2" s="1"/>
  <c r="K1369" i="2"/>
  <c r="M1369" i="2" s="1"/>
  <c r="J1369" i="2"/>
  <c r="L1369" i="2" s="1"/>
  <c r="J1281" i="2"/>
  <c r="L1281" i="2" s="1"/>
  <c r="K1281" i="2"/>
  <c r="M1281" i="2" s="1"/>
  <c r="K848" i="2"/>
  <c r="M848" i="2" s="1"/>
  <c r="J848" i="2"/>
  <c r="L848" i="2" s="1"/>
  <c r="K1620" i="2"/>
  <c r="M1620" i="2" s="1"/>
  <c r="J1620" i="2"/>
  <c r="L1620" i="2" s="1"/>
  <c r="K1429" i="2"/>
  <c r="M1429" i="2" s="1"/>
  <c r="J1429" i="2"/>
  <c r="L1429" i="2" s="1"/>
  <c r="K1386" i="2"/>
  <c r="M1386" i="2" s="1"/>
  <c r="J1386" i="2"/>
  <c r="L1386" i="2" s="1"/>
  <c r="K1653" i="2"/>
  <c r="M1653" i="2" s="1"/>
  <c r="J1653" i="2"/>
  <c r="L1653" i="2" s="1"/>
  <c r="K349" i="2"/>
  <c r="M349" i="2" s="1"/>
  <c r="J349" i="2"/>
  <c r="L349" i="2" s="1"/>
  <c r="K1545" i="2"/>
  <c r="M1545" i="2" s="1"/>
  <c r="J1545" i="2"/>
  <c r="L1545" i="2" s="1"/>
  <c r="K193" i="2"/>
  <c r="M193" i="2" s="1"/>
  <c r="J193" i="2"/>
  <c r="L193" i="2" s="1"/>
  <c r="K204" i="2"/>
  <c r="M204" i="2" s="1"/>
  <c r="J204" i="2"/>
  <c r="L204" i="2" s="1"/>
  <c r="K224" i="2"/>
  <c r="M224" i="2" s="1"/>
  <c r="J224" i="2"/>
  <c r="L224" i="2" s="1"/>
  <c r="K788" i="2"/>
  <c r="M788" i="2" s="1"/>
  <c r="J788" i="2"/>
  <c r="L788" i="2" s="1"/>
  <c r="K1182" i="2"/>
  <c r="M1182" i="2" s="1"/>
  <c r="J1182" i="2"/>
  <c r="L1182" i="2" s="1"/>
  <c r="K1638" i="2"/>
  <c r="M1638" i="2" s="1"/>
  <c r="J1638" i="2"/>
  <c r="L1638" i="2" s="1"/>
  <c r="K1600" i="2"/>
  <c r="M1600" i="2" s="1"/>
  <c r="J1600" i="2"/>
  <c r="L1600" i="2" s="1"/>
  <c r="K809" i="2"/>
  <c r="M809" i="2" s="1"/>
  <c r="J809" i="2"/>
  <c r="L809" i="2" s="1"/>
  <c r="K1611" i="2"/>
  <c r="M1611" i="2" s="1"/>
  <c r="J1611" i="2"/>
  <c r="L1611" i="2" s="1"/>
  <c r="K993" i="2"/>
  <c r="M993" i="2" s="1"/>
  <c r="J993" i="2"/>
  <c r="L993" i="2" s="1"/>
  <c r="K773" i="2"/>
  <c r="M773" i="2" s="1"/>
  <c r="J773" i="2"/>
  <c r="L773" i="2" s="1"/>
  <c r="K1442" i="2"/>
  <c r="M1442" i="2" s="1"/>
  <c r="J1442" i="2"/>
  <c r="L1442" i="2" s="1"/>
  <c r="K1472" i="2"/>
  <c r="M1472" i="2" s="1"/>
  <c r="J1472" i="2"/>
  <c r="L1472" i="2" s="1"/>
  <c r="K1230" i="2"/>
  <c r="M1230" i="2" s="1"/>
  <c r="J1230" i="2"/>
  <c r="L1230" i="2" s="1"/>
  <c r="K1330" i="2"/>
  <c r="M1330" i="2" s="1"/>
  <c r="J1330" i="2"/>
  <c r="L1330" i="2" s="1"/>
  <c r="K1081" i="2"/>
  <c r="M1081" i="2" s="1"/>
  <c r="J1081" i="2"/>
  <c r="L1081" i="2" s="1"/>
  <c r="K1327" i="2"/>
  <c r="M1327" i="2" s="1"/>
  <c r="J1327" i="2"/>
  <c r="L1327" i="2" s="1"/>
  <c r="K346" i="2"/>
  <c r="M346" i="2" s="1"/>
  <c r="J346" i="2"/>
  <c r="L346" i="2" s="1"/>
  <c r="K944" i="2"/>
  <c r="M944" i="2" s="1"/>
  <c r="J944" i="2"/>
  <c r="L944" i="2" s="1"/>
  <c r="K1247" i="2"/>
  <c r="M1247" i="2" s="1"/>
  <c r="J1247" i="2"/>
  <c r="L1247" i="2" s="1"/>
  <c r="K179" i="2"/>
  <c r="M179" i="2" s="1"/>
  <c r="J179" i="2"/>
  <c r="L179" i="2" s="1"/>
  <c r="K454" i="2"/>
  <c r="M454" i="2" s="1"/>
  <c r="J454" i="2"/>
  <c r="L454" i="2" s="1"/>
  <c r="K435" i="2"/>
  <c r="M435" i="2" s="1"/>
  <c r="J435" i="2"/>
  <c r="L435" i="2" s="1"/>
  <c r="K1326" i="2"/>
  <c r="M1326" i="2" s="1"/>
  <c r="J1326" i="2"/>
  <c r="L1326" i="2" s="1"/>
  <c r="X3" i="2"/>
  <c r="W2" i="2"/>
  <c r="W3" i="2"/>
  <c r="Y10" i="2" l="1"/>
  <c r="L2" i="2"/>
  <c r="Y11" i="2" s="1"/>
  <c r="Z10" i="2"/>
  <c r="M2" i="2"/>
  <c r="Z11" i="2" s="1"/>
</calcChain>
</file>

<file path=xl/sharedStrings.xml><?xml version="1.0" encoding="utf-8"?>
<sst xmlns="http://schemas.openxmlformats.org/spreadsheetml/2006/main" count="42" uniqueCount="29">
  <si>
    <t>date</t>
  </si>
  <si>
    <t>thermo</t>
  </si>
  <si>
    <t>modulair</t>
  </si>
  <si>
    <t>purpleair</t>
  </si>
  <si>
    <t>FEM_avg</t>
  </si>
  <si>
    <t>weighted_FEM_average</t>
  </si>
  <si>
    <t>1022</t>
  </si>
  <si>
    <t>1020</t>
  </si>
  <si>
    <t>mean</t>
  </si>
  <si>
    <t>std.dev</t>
  </si>
  <si>
    <t>sum</t>
  </si>
  <si>
    <t>weighted_FEM_avg</t>
  </si>
  <si>
    <t>weight</t>
  </si>
  <si>
    <t>(should equal number of measurements)</t>
  </si>
  <si>
    <t>inverse variance</t>
  </si>
  <si>
    <t xml:space="preserve">sum variance </t>
  </si>
  <si>
    <t>adjusted_weighted_FEM_avg</t>
  </si>
  <si>
    <t>adjusted inverse variance (cube root)</t>
  </si>
  <si>
    <t>adjusted weight (variance discount)</t>
  </si>
  <si>
    <t>root mean squared error</t>
  </si>
  <si>
    <t>mean error</t>
  </si>
  <si>
    <t>mean absolute error</t>
  </si>
  <si>
    <t>modulair_sqr_err</t>
  </si>
  <si>
    <t>modulair_err</t>
  </si>
  <si>
    <t>purpleair_err</t>
  </si>
  <si>
    <t>modulair_abs_err</t>
  </si>
  <si>
    <t>purpleair_abs_err</t>
  </si>
  <si>
    <t>purplelair_sqr_err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</si>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</sst>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5" fillId="0" borderId="1" xfId="0" applyNumberFormat="1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2" fontId="3" fillId="0" borderId="0" xfId="1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m/d/yy\ h:mm;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449C7-D276-4E07-9ABE-343EEAED35F4}" name="Table1" displayName="Table1" ref="A1:O1736" totalsRowShown="0" headerRowDxfId="16" dataDxfId="15">
  <autoFilter ref="A1:O1736" xr:uid="{164449C7-D276-4E07-9ABE-343EEAED35F4}"/>
  <tableColumns count="15">
    <tableColumn id="1" xr3:uid="{983ACEDC-60BE-47FC-8BDF-590073AFE641}" name="date" dataDxfId="14"/>
    <tableColumn id="2" xr3:uid="{00D7AED9-EC6C-4678-8C95-BA6F89A436EF}" name="thermo" dataDxfId="13"/>
    <tableColumn id="3" xr3:uid="{F15303F4-2EF0-473A-AA2A-0EDB91448D87}" name="1022" dataDxfId="12"/>
    <tableColumn id="4" xr3:uid="{055F9103-0978-414E-B699-21007499F34E}" name="1020" dataDxfId="11"/>
    <tableColumn id="5" xr3:uid="{6B0C268F-8FD2-47AF-BE97-CC6710802DEB}" name="FEM_avg" dataDxfId="10">
      <calculatedColumnFormula>AVERAGE(B2:D2)</calculatedColumnFormula>
    </tableColumn>
    <tableColumn id="9" xr3:uid="{B7E13BF3-2DFF-4AB1-BB32-CE6DCC305993}" name="weighted_FEM_avg" dataDxfId="9">
      <calculatedColumnFormula>AVERAGE((Table1[[#This Row],[thermo]]*$S$7),(Table1[[#This Row],[1022]]*$T$7),( Table1[[#This Row],[1020]]*$U$7))</calculatedColumnFormula>
    </tableColumn>
    <tableColumn id="8" xr3:uid="{09315CD4-61D7-4E68-9F81-D0FCB761B605}" name="adjusted_weighted_FEM_avg" dataDxfId="8">
      <calculatedColumnFormula>AVERAGE((Table1[[#This Row],[thermo]]*$S$8),(Table1[[#This Row],[1022]]*$T$8),( Table1[[#This Row],[1020]]*$U$8))</calculatedColumnFormula>
    </tableColumn>
    <tableColumn id="6" xr3:uid="{AFAE4908-AD8A-456F-94F3-C80A07836F94}" name="modulair" dataDxfId="7"/>
    <tableColumn id="7" xr3:uid="{2652493A-E44B-450C-B2E7-0FC402EC7E8A}" name="purpleair" dataDxfId="6"/>
    <tableColumn id="12" xr3:uid="{44D06635-53B1-49A9-A0FC-95BC3F0B4359}" name="modulair_err" dataDxfId="5">
      <calculatedColumnFormula>Table1[[#This Row],[modulair]]-Table1[[#This Row],[adjusted_weighted_FEM_avg]]</calculatedColumnFormula>
    </tableColumn>
    <tableColumn id="11" xr3:uid="{A90C8F42-93C0-4E50-B07C-17ECAC68159B}" name="purpleair_err" dataDxfId="4">
      <calculatedColumnFormula>Table1[[#This Row],[purpleair]]-Table1[[#This Row],[adjusted_weighted_FEM_avg]]</calculatedColumnFormula>
    </tableColumn>
    <tableColumn id="13" xr3:uid="{40DF6E32-D307-405B-B8F8-924CF7189C4B}" name="modulair_abs_err" dataDxfId="3">
      <calculatedColumnFormula>ABS(Table1[[#This Row],[modulair_err]])</calculatedColumnFormula>
    </tableColumn>
    <tableColumn id="14" xr3:uid="{967993B5-E8C0-4F1F-8308-290B20337BD4}" name="purpleair_abs_err" dataDxfId="2">
      <calculatedColumnFormula>ABS(Table1[[#This Row],[purpleair_err]])</calculatedColumnFormula>
    </tableColumn>
    <tableColumn id="15" xr3:uid="{176EB556-E2E1-4BB8-A0C2-EC6553AB188B}" name="modulair_sqr_err" dataDxfId="1">
      <calculatedColumnFormula>Table1[[#This Row],[modulair_err]]^2</calculatedColumnFormula>
    </tableColumn>
    <tableColumn id="16" xr3:uid="{AE9DA184-7C12-4D7C-946B-4190F2FFFFAA}" name="purplelair_sqr_err" dataDxfId="0">
      <calculatedColumnFormula>Table1[[#This Row],[purpleair_err]]^2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61"/>
  <sheetViews>
    <sheetView zoomScaleNormal="100" workbookViewId="0">
      <selection activeCell="E2" sqref="E2"/>
    </sheetView>
  </sheetViews>
  <sheetFormatPr defaultColWidth="9.109375" defaultRowHeight="15.6" x14ac:dyDescent="0.3"/>
  <cols>
    <col min="1" max="1" width="15.44140625" style="3" bestFit="1" customWidth="1"/>
    <col min="2" max="2" width="13.6640625" style="6" bestFit="1" customWidth="1"/>
    <col min="3" max="4" width="11" style="6" bestFit="1" customWidth="1"/>
    <col min="5" max="5" width="11" style="6" customWidth="1"/>
    <col min="6" max="6" width="23.33203125" style="6" bestFit="1" customWidth="1"/>
    <col min="7" max="7" width="14.6640625" style="6" bestFit="1" customWidth="1"/>
    <col min="8" max="8" width="14.88671875" style="6" bestFit="1" customWidth="1"/>
    <col min="9" max="16384" width="9.109375" style="1"/>
  </cols>
  <sheetData>
    <row r="1" spans="1:13" ht="15" customHeight="1" x14ac:dyDescent="0.3">
      <c r="A1" s="4" t="s">
        <v>0</v>
      </c>
      <c r="B1" s="4" t="s">
        <v>1</v>
      </c>
      <c r="C1" s="4">
        <v>1022</v>
      </c>
      <c r="D1" s="4">
        <v>1020</v>
      </c>
      <c r="E1" s="4" t="s">
        <v>4</v>
      </c>
      <c r="F1" s="4" t="s">
        <v>5</v>
      </c>
      <c r="G1" s="4" t="s">
        <v>2</v>
      </c>
      <c r="H1" s="4" t="s">
        <v>3</v>
      </c>
      <c r="K1" s="4"/>
      <c r="L1" s="4"/>
      <c r="M1" s="4"/>
    </row>
    <row r="2" spans="1:13" x14ac:dyDescent="0.3">
      <c r="A2" s="2">
        <v>45503.5</v>
      </c>
      <c r="B2" s="5">
        <v>20.6</v>
      </c>
      <c r="C2" s="5">
        <v>6.2</v>
      </c>
      <c r="D2" s="5">
        <v>5.7</v>
      </c>
      <c r="E2" s="5">
        <f>AVERAGE(B2:D2)</f>
        <v>10.833333333333334</v>
      </c>
      <c r="F2" s="5"/>
      <c r="G2" s="5">
        <v>14.6</v>
      </c>
      <c r="H2" s="6">
        <v>13.364240000000001</v>
      </c>
      <c r="J2" s="4"/>
      <c r="K2" s="4"/>
      <c r="L2" s="4"/>
      <c r="M2" s="4"/>
    </row>
    <row r="3" spans="1:13" x14ac:dyDescent="0.3">
      <c r="A3" s="2">
        <v>45503.541666666701</v>
      </c>
      <c r="B3" s="5">
        <v>16.3</v>
      </c>
      <c r="C3" s="5">
        <v>4.7</v>
      </c>
      <c r="D3" s="5">
        <v>4</v>
      </c>
      <c r="E3" s="5">
        <f t="shared" ref="E3:E66" si="0">AVERAGE(B3:D3)</f>
        <v>8.3333333333333339</v>
      </c>
      <c r="F3" s="5"/>
      <c r="G3" s="5">
        <v>6.2</v>
      </c>
      <c r="H3" s="6">
        <v>7.5638240000000003</v>
      </c>
    </row>
    <row r="4" spans="1:13" x14ac:dyDescent="0.3">
      <c r="A4" s="2">
        <v>45503.583333333299</v>
      </c>
      <c r="B4" s="5">
        <v>6.2</v>
      </c>
      <c r="C4" s="5">
        <v>-0.1</v>
      </c>
      <c r="D4" s="5">
        <v>1.8</v>
      </c>
      <c r="E4" s="5">
        <f t="shared" si="0"/>
        <v>2.6333333333333333</v>
      </c>
      <c r="F4" s="5"/>
      <c r="G4" s="5">
        <v>2</v>
      </c>
      <c r="H4" s="6">
        <v>2.9293719999999999</v>
      </c>
    </row>
    <row r="5" spans="1:13" x14ac:dyDescent="0.3">
      <c r="A5" s="2">
        <v>45503.625</v>
      </c>
      <c r="B5" s="5">
        <v>-0.3</v>
      </c>
      <c r="C5" s="5">
        <v>5.7</v>
      </c>
      <c r="D5" s="5">
        <v>2.2999999999999998</v>
      </c>
      <c r="E5" s="5">
        <f t="shared" si="0"/>
        <v>2.5666666666666669</v>
      </c>
      <c r="F5" s="5"/>
      <c r="G5" s="5">
        <v>2.7</v>
      </c>
      <c r="H5" s="6">
        <v>3.4357407000000002</v>
      </c>
    </row>
    <row r="6" spans="1:13" x14ac:dyDescent="0.3">
      <c r="A6" s="2">
        <v>45503.666666666701</v>
      </c>
      <c r="B6" s="5">
        <v>2</v>
      </c>
      <c r="C6" s="5">
        <v>2.9</v>
      </c>
      <c r="D6" s="5">
        <v>3.3</v>
      </c>
      <c r="E6" s="5">
        <f t="shared" si="0"/>
        <v>2.7333333333333329</v>
      </c>
      <c r="F6" s="5"/>
      <c r="G6" s="5">
        <v>2.4</v>
      </c>
      <c r="H6" s="6">
        <v>3.759919</v>
      </c>
    </row>
    <row r="7" spans="1:13" x14ac:dyDescent="0.3">
      <c r="A7" s="2">
        <v>45503.708333333299</v>
      </c>
      <c r="B7" s="5">
        <v>5.9</v>
      </c>
      <c r="C7" s="5">
        <v>7.7</v>
      </c>
      <c r="D7" s="5">
        <v>2.5</v>
      </c>
      <c r="E7" s="5">
        <f t="shared" si="0"/>
        <v>5.3666666666666671</v>
      </c>
      <c r="F7" s="5"/>
      <c r="G7" s="5">
        <v>2.6</v>
      </c>
      <c r="H7" s="6">
        <v>3.8233700000000002</v>
      </c>
    </row>
    <row r="8" spans="1:13" x14ac:dyDescent="0.3">
      <c r="A8" s="2">
        <v>45503.75</v>
      </c>
      <c r="B8" s="5">
        <v>14</v>
      </c>
      <c r="C8" s="5">
        <v>-1.4</v>
      </c>
      <c r="D8" s="5">
        <v>3</v>
      </c>
      <c r="E8" s="5">
        <f t="shared" si="0"/>
        <v>5.2</v>
      </c>
      <c r="F8" s="5"/>
      <c r="G8" s="5">
        <v>2.1</v>
      </c>
      <c r="H8" s="6">
        <v>3.1529419999999999</v>
      </c>
    </row>
    <row r="9" spans="1:13" x14ac:dyDescent="0.3">
      <c r="A9" s="2">
        <v>45503.791666666701</v>
      </c>
      <c r="B9" s="5">
        <v>3.9</v>
      </c>
      <c r="C9" s="5">
        <v>-2.2999999999999998</v>
      </c>
      <c r="D9" s="5">
        <v>3.3</v>
      </c>
      <c r="E9" s="5">
        <f t="shared" si="0"/>
        <v>1.6333333333333335</v>
      </c>
      <c r="F9" s="5"/>
      <c r="G9" s="5">
        <v>1.9</v>
      </c>
      <c r="H9" s="6">
        <v>2.5445213</v>
      </c>
    </row>
    <row r="10" spans="1:13" x14ac:dyDescent="0.3">
      <c r="A10" s="2">
        <v>45503.833333333299</v>
      </c>
      <c r="B10" s="5">
        <v>-2.9</v>
      </c>
      <c r="C10" s="5">
        <v>3.3</v>
      </c>
      <c r="D10" s="5">
        <v>3</v>
      </c>
      <c r="E10" s="5">
        <f t="shared" si="0"/>
        <v>1.1333333333333333</v>
      </c>
      <c r="F10" s="5"/>
      <c r="G10" s="5">
        <v>1.6</v>
      </c>
      <c r="H10" s="6">
        <v>2.2836470000000002</v>
      </c>
    </row>
    <row r="11" spans="1:13" x14ac:dyDescent="0.3">
      <c r="A11" s="2">
        <v>45503.875</v>
      </c>
      <c r="B11" s="5">
        <v>5.0999999999999996</v>
      </c>
      <c r="C11" s="5">
        <v>-4.3</v>
      </c>
      <c r="D11" s="5">
        <v>2.5</v>
      </c>
      <c r="E11" s="5">
        <f t="shared" si="0"/>
        <v>1.0999999999999999</v>
      </c>
      <c r="F11" s="5"/>
      <c r="G11" s="5">
        <v>1.4</v>
      </c>
      <c r="H11" s="6">
        <v>2.017112</v>
      </c>
    </row>
    <row r="12" spans="1:13" x14ac:dyDescent="0.3">
      <c r="A12" s="2">
        <v>45503.916666666701</v>
      </c>
      <c r="B12" s="5">
        <v>6.6</v>
      </c>
      <c r="C12" s="5">
        <v>2.4</v>
      </c>
      <c r="D12" s="5">
        <v>1.5</v>
      </c>
      <c r="E12" s="5">
        <f t="shared" si="0"/>
        <v>3.5</v>
      </c>
      <c r="F12" s="5"/>
      <c r="G12" s="5">
        <v>1.9</v>
      </c>
      <c r="H12" s="6">
        <v>2.100816</v>
      </c>
    </row>
    <row r="13" spans="1:13" x14ac:dyDescent="0.3">
      <c r="A13" s="2">
        <v>45503.958333333299</v>
      </c>
      <c r="B13" s="5">
        <v>1.1000000000000001</v>
      </c>
      <c r="C13" s="5">
        <v>-0.6</v>
      </c>
      <c r="D13" s="5">
        <v>3.8</v>
      </c>
      <c r="E13" s="5">
        <f t="shared" si="0"/>
        <v>1.4333333333333333</v>
      </c>
      <c r="F13" s="5"/>
      <c r="G13" s="5">
        <v>2.8</v>
      </c>
      <c r="H13" s="6">
        <v>2.4569269999999999</v>
      </c>
    </row>
    <row r="14" spans="1:13" x14ac:dyDescent="0.3">
      <c r="A14" s="2">
        <v>45504</v>
      </c>
      <c r="B14" s="5">
        <v>8.6999999999999993</v>
      </c>
      <c r="C14" s="5">
        <v>0.8</v>
      </c>
      <c r="D14" s="5">
        <v>5.5</v>
      </c>
      <c r="E14" s="5">
        <f t="shared" si="0"/>
        <v>5</v>
      </c>
      <c r="F14" s="5"/>
      <c r="G14" s="5">
        <v>2.7</v>
      </c>
      <c r="H14" s="6">
        <v>2.3130073000000002</v>
      </c>
    </row>
    <row r="15" spans="1:13" x14ac:dyDescent="0.3">
      <c r="A15" s="2">
        <v>45504.041666666701</v>
      </c>
      <c r="B15" s="5">
        <v>8.1</v>
      </c>
      <c r="C15" s="5">
        <v>-3.1</v>
      </c>
      <c r="D15" s="5">
        <v>3</v>
      </c>
      <c r="E15" s="5">
        <f t="shared" si="0"/>
        <v>2.6666666666666665</v>
      </c>
      <c r="F15" s="5"/>
      <c r="G15" s="5">
        <v>2.2000000000000002</v>
      </c>
      <c r="H15" s="6">
        <v>1.8269599999999999</v>
      </c>
    </row>
    <row r="16" spans="1:13" x14ac:dyDescent="0.3">
      <c r="A16" s="2">
        <v>45504.083333333299</v>
      </c>
      <c r="B16" s="5">
        <v>7.2</v>
      </c>
      <c r="C16" s="5">
        <v>-4.0999999999999996</v>
      </c>
      <c r="D16" s="5">
        <v>0.1</v>
      </c>
      <c r="E16" s="5">
        <f t="shared" si="0"/>
        <v>1.0666666666666669</v>
      </c>
      <c r="F16" s="5"/>
      <c r="G16" s="5">
        <v>2.2999999999999998</v>
      </c>
      <c r="H16" s="6">
        <v>1.66414</v>
      </c>
    </row>
    <row r="17" spans="1:8" x14ac:dyDescent="0.3">
      <c r="A17" s="2">
        <v>45504.125</v>
      </c>
      <c r="B17" s="5">
        <v>0.7</v>
      </c>
      <c r="C17" s="5">
        <v>4.4000000000000004</v>
      </c>
      <c r="D17" s="5">
        <v>-0.9</v>
      </c>
      <c r="E17" s="5">
        <f t="shared" si="0"/>
        <v>1.4000000000000001</v>
      </c>
      <c r="F17" s="5"/>
      <c r="G17" s="5">
        <v>2</v>
      </c>
      <c r="H17" s="6">
        <v>1.4376473000000001</v>
      </c>
    </row>
    <row r="18" spans="1:8" x14ac:dyDescent="0.3">
      <c r="A18" s="2">
        <v>45504.166666666701</v>
      </c>
      <c r="B18" s="5">
        <v>2.2999999999999998</v>
      </c>
      <c r="C18" s="5">
        <v>2.4</v>
      </c>
      <c r="D18" s="5">
        <v>2.5</v>
      </c>
      <c r="E18" s="5">
        <f t="shared" si="0"/>
        <v>2.4</v>
      </c>
      <c r="F18" s="5"/>
      <c r="G18" s="5">
        <v>2.5</v>
      </c>
      <c r="H18" s="6">
        <v>1.6402159000000001</v>
      </c>
    </row>
    <row r="19" spans="1:8" x14ac:dyDescent="0.3">
      <c r="A19" s="2">
        <v>45504.208333333299</v>
      </c>
      <c r="B19" s="5">
        <v>9.4</v>
      </c>
      <c r="C19" s="5">
        <v>0.6</v>
      </c>
      <c r="D19" s="5">
        <v>3.8</v>
      </c>
      <c r="E19" s="5">
        <f t="shared" si="0"/>
        <v>4.6000000000000005</v>
      </c>
      <c r="F19" s="5"/>
      <c r="G19" s="5">
        <v>2.7</v>
      </c>
      <c r="H19" s="6">
        <v>1.7367672999999999</v>
      </c>
    </row>
    <row r="20" spans="1:8" x14ac:dyDescent="0.3">
      <c r="A20" s="2">
        <v>45504.25</v>
      </c>
      <c r="B20" s="5">
        <v>-9.6999999999999993</v>
      </c>
      <c r="C20" s="5">
        <v>2.2000000000000002</v>
      </c>
      <c r="D20" s="5">
        <v>0.3</v>
      </c>
      <c r="E20" s="5">
        <f t="shared" si="0"/>
        <v>-2.4</v>
      </c>
      <c r="F20" s="5"/>
      <c r="G20" s="5">
        <v>3.6</v>
      </c>
      <c r="H20" s="6">
        <v>2.8201347000000001</v>
      </c>
    </row>
    <row r="21" spans="1:8" x14ac:dyDescent="0.3">
      <c r="A21" s="2">
        <v>45504.291666666701</v>
      </c>
      <c r="B21" s="5">
        <v>5.7</v>
      </c>
      <c r="C21" s="5">
        <v>5.8</v>
      </c>
      <c r="D21" s="5">
        <v>-1.6</v>
      </c>
      <c r="E21" s="5">
        <f t="shared" si="0"/>
        <v>3.3000000000000003</v>
      </c>
      <c r="F21" s="5"/>
      <c r="G21" s="5">
        <v>4.5</v>
      </c>
      <c r="H21" s="6">
        <v>4.2726569999999997</v>
      </c>
    </row>
    <row r="22" spans="1:8" x14ac:dyDescent="0.3">
      <c r="A22" s="2">
        <v>45504.333333333299</v>
      </c>
      <c r="B22" s="5">
        <v>12.1</v>
      </c>
      <c r="C22" s="5">
        <v>3.4</v>
      </c>
      <c r="D22" s="5">
        <v>4.5</v>
      </c>
      <c r="E22" s="5">
        <f t="shared" si="0"/>
        <v>6.666666666666667</v>
      </c>
      <c r="F22" s="5"/>
      <c r="G22" s="5">
        <v>4.5</v>
      </c>
      <c r="H22" s="6">
        <v>4.8097260000000004</v>
      </c>
    </row>
    <row r="23" spans="1:8" x14ac:dyDescent="0.3">
      <c r="A23" s="2">
        <v>45504.375</v>
      </c>
      <c r="B23" s="5">
        <v>12.6</v>
      </c>
      <c r="C23" s="5">
        <v>8.6999999999999993</v>
      </c>
      <c r="D23" s="5">
        <v>3.3</v>
      </c>
      <c r="E23" s="5">
        <f t="shared" si="0"/>
        <v>8.1999999999999993</v>
      </c>
      <c r="F23" s="5"/>
      <c r="G23" s="5">
        <v>4</v>
      </c>
      <c r="H23" s="6">
        <v>4.968985</v>
      </c>
    </row>
    <row r="24" spans="1:8" x14ac:dyDescent="0.3">
      <c r="A24" s="2">
        <v>45504.416666666701</v>
      </c>
      <c r="B24" s="5">
        <v>2.1</v>
      </c>
      <c r="C24" s="5">
        <v>5.0999999999999996</v>
      </c>
      <c r="D24" s="5">
        <v>0.1</v>
      </c>
      <c r="E24" s="5">
        <f t="shared" si="0"/>
        <v>2.4333333333333331</v>
      </c>
      <c r="F24" s="5"/>
      <c r="G24" s="5">
        <v>4.8</v>
      </c>
      <c r="H24" s="6">
        <v>5.7794689999999997</v>
      </c>
    </row>
    <row r="25" spans="1:8" x14ac:dyDescent="0.3">
      <c r="A25" s="2">
        <v>45504.458333333299</v>
      </c>
      <c r="B25" s="5">
        <v>1</v>
      </c>
      <c r="C25" s="5">
        <v>4.8</v>
      </c>
      <c r="D25" s="5">
        <v>3</v>
      </c>
      <c r="E25" s="5">
        <f t="shared" si="0"/>
        <v>2.9333333333333336</v>
      </c>
      <c r="F25" s="5"/>
      <c r="G25" s="5">
        <v>5.5</v>
      </c>
      <c r="H25" s="6">
        <v>6.6384699999999999</v>
      </c>
    </row>
    <row r="26" spans="1:8" x14ac:dyDescent="0.3">
      <c r="A26" s="2">
        <v>45504.5</v>
      </c>
      <c r="B26" s="5">
        <v>1.2</v>
      </c>
      <c r="C26" s="5">
        <v>2.1</v>
      </c>
      <c r="D26" s="5">
        <v>0.8</v>
      </c>
      <c r="E26" s="5">
        <f t="shared" si="0"/>
        <v>1.3666666666666665</v>
      </c>
      <c r="F26" s="5"/>
      <c r="G26" s="5">
        <v>2.5</v>
      </c>
      <c r="H26" s="6">
        <v>5.0962430000000003</v>
      </c>
    </row>
    <row r="27" spans="1:8" x14ac:dyDescent="0.3">
      <c r="A27" s="2">
        <v>45504.541666666701</v>
      </c>
      <c r="B27" s="5">
        <v>0.2</v>
      </c>
      <c r="C27" s="5">
        <v>2.6</v>
      </c>
      <c r="D27" s="5">
        <v>-2.1</v>
      </c>
      <c r="E27" s="5">
        <f t="shared" si="0"/>
        <v>0.23333333333333339</v>
      </c>
      <c r="F27" s="5"/>
      <c r="G27" s="5">
        <v>1.7</v>
      </c>
      <c r="H27" s="6">
        <v>4.6141480000000001</v>
      </c>
    </row>
    <row r="28" spans="1:8" x14ac:dyDescent="0.3">
      <c r="A28" s="2">
        <v>45504.583333333299</v>
      </c>
      <c r="B28" s="5">
        <v>0.1</v>
      </c>
      <c r="C28" s="5">
        <v>-0.1</v>
      </c>
      <c r="D28" s="5">
        <v>1</v>
      </c>
      <c r="E28" s="5">
        <f t="shared" si="0"/>
        <v>0.33333333333333331</v>
      </c>
      <c r="F28" s="5"/>
      <c r="G28" s="5">
        <v>2</v>
      </c>
      <c r="H28" s="6">
        <v>4.7422329999999997</v>
      </c>
    </row>
    <row r="29" spans="1:8" x14ac:dyDescent="0.3">
      <c r="A29" s="2">
        <v>45504.625</v>
      </c>
      <c r="B29" s="5">
        <v>3.8</v>
      </c>
      <c r="C29" s="5">
        <v>5</v>
      </c>
      <c r="D29" s="5">
        <v>0.6</v>
      </c>
      <c r="E29" s="5">
        <f t="shared" si="0"/>
        <v>3.1333333333333333</v>
      </c>
      <c r="F29" s="5"/>
      <c r="G29" s="5">
        <v>2.2000000000000002</v>
      </c>
      <c r="H29" s="6">
        <v>4.9473880000000001</v>
      </c>
    </row>
    <row r="30" spans="1:8" x14ac:dyDescent="0.3">
      <c r="A30" s="2">
        <v>45504.666666666701</v>
      </c>
      <c r="B30" s="5">
        <v>0</v>
      </c>
      <c r="C30" s="5">
        <v>2.2000000000000002</v>
      </c>
      <c r="D30" s="5">
        <v>0.3</v>
      </c>
      <c r="E30" s="5">
        <f t="shared" si="0"/>
        <v>0.83333333333333337</v>
      </c>
      <c r="F30" s="5"/>
      <c r="G30" s="5">
        <v>2.2999999999999998</v>
      </c>
      <c r="H30" s="6">
        <v>4.9968450000000004</v>
      </c>
    </row>
    <row r="31" spans="1:8" x14ac:dyDescent="0.3">
      <c r="A31" s="2">
        <v>45504.708333333299</v>
      </c>
      <c r="B31" s="5">
        <v>0.3</v>
      </c>
      <c r="C31" s="5">
        <v>3.2</v>
      </c>
      <c r="D31" s="5">
        <v>1.8</v>
      </c>
      <c r="E31" s="5">
        <f t="shared" si="0"/>
        <v>1.7666666666666666</v>
      </c>
      <c r="F31" s="5"/>
      <c r="G31" s="5">
        <v>2.2000000000000002</v>
      </c>
      <c r="H31" s="6">
        <v>5.0109750000000002</v>
      </c>
    </row>
    <row r="32" spans="1:8" x14ac:dyDescent="0.3">
      <c r="A32" s="2">
        <v>45504.75</v>
      </c>
      <c r="B32" s="5">
        <v>5.6</v>
      </c>
      <c r="C32" s="5">
        <v>4.5</v>
      </c>
      <c r="D32" s="5">
        <v>4</v>
      </c>
      <c r="E32" s="5">
        <f t="shared" si="0"/>
        <v>4.7</v>
      </c>
      <c r="F32" s="5"/>
      <c r="G32" s="5">
        <v>3.2</v>
      </c>
      <c r="H32" s="6">
        <v>5.4216699999999998</v>
      </c>
    </row>
    <row r="33" spans="1:8" x14ac:dyDescent="0.3">
      <c r="A33" s="2">
        <v>45504.791666666701</v>
      </c>
      <c r="B33" s="5">
        <v>4.5999999999999996</v>
      </c>
      <c r="C33" s="5">
        <v>-2.9</v>
      </c>
      <c r="D33" s="5">
        <v>3.5</v>
      </c>
      <c r="E33" s="5">
        <f t="shared" si="0"/>
        <v>1.7333333333333332</v>
      </c>
      <c r="F33" s="5"/>
      <c r="G33" s="5">
        <v>3.7</v>
      </c>
      <c r="H33" s="6">
        <v>5.5711979999999999</v>
      </c>
    </row>
    <row r="34" spans="1:8" x14ac:dyDescent="0.3">
      <c r="A34" s="2">
        <v>45504.833333333299</v>
      </c>
      <c r="B34" s="5">
        <v>14</v>
      </c>
      <c r="C34" s="5">
        <v>-1.8</v>
      </c>
      <c r="D34" s="5">
        <v>5.5</v>
      </c>
      <c r="E34" s="5">
        <f t="shared" si="0"/>
        <v>5.8999999999999995</v>
      </c>
      <c r="F34" s="5"/>
      <c r="G34" s="5">
        <v>4.5999999999999996</v>
      </c>
      <c r="H34" s="6">
        <v>5.6508159999999998</v>
      </c>
    </row>
    <row r="35" spans="1:8" x14ac:dyDescent="0.3">
      <c r="A35" s="2">
        <v>45504.875</v>
      </c>
      <c r="B35" s="5">
        <v>13.5</v>
      </c>
      <c r="C35" s="5">
        <v>1.2</v>
      </c>
      <c r="D35" s="5">
        <v>6.8</v>
      </c>
      <c r="E35" s="5">
        <f t="shared" si="0"/>
        <v>7.166666666666667</v>
      </c>
      <c r="F35" s="5"/>
      <c r="G35" s="5">
        <v>5.7</v>
      </c>
      <c r="H35" s="6">
        <v>5.8394620000000002</v>
      </c>
    </row>
    <row r="36" spans="1:8" x14ac:dyDescent="0.3">
      <c r="A36" s="2">
        <v>45504.916666666701</v>
      </c>
      <c r="B36" s="5">
        <v>3.4</v>
      </c>
      <c r="C36" s="5">
        <v>2.6</v>
      </c>
      <c r="D36" s="5">
        <v>4.8</v>
      </c>
      <c r="E36" s="5">
        <f t="shared" si="0"/>
        <v>3.6</v>
      </c>
      <c r="F36" s="5"/>
      <c r="G36" s="5">
        <v>5.8</v>
      </c>
      <c r="H36" s="6">
        <v>6.0742979999999998</v>
      </c>
    </row>
    <row r="37" spans="1:8" x14ac:dyDescent="0.3">
      <c r="A37" s="2">
        <v>45504.958333333299</v>
      </c>
      <c r="B37" s="5">
        <v>11.5</v>
      </c>
      <c r="C37" s="5">
        <v>3.4</v>
      </c>
      <c r="D37" s="5">
        <v>6</v>
      </c>
      <c r="E37" s="5">
        <f t="shared" si="0"/>
        <v>6.9666666666666659</v>
      </c>
      <c r="F37" s="5"/>
      <c r="G37" s="5">
        <v>5.4</v>
      </c>
      <c r="H37" s="6">
        <v>5.3718599999999999</v>
      </c>
    </row>
    <row r="38" spans="1:8" x14ac:dyDescent="0.3">
      <c r="A38" s="2">
        <v>45505</v>
      </c>
      <c r="B38" s="5">
        <v>11.9</v>
      </c>
      <c r="C38" s="5">
        <v>-0.6</v>
      </c>
      <c r="D38" s="5">
        <v>6.5</v>
      </c>
      <c r="E38" s="5">
        <f t="shared" si="0"/>
        <v>5.9333333333333336</v>
      </c>
      <c r="F38" s="5"/>
      <c r="G38" s="5">
        <v>5.4</v>
      </c>
      <c r="H38" s="6">
        <v>5.0435790000000003</v>
      </c>
    </row>
    <row r="39" spans="1:8" x14ac:dyDescent="0.3">
      <c r="A39" s="2">
        <v>45505.041666666701</v>
      </c>
      <c r="B39" s="5">
        <v>11.4</v>
      </c>
      <c r="C39" s="5">
        <v>2.5</v>
      </c>
      <c r="D39" s="5">
        <v>3.8</v>
      </c>
      <c r="E39" s="5">
        <f t="shared" si="0"/>
        <v>5.8999999999999995</v>
      </c>
      <c r="F39" s="5"/>
      <c r="G39" s="5">
        <v>5.5</v>
      </c>
      <c r="H39" s="6">
        <v>5.0196339999999999</v>
      </c>
    </row>
    <row r="40" spans="1:8" x14ac:dyDescent="0.3">
      <c r="A40" s="2">
        <v>45505.083333333299</v>
      </c>
      <c r="B40" s="5">
        <v>3.9</v>
      </c>
      <c r="C40" s="5">
        <v>3.6</v>
      </c>
      <c r="D40" s="5">
        <v>2.2999999999999998</v>
      </c>
      <c r="E40" s="5">
        <f t="shared" si="0"/>
        <v>3.2666666666666671</v>
      </c>
      <c r="F40" s="5"/>
      <c r="G40" s="5">
        <v>5.3</v>
      </c>
      <c r="H40" s="6">
        <v>4.4398049999999998</v>
      </c>
    </row>
    <row r="41" spans="1:8" x14ac:dyDescent="0.3">
      <c r="A41" s="2">
        <v>45505.125</v>
      </c>
      <c r="B41" s="5">
        <v>2.2999999999999998</v>
      </c>
      <c r="C41" s="5">
        <v>3.2</v>
      </c>
      <c r="D41" s="5">
        <v>4</v>
      </c>
      <c r="E41" s="5">
        <f t="shared" si="0"/>
        <v>3.1666666666666665</v>
      </c>
      <c r="F41" s="5"/>
      <c r="G41" s="5">
        <v>5.7</v>
      </c>
      <c r="H41" s="6">
        <v>4.811528</v>
      </c>
    </row>
    <row r="42" spans="1:8" x14ac:dyDescent="0.3">
      <c r="A42" s="2">
        <v>45505.166666666701</v>
      </c>
      <c r="B42" s="5">
        <v>6</v>
      </c>
      <c r="C42" s="5">
        <v>2</v>
      </c>
      <c r="D42" s="5">
        <v>3</v>
      </c>
      <c r="E42" s="5">
        <f t="shared" si="0"/>
        <v>3.6666666666666665</v>
      </c>
      <c r="F42" s="5"/>
      <c r="G42" s="5">
        <v>5.4</v>
      </c>
      <c r="H42" s="6">
        <v>4.6547770000000002</v>
      </c>
    </row>
    <row r="43" spans="1:8" x14ac:dyDescent="0.3">
      <c r="A43" s="2">
        <v>45505.208333333299</v>
      </c>
      <c r="B43" s="5">
        <v>0.4</v>
      </c>
      <c r="C43" s="5">
        <v>1.9</v>
      </c>
      <c r="D43" s="5">
        <v>2.8</v>
      </c>
      <c r="E43" s="5">
        <f t="shared" si="0"/>
        <v>1.7</v>
      </c>
      <c r="F43" s="5"/>
      <c r="G43" s="5">
        <v>6.8</v>
      </c>
      <c r="H43" s="6">
        <v>4.7444930000000003</v>
      </c>
    </row>
    <row r="44" spans="1:8" x14ac:dyDescent="0.3">
      <c r="A44" s="2">
        <v>45505.25</v>
      </c>
      <c r="B44" s="5">
        <v>6.9</v>
      </c>
      <c r="C44" s="5">
        <v>9.6999999999999993</v>
      </c>
      <c r="D44" s="5">
        <v>8.6999999999999993</v>
      </c>
      <c r="E44" s="5">
        <f t="shared" si="0"/>
        <v>8.4333333333333336</v>
      </c>
      <c r="F44" s="5"/>
      <c r="G44" s="5">
        <v>6.3</v>
      </c>
      <c r="H44" s="6">
        <v>5.0283129999999998</v>
      </c>
    </row>
    <row r="45" spans="1:8" x14ac:dyDescent="0.3">
      <c r="A45" s="2">
        <v>45505.291666666701</v>
      </c>
      <c r="B45" s="5">
        <v>7.4</v>
      </c>
      <c r="C45" s="5">
        <v>4.8</v>
      </c>
      <c r="D45" s="5">
        <v>7.2</v>
      </c>
      <c r="E45" s="5">
        <f t="shared" si="0"/>
        <v>6.4666666666666659</v>
      </c>
      <c r="F45" s="5"/>
      <c r="G45" s="5">
        <v>6.8</v>
      </c>
      <c r="H45" s="6">
        <v>5.4933529999999999</v>
      </c>
    </row>
    <row r="46" spans="1:8" x14ac:dyDescent="0.3">
      <c r="A46" s="2">
        <v>45505.333333333299</v>
      </c>
      <c r="B46" s="5">
        <v>-6.6</v>
      </c>
      <c r="C46" s="5">
        <v>12</v>
      </c>
      <c r="D46" s="5">
        <v>10.9</v>
      </c>
      <c r="E46" s="5">
        <f t="shared" si="0"/>
        <v>5.4333333333333336</v>
      </c>
      <c r="F46" s="5"/>
      <c r="G46" s="5">
        <v>6.8</v>
      </c>
      <c r="H46" s="6">
        <v>6.7301529999999996</v>
      </c>
    </row>
    <row r="47" spans="1:8" x14ac:dyDescent="0.3">
      <c r="A47" s="2">
        <v>45505.375</v>
      </c>
      <c r="B47" s="5">
        <v>-8.8000000000000007</v>
      </c>
      <c r="C47" s="5">
        <v>11.1</v>
      </c>
      <c r="D47" s="5">
        <v>8</v>
      </c>
      <c r="E47" s="5">
        <f t="shared" si="0"/>
        <v>3.4333333333333331</v>
      </c>
      <c r="F47" s="5"/>
      <c r="G47" s="5">
        <v>5.6</v>
      </c>
      <c r="H47" s="6">
        <v>6.7062290000000004</v>
      </c>
    </row>
    <row r="48" spans="1:8" x14ac:dyDescent="0.3">
      <c r="A48" s="2">
        <v>45505.416666666701</v>
      </c>
      <c r="B48" s="5">
        <v>10</v>
      </c>
      <c r="C48" s="5">
        <v>7.4</v>
      </c>
      <c r="D48" s="5">
        <v>7.5</v>
      </c>
      <c r="E48" s="5">
        <f t="shared" si="0"/>
        <v>8.2999999999999989</v>
      </c>
      <c r="F48" s="5"/>
      <c r="G48" s="5">
        <v>4.9000000000000004</v>
      </c>
      <c r="H48" s="6">
        <v>6.748583</v>
      </c>
    </row>
    <row r="49" spans="1:8" x14ac:dyDescent="0.3">
      <c r="A49" s="2">
        <v>45505.458333333299</v>
      </c>
      <c r="B49" s="5">
        <v>7.6</v>
      </c>
      <c r="C49" s="5">
        <v>13.3</v>
      </c>
      <c r="D49" s="5">
        <v>3.8</v>
      </c>
      <c r="E49" s="5">
        <f t="shared" si="0"/>
        <v>8.2333333333333325</v>
      </c>
      <c r="F49" s="5"/>
      <c r="G49" s="5">
        <v>5.9</v>
      </c>
      <c r="H49" s="6">
        <v>7.7210650000000003</v>
      </c>
    </row>
    <row r="50" spans="1:8" x14ac:dyDescent="0.3">
      <c r="A50" s="2">
        <v>45505.5</v>
      </c>
      <c r="B50" s="5">
        <v>2.7</v>
      </c>
      <c r="C50" s="5">
        <v>3.1</v>
      </c>
      <c r="D50" s="5">
        <v>1</v>
      </c>
      <c r="E50" s="5">
        <f t="shared" si="0"/>
        <v>2.2666666666666671</v>
      </c>
      <c r="F50" s="5"/>
      <c r="G50" s="5">
        <v>5.6</v>
      </c>
      <c r="H50" s="6">
        <v>7.9537589999999998</v>
      </c>
    </row>
    <row r="51" spans="1:8" x14ac:dyDescent="0.3">
      <c r="A51" s="2">
        <v>45505.541666666701</v>
      </c>
      <c r="B51" s="5">
        <v>8.6999999999999993</v>
      </c>
      <c r="C51" s="5">
        <v>7</v>
      </c>
      <c r="D51" s="5">
        <v>5</v>
      </c>
      <c r="E51" s="5">
        <f t="shared" si="0"/>
        <v>6.8999999999999995</v>
      </c>
      <c r="F51" s="5"/>
      <c r="G51" s="5">
        <v>6.8</v>
      </c>
      <c r="H51" s="6">
        <v>8.442126</v>
      </c>
    </row>
    <row r="52" spans="1:8" x14ac:dyDescent="0.3">
      <c r="A52" s="2">
        <v>45505.583333333299</v>
      </c>
      <c r="B52" s="5">
        <v>4.8</v>
      </c>
      <c r="C52" s="5">
        <v>6.5</v>
      </c>
      <c r="D52" s="5">
        <v>6</v>
      </c>
      <c r="E52" s="5">
        <f t="shared" si="0"/>
        <v>5.7666666666666666</v>
      </c>
      <c r="F52" s="5"/>
      <c r="G52" s="5">
        <v>6.5</v>
      </c>
      <c r="H52" s="6">
        <v>8.5580099999999995</v>
      </c>
    </row>
    <row r="53" spans="1:8" x14ac:dyDescent="0.3">
      <c r="A53" s="2">
        <v>45505.625</v>
      </c>
      <c r="B53" s="5">
        <v>4.4000000000000004</v>
      </c>
      <c r="C53" s="5">
        <v>5.7</v>
      </c>
      <c r="D53" s="5">
        <v>3.8</v>
      </c>
      <c r="E53" s="5">
        <f t="shared" si="0"/>
        <v>4.6333333333333337</v>
      </c>
      <c r="F53" s="5"/>
      <c r="G53" s="5">
        <v>6.1</v>
      </c>
      <c r="H53" s="6">
        <v>8.3280729999999998</v>
      </c>
    </row>
    <row r="54" spans="1:8" x14ac:dyDescent="0.3">
      <c r="A54" s="2">
        <v>45505.666666666701</v>
      </c>
      <c r="B54" s="5">
        <v>1.2</v>
      </c>
      <c r="C54" s="5">
        <v>3.8</v>
      </c>
      <c r="D54" s="5">
        <v>3</v>
      </c>
      <c r="E54" s="5">
        <f t="shared" si="0"/>
        <v>2.6666666666666665</v>
      </c>
      <c r="F54" s="5"/>
      <c r="G54" s="5">
        <v>6.2</v>
      </c>
      <c r="H54" s="6">
        <v>8.1105870000000007</v>
      </c>
    </row>
    <row r="55" spans="1:8" x14ac:dyDescent="0.3">
      <c r="A55" s="2">
        <v>45505.708333333299</v>
      </c>
      <c r="B55" s="5">
        <v>6</v>
      </c>
      <c r="C55" s="5">
        <v>5.3</v>
      </c>
      <c r="D55" s="5">
        <v>3.3</v>
      </c>
      <c r="E55" s="5">
        <f t="shared" si="0"/>
        <v>4.8666666666666671</v>
      </c>
      <c r="F55" s="5"/>
      <c r="G55" s="5">
        <v>6.8</v>
      </c>
      <c r="H55" s="6">
        <v>8.5972690000000007</v>
      </c>
    </row>
    <row r="56" spans="1:8" x14ac:dyDescent="0.3">
      <c r="A56" s="2">
        <v>45505.75</v>
      </c>
      <c r="B56" s="5">
        <v>6.5</v>
      </c>
      <c r="C56" s="5">
        <v>8.3000000000000007</v>
      </c>
      <c r="D56" s="5">
        <v>5</v>
      </c>
      <c r="E56" s="5">
        <f t="shared" si="0"/>
        <v>6.6000000000000005</v>
      </c>
      <c r="F56" s="5"/>
      <c r="G56" s="5">
        <v>7.4</v>
      </c>
      <c r="H56" s="6">
        <v>8.6449359999999995</v>
      </c>
    </row>
    <row r="57" spans="1:8" x14ac:dyDescent="0.3">
      <c r="A57" s="2">
        <v>45505.791666666701</v>
      </c>
      <c r="B57" s="5">
        <v>13.4</v>
      </c>
      <c r="C57" s="5">
        <v>4.9000000000000004</v>
      </c>
      <c r="D57" s="5">
        <v>4.5</v>
      </c>
      <c r="E57" s="5">
        <f t="shared" si="0"/>
        <v>7.6000000000000005</v>
      </c>
      <c r="F57" s="5"/>
      <c r="G57" s="5">
        <v>8.1999999999999993</v>
      </c>
      <c r="H57" s="6">
        <v>8.6009740000000008</v>
      </c>
    </row>
    <row r="58" spans="1:8" x14ac:dyDescent="0.3">
      <c r="A58" s="2">
        <v>45505.833333333299</v>
      </c>
      <c r="B58" s="5">
        <v>20.5</v>
      </c>
      <c r="C58" s="5">
        <v>-3.7</v>
      </c>
      <c r="D58" s="5">
        <v>8</v>
      </c>
      <c r="E58" s="5">
        <f t="shared" si="0"/>
        <v>8.2666666666666675</v>
      </c>
      <c r="F58" s="5"/>
      <c r="G58" s="5">
        <v>10.3</v>
      </c>
      <c r="H58" s="6">
        <v>8.551069</v>
      </c>
    </row>
    <row r="59" spans="1:8" x14ac:dyDescent="0.3">
      <c r="A59" s="2">
        <v>45505.875</v>
      </c>
      <c r="B59" s="5">
        <v>20</v>
      </c>
      <c r="C59" s="5">
        <v>-6</v>
      </c>
      <c r="D59" s="5">
        <v>6.5</v>
      </c>
      <c r="E59" s="5">
        <f t="shared" si="0"/>
        <v>6.833333333333333</v>
      </c>
      <c r="F59" s="5"/>
      <c r="G59" s="5">
        <v>10.3</v>
      </c>
      <c r="H59" s="6">
        <v>8.9492429999999992</v>
      </c>
    </row>
    <row r="60" spans="1:8" x14ac:dyDescent="0.3">
      <c r="A60" s="2">
        <v>45505.916666666701</v>
      </c>
      <c r="B60" s="5">
        <v>12.9</v>
      </c>
      <c r="C60" s="5">
        <v>2.8</v>
      </c>
      <c r="D60" s="5">
        <v>6.5</v>
      </c>
      <c r="E60" s="5">
        <f t="shared" si="0"/>
        <v>7.3999999999999995</v>
      </c>
      <c r="F60" s="5"/>
      <c r="G60" s="5">
        <v>9.6</v>
      </c>
      <c r="H60" s="6">
        <v>8.4935580000000002</v>
      </c>
    </row>
    <row r="61" spans="1:8" x14ac:dyDescent="0.3">
      <c r="A61" s="2">
        <v>45505.958333333299</v>
      </c>
      <c r="B61" s="5">
        <v>10.6</v>
      </c>
      <c r="C61" s="5">
        <v>6.4</v>
      </c>
      <c r="D61" s="5">
        <v>3.8</v>
      </c>
      <c r="E61" s="5">
        <f t="shared" si="0"/>
        <v>6.9333333333333336</v>
      </c>
      <c r="F61" s="5"/>
      <c r="G61" s="5">
        <v>9.3000000000000007</v>
      </c>
      <c r="H61" s="6">
        <v>8.0720740000000006</v>
      </c>
    </row>
    <row r="62" spans="1:8" x14ac:dyDescent="0.3">
      <c r="A62" s="2">
        <v>45506</v>
      </c>
      <c r="B62" s="5">
        <v>15.4</v>
      </c>
      <c r="C62" s="5">
        <v>0.4</v>
      </c>
      <c r="D62" s="5">
        <v>10.1</v>
      </c>
      <c r="E62" s="5">
        <f t="shared" si="0"/>
        <v>8.6333333333333329</v>
      </c>
      <c r="F62" s="5"/>
      <c r="G62" s="5">
        <v>10.3</v>
      </c>
      <c r="H62" s="6">
        <v>8.1570110000000007</v>
      </c>
    </row>
    <row r="63" spans="1:8" x14ac:dyDescent="0.3">
      <c r="A63" s="2">
        <v>45506.041666666701</v>
      </c>
      <c r="B63" s="5">
        <v>10.1</v>
      </c>
      <c r="C63" s="5">
        <v>6</v>
      </c>
      <c r="D63" s="5">
        <v>8.1999999999999993</v>
      </c>
      <c r="E63" s="5">
        <f t="shared" si="0"/>
        <v>8.1</v>
      </c>
      <c r="F63" s="5"/>
      <c r="G63" s="5">
        <v>10.4</v>
      </c>
      <c r="H63" s="6">
        <v>8.4216940000000005</v>
      </c>
    </row>
    <row r="64" spans="1:8" x14ac:dyDescent="0.3">
      <c r="A64" s="2">
        <v>45506.083333333299</v>
      </c>
      <c r="B64" s="5">
        <v>11</v>
      </c>
      <c r="C64" s="5">
        <v>6.5</v>
      </c>
      <c r="D64" s="5">
        <v>6.5</v>
      </c>
      <c r="E64" s="5">
        <f t="shared" si="0"/>
        <v>8</v>
      </c>
      <c r="F64" s="5"/>
      <c r="G64" s="5">
        <v>10.1</v>
      </c>
      <c r="H64" s="6">
        <v>8.4921600000000002</v>
      </c>
    </row>
    <row r="65" spans="1:8" x14ac:dyDescent="0.3">
      <c r="A65" s="2">
        <v>45506.125</v>
      </c>
      <c r="B65" s="5">
        <v>12.4</v>
      </c>
      <c r="C65" s="5">
        <v>1.8</v>
      </c>
      <c r="D65" s="5">
        <v>5.5</v>
      </c>
      <c r="E65" s="5">
        <f t="shared" si="0"/>
        <v>6.5666666666666673</v>
      </c>
      <c r="F65" s="5"/>
      <c r="G65" s="5">
        <v>10.4</v>
      </c>
      <c r="H65" s="6">
        <v>8.2593549999999993</v>
      </c>
    </row>
    <row r="66" spans="1:8" x14ac:dyDescent="0.3">
      <c r="A66" s="2">
        <v>45506.166666666701</v>
      </c>
      <c r="B66" s="5">
        <v>7.4</v>
      </c>
      <c r="C66" s="5">
        <v>5.7</v>
      </c>
      <c r="D66" s="5">
        <v>4</v>
      </c>
      <c r="E66" s="5">
        <f t="shared" si="0"/>
        <v>5.7</v>
      </c>
      <c r="F66" s="5"/>
      <c r="G66" s="5">
        <v>10.1</v>
      </c>
      <c r="H66" s="6">
        <v>8.4421029999999995</v>
      </c>
    </row>
    <row r="67" spans="1:8" x14ac:dyDescent="0.3">
      <c r="A67" s="2">
        <v>45506.208333333299</v>
      </c>
      <c r="B67" s="5">
        <v>14.3</v>
      </c>
      <c r="C67" s="5">
        <v>4.9000000000000004</v>
      </c>
      <c r="D67" s="5">
        <v>4.3</v>
      </c>
      <c r="E67" s="5">
        <f t="shared" ref="E67:E130" si="1">AVERAGE(B67:D67)</f>
        <v>7.8333333333333348</v>
      </c>
      <c r="F67" s="5"/>
      <c r="G67" s="5">
        <v>10.3</v>
      </c>
      <c r="H67" s="6">
        <v>8.9900479999999998</v>
      </c>
    </row>
    <row r="68" spans="1:8" x14ac:dyDescent="0.3">
      <c r="A68" s="2">
        <v>45506.25</v>
      </c>
      <c r="B68" s="5">
        <v>4.0999999999999996</v>
      </c>
      <c r="C68" s="5">
        <v>9.4</v>
      </c>
      <c r="D68" s="5">
        <v>9</v>
      </c>
      <c r="E68" s="5">
        <f t="shared" si="1"/>
        <v>7.5</v>
      </c>
      <c r="F68" s="5"/>
      <c r="G68" s="5">
        <v>12</v>
      </c>
      <c r="H68" s="6">
        <v>9.6348380000000002</v>
      </c>
    </row>
    <row r="69" spans="1:8" x14ac:dyDescent="0.3">
      <c r="A69" s="2">
        <v>45506.291666666701</v>
      </c>
      <c r="B69" s="5">
        <v>-3.3</v>
      </c>
      <c r="C69" s="5">
        <v>11.2</v>
      </c>
      <c r="D69" s="5">
        <v>14.8</v>
      </c>
      <c r="E69" s="5">
        <f t="shared" si="1"/>
        <v>7.5666666666666664</v>
      </c>
      <c r="F69" s="5"/>
      <c r="G69" s="5">
        <v>12.9</v>
      </c>
      <c r="H69" s="6">
        <v>10.781808</v>
      </c>
    </row>
    <row r="70" spans="1:8" x14ac:dyDescent="0.3">
      <c r="A70" s="2">
        <v>45506.333333333299</v>
      </c>
      <c r="B70" s="5">
        <v>-2.5</v>
      </c>
      <c r="C70" s="5">
        <v>7.7</v>
      </c>
      <c r="D70" s="5">
        <v>12.4</v>
      </c>
      <c r="E70" s="5">
        <f t="shared" si="1"/>
        <v>5.8666666666666671</v>
      </c>
      <c r="F70" s="5"/>
      <c r="G70" s="5">
        <v>10.8</v>
      </c>
      <c r="H70" s="6">
        <v>11.489705000000001</v>
      </c>
    </row>
    <row r="71" spans="1:8" x14ac:dyDescent="0.3">
      <c r="A71" s="2">
        <v>45506.375</v>
      </c>
      <c r="B71" s="5">
        <v>2.1</v>
      </c>
      <c r="C71" s="5">
        <v>11.1</v>
      </c>
      <c r="D71" s="5">
        <v>13.8</v>
      </c>
      <c r="E71" s="5">
        <f t="shared" si="1"/>
        <v>9</v>
      </c>
      <c r="F71" s="5"/>
      <c r="G71" s="5">
        <v>11.8</v>
      </c>
      <c r="H71" s="6">
        <v>11.299118</v>
      </c>
    </row>
    <row r="72" spans="1:8" x14ac:dyDescent="0.3">
      <c r="A72" s="2">
        <v>45506.416666666701</v>
      </c>
      <c r="B72" s="5">
        <v>8.3000000000000007</v>
      </c>
      <c r="C72" s="5">
        <v>9.5</v>
      </c>
      <c r="D72" s="5">
        <v>8.5</v>
      </c>
      <c r="E72" s="5">
        <f t="shared" si="1"/>
        <v>8.7666666666666675</v>
      </c>
      <c r="F72" s="5"/>
      <c r="G72" s="5">
        <v>11.5</v>
      </c>
      <c r="H72" s="6">
        <v>11.589892000000001</v>
      </c>
    </row>
    <row r="73" spans="1:8" x14ac:dyDescent="0.3">
      <c r="A73" s="2">
        <v>45506.458333333299</v>
      </c>
      <c r="B73" s="5">
        <v>2.7</v>
      </c>
      <c r="C73" s="5">
        <v>14.4</v>
      </c>
      <c r="D73" s="5">
        <v>7</v>
      </c>
      <c r="E73" s="5">
        <f t="shared" si="1"/>
        <v>8.0333333333333332</v>
      </c>
      <c r="F73" s="5"/>
      <c r="G73" s="5">
        <v>15.6</v>
      </c>
      <c r="H73" s="6">
        <v>13.851747</v>
      </c>
    </row>
    <row r="74" spans="1:8" x14ac:dyDescent="0.3">
      <c r="A74" s="2">
        <v>45506.5</v>
      </c>
      <c r="B74" s="5">
        <v>10.8</v>
      </c>
      <c r="C74" s="5">
        <v>13.9</v>
      </c>
      <c r="D74" s="5">
        <v>12.4</v>
      </c>
      <c r="E74" s="5">
        <f t="shared" si="1"/>
        <v>12.366666666666667</v>
      </c>
      <c r="F74" s="5"/>
      <c r="G74" s="5">
        <v>19.600000000000001</v>
      </c>
      <c r="H74" s="6">
        <v>17.910015999999999</v>
      </c>
    </row>
    <row r="75" spans="1:8" x14ac:dyDescent="0.3">
      <c r="A75" s="2">
        <v>45506.541666666701</v>
      </c>
      <c r="B75" s="5">
        <v>13.8</v>
      </c>
      <c r="C75" s="5">
        <v>13.3</v>
      </c>
      <c r="D75" s="5">
        <v>11.6</v>
      </c>
      <c r="E75" s="5">
        <f t="shared" si="1"/>
        <v>12.9</v>
      </c>
      <c r="F75" s="5"/>
      <c r="G75" s="5">
        <v>20.2</v>
      </c>
      <c r="H75" s="6">
        <v>19.200254999999999</v>
      </c>
    </row>
    <row r="76" spans="1:8" x14ac:dyDescent="0.3">
      <c r="A76" s="2">
        <v>45506.583333333299</v>
      </c>
      <c r="B76" s="5">
        <v>16.100000000000001</v>
      </c>
      <c r="C76" s="5">
        <v>11.4</v>
      </c>
      <c r="D76" s="5">
        <v>10.9</v>
      </c>
      <c r="E76" s="5">
        <f t="shared" si="1"/>
        <v>12.799999999999999</v>
      </c>
      <c r="F76" s="5"/>
      <c r="G76" s="5">
        <v>19.5</v>
      </c>
      <c r="H76" s="6">
        <v>18.757791000000001</v>
      </c>
    </row>
    <row r="77" spans="1:8" x14ac:dyDescent="0.3">
      <c r="A77" s="2">
        <v>45506.625</v>
      </c>
      <c r="B77" s="5">
        <v>16.899999999999999</v>
      </c>
      <c r="C77" s="5">
        <v>13.3</v>
      </c>
      <c r="D77" s="5">
        <v>8.6999999999999993</v>
      </c>
      <c r="E77" s="5">
        <f t="shared" si="1"/>
        <v>12.966666666666667</v>
      </c>
      <c r="F77" s="5"/>
      <c r="G77" s="5">
        <v>22.5</v>
      </c>
      <c r="H77" s="6">
        <v>20.719282</v>
      </c>
    </row>
    <row r="78" spans="1:8" x14ac:dyDescent="0.3">
      <c r="A78" s="2">
        <v>45506.666666666701</v>
      </c>
      <c r="B78" s="5">
        <v>12.5</v>
      </c>
      <c r="C78" s="5">
        <v>11.7</v>
      </c>
      <c r="D78" s="5">
        <v>11.6</v>
      </c>
      <c r="E78" s="5">
        <f t="shared" si="1"/>
        <v>11.933333333333332</v>
      </c>
      <c r="F78" s="5"/>
      <c r="G78" s="5">
        <v>23.5</v>
      </c>
      <c r="H78" s="6">
        <v>21.654693000000002</v>
      </c>
    </row>
    <row r="79" spans="1:8" x14ac:dyDescent="0.3">
      <c r="A79" s="2">
        <v>45506.708333333299</v>
      </c>
      <c r="B79" s="5">
        <v>12.8</v>
      </c>
      <c r="C79" s="5">
        <v>7.5</v>
      </c>
      <c r="D79" s="5">
        <v>6.3</v>
      </c>
      <c r="E79" s="5">
        <f t="shared" si="1"/>
        <v>8.8666666666666671</v>
      </c>
      <c r="F79" s="5"/>
      <c r="G79" s="5">
        <v>16.100000000000001</v>
      </c>
      <c r="H79" s="6">
        <v>15.237634999999999</v>
      </c>
    </row>
    <row r="80" spans="1:8" x14ac:dyDescent="0.3">
      <c r="A80" s="2">
        <v>45506.75</v>
      </c>
      <c r="B80" s="5">
        <v>12.7</v>
      </c>
      <c r="C80" s="5">
        <v>4.4000000000000004</v>
      </c>
      <c r="D80" s="5">
        <v>5.5</v>
      </c>
      <c r="E80" s="5">
        <f t="shared" si="1"/>
        <v>7.5333333333333341</v>
      </c>
      <c r="F80" s="5"/>
      <c r="G80" s="5">
        <v>14.1</v>
      </c>
      <c r="H80" s="6">
        <v>13.396096999999999</v>
      </c>
    </row>
    <row r="81" spans="1:8" x14ac:dyDescent="0.3">
      <c r="A81" s="2">
        <v>45506.791666666701</v>
      </c>
      <c r="B81" s="5">
        <v>15.4</v>
      </c>
      <c r="C81" s="5">
        <v>5.6</v>
      </c>
      <c r="D81" s="5">
        <v>22.8</v>
      </c>
      <c r="E81" s="5">
        <f t="shared" si="1"/>
        <v>14.6</v>
      </c>
      <c r="F81" s="5"/>
      <c r="G81" s="5">
        <v>13.4</v>
      </c>
      <c r="H81" s="6">
        <v>12.841471</v>
      </c>
    </row>
    <row r="82" spans="1:8" x14ac:dyDescent="0.3">
      <c r="A82" s="2">
        <v>45506.833333333299</v>
      </c>
      <c r="B82" s="5">
        <v>24.6</v>
      </c>
      <c r="C82" s="5">
        <v>2.2999999999999998</v>
      </c>
      <c r="D82" s="5">
        <v>11.9</v>
      </c>
      <c r="E82" s="5">
        <f t="shared" si="1"/>
        <v>12.933333333333335</v>
      </c>
      <c r="F82" s="5"/>
      <c r="G82" s="5">
        <v>11.1</v>
      </c>
      <c r="H82" s="6">
        <v>10.616319000000001</v>
      </c>
    </row>
    <row r="83" spans="1:8" x14ac:dyDescent="0.3">
      <c r="A83" s="2">
        <v>45506.875</v>
      </c>
      <c r="B83" s="5">
        <v>19.600000000000001</v>
      </c>
      <c r="C83" s="5">
        <v>1.5</v>
      </c>
      <c r="D83" s="5">
        <v>13.5</v>
      </c>
      <c r="E83" s="5">
        <f t="shared" si="1"/>
        <v>11.533333333333333</v>
      </c>
      <c r="F83" s="5"/>
      <c r="G83" s="5">
        <v>13.2</v>
      </c>
      <c r="H83" s="6">
        <v>11.162191</v>
      </c>
    </row>
    <row r="84" spans="1:8" x14ac:dyDescent="0.3">
      <c r="A84" s="2">
        <v>45506.916666666701</v>
      </c>
      <c r="B84" s="5">
        <v>16</v>
      </c>
      <c r="C84" s="5">
        <v>7.1</v>
      </c>
      <c r="D84" s="5">
        <v>12.8</v>
      </c>
      <c r="E84" s="5">
        <f t="shared" si="1"/>
        <v>11.966666666666669</v>
      </c>
      <c r="F84" s="5"/>
      <c r="G84" s="5">
        <v>16.100000000000001</v>
      </c>
      <c r="H84" s="6">
        <v>13.394584999999999</v>
      </c>
    </row>
    <row r="85" spans="1:8" x14ac:dyDescent="0.3">
      <c r="A85" s="2">
        <v>45506.958333333299</v>
      </c>
      <c r="B85" s="5">
        <v>11.6</v>
      </c>
      <c r="C85" s="5">
        <v>8.1999999999999993</v>
      </c>
      <c r="D85" s="5">
        <v>10.4</v>
      </c>
      <c r="E85" s="5">
        <f t="shared" si="1"/>
        <v>10.066666666666665</v>
      </c>
      <c r="F85" s="5"/>
      <c r="G85" s="5">
        <v>16.8</v>
      </c>
      <c r="H85" s="6">
        <v>14.133760000000001</v>
      </c>
    </row>
    <row r="86" spans="1:8" x14ac:dyDescent="0.3">
      <c r="A86" s="2">
        <v>45507</v>
      </c>
      <c r="B86" s="5">
        <v>24.2</v>
      </c>
      <c r="C86" s="5">
        <v>11.3</v>
      </c>
      <c r="D86" s="5">
        <v>9</v>
      </c>
      <c r="E86" s="5">
        <f t="shared" si="1"/>
        <v>14.833333333333334</v>
      </c>
      <c r="F86" s="5"/>
      <c r="G86" s="5">
        <v>17.2</v>
      </c>
      <c r="H86" s="6">
        <v>14.465206999999999</v>
      </c>
    </row>
    <row r="87" spans="1:8" x14ac:dyDescent="0.3">
      <c r="A87" s="2">
        <v>45507.041666666701</v>
      </c>
      <c r="B87" s="5">
        <v>20.3</v>
      </c>
      <c r="C87" s="5">
        <v>8.3000000000000007</v>
      </c>
      <c r="D87" s="5">
        <v>9.1</v>
      </c>
      <c r="E87" s="5">
        <f t="shared" si="1"/>
        <v>12.566666666666668</v>
      </c>
      <c r="F87" s="5"/>
      <c r="G87" s="5">
        <v>19.5</v>
      </c>
      <c r="H87" s="6">
        <v>15.355689</v>
      </c>
    </row>
    <row r="88" spans="1:8" x14ac:dyDescent="0.3">
      <c r="A88" s="2">
        <v>45507.083333333299</v>
      </c>
      <c r="B88" s="5">
        <v>14.2</v>
      </c>
      <c r="C88" s="5">
        <v>14.3</v>
      </c>
      <c r="D88" s="5">
        <v>9.6</v>
      </c>
      <c r="E88" s="5">
        <f t="shared" si="1"/>
        <v>12.700000000000001</v>
      </c>
      <c r="F88" s="5"/>
      <c r="G88" s="5">
        <v>22.2</v>
      </c>
      <c r="H88" s="6">
        <v>18.56645133</v>
      </c>
    </row>
    <row r="89" spans="1:8" x14ac:dyDescent="0.3">
      <c r="A89" s="2">
        <v>45507.125</v>
      </c>
      <c r="B89" s="5">
        <v>14</v>
      </c>
      <c r="C89" s="5">
        <v>10.4</v>
      </c>
      <c r="D89" s="5">
        <v>12.6</v>
      </c>
      <c r="E89" s="5">
        <f t="shared" si="1"/>
        <v>12.333333333333334</v>
      </c>
      <c r="F89" s="5"/>
      <c r="G89" s="5">
        <v>22.6</v>
      </c>
      <c r="H89" s="6">
        <v>19.301286999999999</v>
      </c>
    </row>
    <row r="90" spans="1:8" x14ac:dyDescent="0.3">
      <c r="A90" s="2">
        <v>45507.166666666701</v>
      </c>
      <c r="B90" s="5">
        <v>18.899999999999999</v>
      </c>
      <c r="C90" s="5">
        <v>12.8</v>
      </c>
      <c r="D90" s="5">
        <v>14.3</v>
      </c>
      <c r="E90" s="5">
        <f t="shared" si="1"/>
        <v>15.333333333333334</v>
      </c>
      <c r="F90" s="5"/>
      <c r="G90" s="5">
        <v>22.3</v>
      </c>
      <c r="H90" s="6">
        <v>19.856679</v>
      </c>
    </row>
    <row r="91" spans="1:8" x14ac:dyDescent="0.3">
      <c r="A91" s="2">
        <v>45507.208333333299</v>
      </c>
      <c r="B91" s="5">
        <v>15</v>
      </c>
      <c r="C91" s="5">
        <v>14.1</v>
      </c>
      <c r="D91" s="5">
        <v>15.7</v>
      </c>
      <c r="E91" s="5">
        <f t="shared" si="1"/>
        <v>14.933333333333332</v>
      </c>
      <c r="F91" s="5"/>
      <c r="G91" s="5">
        <v>25</v>
      </c>
      <c r="H91" s="6">
        <v>22.704608700000001</v>
      </c>
    </row>
    <row r="92" spans="1:8" x14ac:dyDescent="0.3">
      <c r="A92" s="2">
        <v>45507.25</v>
      </c>
      <c r="B92" s="5">
        <v>15.9</v>
      </c>
      <c r="C92" s="5">
        <v>11.7</v>
      </c>
      <c r="D92" s="5">
        <v>11.9</v>
      </c>
      <c r="E92" s="5">
        <f t="shared" si="1"/>
        <v>13.166666666666666</v>
      </c>
      <c r="F92" s="5"/>
      <c r="G92" s="5">
        <v>24.7</v>
      </c>
      <c r="H92" s="6">
        <v>22.035263</v>
      </c>
    </row>
    <row r="93" spans="1:8" x14ac:dyDescent="0.3">
      <c r="A93" s="2">
        <v>45507.291666666701</v>
      </c>
      <c r="B93" s="5">
        <v>7.3</v>
      </c>
      <c r="C93" s="5">
        <v>14.3</v>
      </c>
      <c r="D93" s="5">
        <v>9.6</v>
      </c>
      <c r="E93" s="5">
        <f t="shared" si="1"/>
        <v>10.4</v>
      </c>
      <c r="F93" s="5"/>
      <c r="G93" s="5">
        <v>25.2</v>
      </c>
      <c r="H93" s="6">
        <v>21.539663999999998</v>
      </c>
    </row>
    <row r="94" spans="1:8" x14ac:dyDescent="0.3">
      <c r="A94" s="2">
        <v>45507.333333333299</v>
      </c>
      <c r="B94" s="5">
        <v>5.7</v>
      </c>
      <c r="C94" s="5">
        <v>19.5</v>
      </c>
      <c r="D94" s="5">
        <v>14</v>
      </c>
      <c r="E94" s="5">
        <f t="shared" si="1"/>
        <v>13.066666666666668</v>
      </c>
      <c r="F94" s="5"/>
      <c r="G94" s="5">
        <v>27.9</v>
      </c>
      <c r="H94" s="6">
        <v>22.889765000000001</v>
      </c>
    </row>
    <row r="95" spans="1:8" x14ac:dyDescent="0.3">
      <c r="A95" s="2">
        <v>45507.375</v>
      </c>
      <c r="B95" s="5">
        <v>6.9</v>
      </c>
      <c r="C95" s="5">
        <v>18</v>
      </c>
      <c r="D95" s="5">
        <v>17.8</v>
      </c>
      <c r="E95" s="5">
        <f t="shared" si="1"/>
        <v>14.233333333333334</v>
      </c>
      <c r="F95" s="5"/>
      <c r="G95" s="5">
        <v>26.8</v>
      </c>
      <c r="H95" s="6">
        <v>22.571795000000002</v>
      </c>
    </row>
    <row r="96" spans="1:8" x14ac:dyDescent="0.3">
      <c r="A96" s="2">
        <v>45507.416666666701</v>
      </c>
      <c r="B96" s="5">
        <v>12.9</v>
      </c>
      <c r="C96" s="5">
        <v>12.5</v>
      </c>
      <c r="D96" s="5">
        <v>13.6</v>
      </c>
      <c r="E96" s="5">
        <f t="shared" si="1"/>
        <v>13</v>
      </c>
      <c r="F96" s="5"/>
      <c r="G96" s="5">
        <v>24.4</v>
      </c>
      <c r="H96" s="6">
        <v>21.196043</v>
      </c>
    </row>
    <row r="97" spans="1:8" x14ac:dyDescent="0.3">
      <c r="A97" s="2">
        <v>45507.458333333299</v>
      </c>
      <c r="B97" s="5">
        <v>11.6</v>
      </c>
      <c r="C97" s="5">
        <v>18.600000000000001</v>
      </c>
      <c r="D97" s="5">
        <v>8.5</v>
      </c>
      <c r="E97" s="5">
        <f t="shared" si="1"/>
        <v>12.9</v>
      </c>
      <c r="F97" s="5"/>
      <c r="G97" s="5">
        <v>21.9</v>
      </c>
      <c r="H97" s="6">
        <v>20.450569000000002</v>
      </c>
    </row>
    <row r="98" spans="1:8" x14ac:dyDescent="0.3">
      <c r="A98" s="2">
        <v>45507.5</v>
      </c>
      <c r="B98" s="5">
        <v>15.9</v>
      </c>
      <c r="C98" s="5">
        <v>13.4</v>
      </c>
      <c r="D98" s="5">
        <v>8.9</v>
      </c>
      <c r="E98" s="5">
        <f t="shared" si="1"/>
        <v>12.733333333333334</v>
      </c>
      <c r="F98" s="5"/>
      <c r="G98" s="5">
        <v>22.5</v>
      </c>
      <c r="H98" s="6">
        <v>20.073589999999999</v>
      </c>
    </row>
    <row r="99" spans="1:8" x14ac:dyDescent="0.3">
      <c r="A99" s="2">
        <v>45507.541666666701</v>
      </c>
      <c r="B99" s="5">
        <v>13.9</v>
      </c>
      <c r="C99" s="5">
        <v>17.600000000000001</v>
      </c>
      <c r="D99" s="5">
        <v>14.3</v>
      </c>
      <c r="E99" s="5">
        <f t="shared" si="1"/>
        <v>15.266666666666666</v>
      </c>
      <c r="F99" s="5"/>
      <c r="G99" s="5">
        <v>24.5</v>
      </c>
      <c r="H99" s="6">
        <v>20.902455</v>
      </c>
    </row>
    <row r="100" spans="1:8" x14ac:dyDescent="0.3">
      <c r="A100" s="2">
        <v>45507.583333333299</v>
      </c>
      <c r="B100" s="5">
        <v>14.3</v>
      </c>
      <c r="C100" s="5">
        <v>18.399999999999999</v>
      </c>
      <c r="D100" s="5">
        <v>15.3</v>
      </c>
      <c r="E100" s="5">
        <f t="shared" si="1"/>
        <v>16</v>
      </c>
      <c r="F100" s="5"/>
      <c r="G100" s="5">
        <v>25.7</v>
      </c>
      <c r="H100" s="6">
        <v>22.263914</v>
      </c>
    </row>
    <row r="101" spans="1:8" x14ac:dyDescent="0.3">
      <c r="A101" s="2">
        <v>45507.625</v>
      </c>
      <c r="B101" s="5">
        <v>21.1</v>
      </c>
      <c r="C101" s="5">
        <v>23.8</v>
      </c>
      <c r="D101" s="5">
        <v>28.3</v>
      </c>
      <c r="E101" s="5">
        <f t="shared" si="1"/>
        <v>24.400000000000002</v>
      </c>
      <c r="F101" s="5"/>
      <c r="G101" s="5">
        <v>33.6</v>
      </c>
      <c r="H101" s="6">
        <v>32.865875000000003</v>
      </c>
    </row>
    <row r="102" spans="1:8" x14ac:dyDescent="0.3">
      <c r="A102" s="2">
        <v>45507.666666666701</v>
      </c>
      <c r="B102" s="5">
        <v>32.5</v>
      </c>
      <c r="C102" s="5">
        <v>10.3</v>
      </c>
      <c r="D102" s="5">
        <v>26</v>
      </c>
      <c r="E102" s="5">
        <f t="shared" si="1"/>
        <v>22.933333333333334</v>
      </c>
      <c r="F102" s="5"/>
      <c r="G102" s="5">
        <v>33.700000000000003</v>
      </c>
      <c r="H102" s="6">
        <v>30.324123</v>
      </c>
    </row>
    <row r="103" spans="1:8" x14ac:dyDescent="0.3">
      <c r="A103" s="2">
        <v>45507.708333333299</v>
      </c>
      <c r="B103" s="5">
        <v>29.7</v>
      </c>
      <c r="C103" s="5">
        <v>16.3</v>
      </c>
      <c r="D103" s="5">
        <v>19.7</v>
      </c>
      <c r="E103" s="5">
        <f t="shared" si="1"/>
        <v>21.900000000000002</v>
      </c>
      <c r="F103" s="5"/>
      <c r="G103" s="5">
        <v>29.6</v>
      </c>
      <c r="H103" s="6">
        <v>24.184784000000001</v>
      </c>
    </row>
    <row r="104" spans="1:8" x14ac:dyDescent="0.3">
      <c r="A104" s="2">
        <v>45507.75</v>
      </c>
      <c r="B104" s="5">
        <v>24.4</v>
      </c>
      <c r="C104" s="5">
        <v>16.2</v>
      </c>
      <c r="D104" s="5">
        <v>21.5</v>
      </c>
      <c r="E104" s="5">
        <f t="shared" si="1"/>
        <v>20.7</v>
      </c>
      <c r="F104" s="5"/>
      <c r="G104" s="5">
        <v>28.4</v>
      </c>
      <c r="H104" s="6">
        <v>23.62959</v>
      </c>
    </row>
    <row r="105" spans="1:8" x14ac:dyDescent="0.3">
      <c r="A105" s="2">
        <v>45507.791666666701</v>
      </c>
      <c r="B105" s="5">
        <v>23.2</v>
      </c>
      <c r="C105" s="5">
        <v>15.9</v>
      </c>
      <c r="D105" s="5">
        <v>19</v>
      </c>
      <c r="E105" s="5">
        <f t="shared" si="1"/>
        <v>19.366666666666667</v>
      </c>
      <c r="F105" s="5"/>
      <c r="G105" s="5">
        <v>26.5</v>
      </c>
      <c r="H105" s="6">
        <v>19.923328999999999</v>
      </c>
    </row>
    <row r="106" spans="1:8" x14ac:dyDescent="0.3">
      <c r="A106" s="2">
        <v>45507.833333333299</v>
      </c>
      <c r="B106" s="5">
        <v>22.4</v>
      </c>
      <c r="C106" s="5">
        <v>16.8</v>
      </c>
      <c r="D106" s="5">
        <v>20.9</v>
      </c>
      <c r="E106" s="5">
        <f t="shared" si="1"/>
        <v>20.033333333333335</v>
      </c>
      <c r="F106" s="5"/>
      <c r="G106" s="5">
        <v>26.8</v>
      </c>
      <c r="H106" s="6">
        <v>21.235472000000001</v>
      </c>
    </row>
    <row r="107" spans="1:8" x14ac:dyDescent="0.3">
      <c r="A107" s="2">
        <v>45507.875</v>
      </c>
      <c r="B107" s="5">
        <v>25.2</v>
      </c>
      <c r="C107" s="5">
        <v>13.1</v>
      </c>
      <c r="D107" s="5">
        <v>19.5</v>
      </c>
      <c r="E107" s="5">
        <f t="shared" si="1"/>
        <v>19.266666666666666</v>
      </c>
      <c r="F107" s="5"/>
      <c r="G107" s="5">
        <v>23.1</v>
      </c>
      <c r="H107" s="6">
        <v>19.545544</v>
      </c>
    </row>
    <row r="108" spans="1:8" x14ac:dyDescent="0.3">
      <c r="A108" s="2">
        <v>45507.916666666701</v>
      </c>
      <c r="B108" s="5">
        <v>19.899999999999999</v>
      </c>
      <c r="C108" s="5">
        <v>13.2</v>
      </c>
      <c r="D108" s="5">
        <v>15.5</v>
      </c>
      <c r="E108" s="5">
        <f t="shared" si="1"/>
        <v>16.2</v>
      </c>
      <c r="F108" s="5"/>
      <c r="G108" s="5">
        <v>23.1</v>
      </c>
      <c r="H108" s="6">
        <v>19.021816999999999</v>
      </c>
    </row>
    <row r="109" spans="1:8" x14ac:dyDescent="0.3">
      <c r="A109" s="2">
        <v>45507.958333333299</v>
      </c>
      <c r="B109" s="5">
        <v>23.1</v>
      </c>
      <c r="C109" s="5">
        <v>10.7</v>
      </c>
      <c r="D109" s="5">
        <v>11.1</v>
      </c>
      <c r="E109" s="5">
        <f t="shared" si="1"/>
        <v>14.966666666666667</v>
      </c>
      <c r="F109" s="5"/>
      <c r="G109" s="5">
        <v>23.9</v>
      </c>
      <c r="H109" s="6">
        <v>20.111059999999998</v>
      </c>
    </row>
    <row r="110" spans="1:8" x14ac:dyDescent="0.3">
      <c r="A110" s="2">
        <v>45508</v>
      </c>
      <c r="B110" s="5">
        <v>8.9</v>
      </c>
      <c r="C110" s="5">
        <v>12.9</v>
      </c>
      <c r="D110" s="5">
        <v>15.5</v>
      </c>
      <c r="E110" s="5">
        <f t="shared" si="1"/>
        <v>12.433333333333332</v>
      </c>
      <c r="F110" s="5"/>
      <c r="G110" s="5">
        <v>22.2</v>
      </c>
      <c r="H110" s="6">
        <v>19.615481299999999</v>
      </c>
    </row>
    <row r="111" spans="1:8" x14ac:dyDescent="0.3">
      <c r="A111" s="2">
        <v>45508.041666666701</v>
      </c>
      <c r="B111" s="5">
        <v>19.100000000000001</v>
      </c>
      <c r="C111" s="5">
        <v>12</v>
      </c>
      <c r="D111" s="5">
        <v>13.3</v>
      </c>
      <c r="E111" s="5">
        <f t="shared" si="1"/>
        <v>14.800000000000002</v>
      </c>
      <c r="F111" s="5"/>
      <c r="G111" s="5">
        <v>25.2</v>
      </c>
      <c r="H111" s="6">
        <v>21.408090699999999</v>
      </c>
    </row>
    <row r="112" spans="1:8" x14ac:dyDescent="0.3">
      <c r="A112" s="2">
        <v>45508.083333333299</v>
      </c>
      <c r="B112" s="5">
        <v>14.4</v>
      </c>
      <c r="C112" s="5">
        <v>17.5</v>
      </c>
      <c r="D112" s="5">
        <v>12.8</v>
      </c>
      <c r="E112" s="5">
        <f t="shared" si="1"/>
        <v>14.9</v>
      </c>
      <c r="F112" s="5"/>
      <c r="G112" s="5">
        <v>22.5</v>
      </c>
      <c r="H112" s="6">
        <v>19.1688869</v>
      </c>
    </row>
    <row r="113" spans="1:8" x14ac:dyDescent="0.3">
      <c r="A113" s="2">
        <v>45508.125</v>
      </c>
      <c r="B113" s="5">
        <v>23.7</v>
      </c>
      <c r="C113" s="5">
        <v>12.4</v>
      </c>
      <c r="D113" s="5">
        <v>15.7</v>
      </c>
      <c r="E113" s="5">
        <f t="shared" si="1"/>
        <v>17.266666666666666</v>
      </c>
      <c r="F113" s="5"/>
      <c r="G113" s="5">
        <v>20.9</v>
      </c>
      <c r="H113" s="6">
        <v>16.459966999999999</v>
      </c>
    </row>
    <row r="114" spans="1:8" x14ac:dyDescent="0.3">
      <c r="A114" s="2">
        <v>45508.166666666701</v>
      </c>
      <c r="B114" s="5">
        <v>22.7</v>
      </c>
      <c r="C114" s="5">
        <v>10.9</v>
      </c>
      <c r="D114" s="5">
        <v>15.5</v>
      </c>
      <c r="E114" s="5">
        <f t="shared" si="1"/>
        <v>16.366666666666667</v>
      </c>
      <c r="F114" s="5"/>
      <c r="G114" s="5">
        <v>18.899999999999999</v>
      </c>
      <c r="H114" s="6">
        <v>15.316527000000001</v>
      </c>
    </row>
    <row r="115" spans="1:8" x14ac:dyDescent="0.3">
      <c r="A115" s="2">
        <v>45508.208333333299</v>
      </c>
      <c r="B115" s="5">
        <v>19.3</v>
      </c>
      <c r="C115" s="5">
        <v>12</v>
      </c>
      <c r="D115" s="5">
        <v>16.2</v>
      </c>
      <c r="E115" s="5">
        <f t="shared" si="1"/>
        <v>15.833333333333334</v>
      </c>
      <c r="F115" s="5"/>
      <c r="G115" s="5">
        <v>19.2</v>
      </c>
      <c r="H115" s="6">
        <v>15.100737000000001</v>
      </c>
    </row>
    <row r="116" spans="1:8" x14ac:dyDescent="0.3">
      <c r="A116" s="2">
        <v>45508.25</v>
      </c>
      <c r="B116" s="5">
        <v>13.2</v>
      </c>
      <c r="C116" s="5">
        <v>12.6</v>
      </c>
      <c r="D116" s="5">
        <v>14.7</v>
      </c>
      <c r="E116" s="5">
        <f t="shared" si="1"/>
        <v>13.5</v>
      </c>
      <c r="F116" s="5"/>
      <c r="G116" s="5">
        <v>17.8</v>
      </c>
      <c r="H116" s="6">
        <v>14.139912000000001</v>
      </c>
    </row>
    <row r="117" spans="1:8" x14ac:dyDescent="0.3">
      <c r="A117" s="2">
        <v>45508.291666666701</v>
      </c>
      <c r="B117" s="5">
        <v>4.5</v>
      </c>
      <c r="C117" s="5">
        <v>12.4</v>
      </c>
      <c r="D117" s="5">
        <v>15.2</v>
      </c>
      <c r="E117" s="5">
        <f t="shared" si="1"/>
        <v>10.699999999999998</v>
      </c>
      <c r="F117" s="5"/>
      <c r="G117" s="5">
        <v>17.7</v>
      </c>
      <c r="H117" s="6">
        <v>14.853513</v>
      </c>
    </row>
    <row r="118" spans="1:8" x14ac:dyDescent="0.3">
      <c r="A118" s="2">
        <v>45508.333333333299</v>
      </c>
      <c r="B118" s="5">
        <v>-3.9</v>
      </c>
      <c r="C118" s="5">
        <v>11</v>
      </c>
      <c r="D118" s="5">
        <v>11.6</v>
      </c>
      <c r="E118" s="5">
        <f t="shared" si="1"/>
        <v>6.2333333333333334</v>
      </c>
      <c r="F118" s="5"/>
      <c r="G118" s="5">
        <v>16.899999999999999</v>
      </c>
      <c r="H118" s="6">
        <v>13.209337</v>
      </c>
    </row>
    <row r="119" spans="1:8" x14ac:dyDescent="0.3">
      <c r="A119" s="2">
        <v>45508.375</v>
      </c>
      <c r="B119" s="5">
        <v>1.1000000000000001</v>
      </c>
      <c r="C119" s="5">
        <v>12.5</v>
      </c>
      <c r="D119" s="5">
        <v>13.1</v>
      </c>
      <c r="E119" s="5">
        <f t="shared" si="1"/>
        <v>8.9</v>
      </c>
      <c r="F119" s="5"/>
      <c r="G119" s="5">
        <v>16.5</v>
      </c>
      <c r="H119" s="6">
        <v>12.877784</v>
      </c>
    </row>
    <row r="120" spans="1:8" x14ac:dyDescent="0.3">
      <c r="A120" s="2">
        <v>45508.416666666701</v>
      </c>
      <c r="B120" s="5">
        <v>15.9</v>
      </c>
      <c r="C120" s="5">
        <v>12.6</v>
      </c>
      <c r="D120" s="5">
        <v>10.1</v>
      </c>
      <c r="E120" s="5">
        <f t="shared" si="1"/>
        <v>12.866666666666667</v>
      </c>
      <c r="F120" s="5"/>
      <c r="G120" s="5">
        <v>16.2</v>
      </c>
      <c r="H120" s="6">
        <v>11.681291</v>
      </c>
    </row>
    <row r="121" spans="1:8" x14ac:dyDescent="0.3">
      <c r="A121" s="2">
        <v>45508.458333333299</v>
      </c>
      <c r="B121" s="5">
        <v>16.100000000000001</v>
      </c>
      <c r="C121" s="5">
        <v>10.9</v>
      </c>
      <c r="D121" s="5">
        <v>8.6999999999999993</v>
      </c>
      <c r="E121" s="5">
        <f t="shared" si="1"/>
        <v>11.9</v>
      </c>
      <c r="F121" s="5"/>
      <c r="G121" s="5">
        <v>15.2</v>
      </c>
      <c r="H121" s="6">
        <v>11.126161</v>
      </c>
    </row>
    <row r="122" spans="1:8" x14ac:dyDescent="0.3">
      <c r="A122" s="2">
        <v>45508.5</v>
      </c>
      <c r="B122" s="5">
        <v>11.5</v>
      </c>
      <c r="C122" s="5">
        <v>10.3</v>
      </c>
      <c r="D122" s="5">
        <v>12.1</v>
      </c>
      <c r="E122" s="5">
        <f t="shared" si="1"/>
        <v>11.299999999999999</v>
      </c>
      <c r="F122" s="5"/>
      <c r="G122" s="5">
        <v>15.1</v>
      </c>
      <c r="H122" s="6">
        <v>11.353629</v>
      </c>
    </row>
    <row r="123" spans="1:8" x14ac:dyDescent="0.3">
      <c r="A123" s="2">
        <v>45508.541666666701</v>
      </c>
      <c r="B123" s="5">
        <v>18.5</v>
      </c>
      <c r="C123" s="5">
        <v>11.6</v>
      </c>
      <c r="D123" s="5">
        <v>10.6</v>
      </c>
      <c r="E123" s="5">
        <f t="shared" si="1"/>
        <v>13.566666666666668</v>
      </c>
      <c r="F123" s="5"/>
      <c r="G123" s="5">
        <v>14.9</v>
      </c>
      <c r="H123" s="6">
        <v>10.760486999999999</v>
      </c>
    </row>
    <row r="124" spans="1:8" x14ac:dyDescent="0.3">
      <c r="A124" s="2">
        <v>45508.583333333299</v>
      </c>
      <c r="B124" s="5">
        <v>-6.2</v>
      </c>
      <c r="C124" s="5">
        <v>10</v>
      </c>
      <c r="D124" s="5">
        <v>9.6</v>
      </c>
      <c r="E124" s="5">
        <f t="shared" si="1"/>
        <v>4.4666666666666659</v>
      </c>
      <c r="F124" s="5"/>
      <c r="G124" s="5">
        <v>16</v>
      </c>
      <c r="H124" s="6">
        <v>12.747216</v>
      </c>
    </row>
    <row r="125" spans="1:8" x14ac:dyDescent="0.3">
      <c r="A125" s="2">
        <v>45508.625</v>
      </c>
      <c r="B125" s="5">
        <v>16.399999999999999</v>
      </c>
      <c r="C125" s="5">
        <v>7.7</v>
      </c>
      <c r="D125" s="5">
        <v>8.6999999999999993</v>
      </c>
      <c r="E125" s="5">
        <f t="shared" si="1"/>
        <v>10.933333333333332</v>
      </c>
      <c r="F125" s="5"/>
      <c r="G125" s="5">
        <v>16.5</v>
      </c>
      <c r="H125" s="6">
        <v>12.092606999999999</v>
      </c>
    </row>
    <row r="126" spans="1:8" x14ac:dyDescent="0.3">
      <c r="A126" s="2">
        <v>45508.666666666701</v>
      </c>
      <c r="B126" s="5">
        <v>20.3</v>
      </c>
      <c r="C126" s="5">
        <v>13</v>
      </c>
      <c r="D126" s="5">
        <v>11.4</v>
      </c>
      <c r="E126" s="5">
        <f t="shared" si="1"/>
        <v>14.899999999999999</v>
      </c>
      <c r="F126" s="5"/>
      <c r="G126" s="5">
        <v>15.6</v>
      </c>
      <c r="H126" s="6">
        <v>12.342301000000001</v>
      </c>
    </row>
    <row r="127" spans="1:8" x14ac:dyDescent="0.3">
      <c r="A127" s="2">
        <v>45508.708333333299</v>
      </c>
      <c r="B127" s="5">
        <v>18.7</v>
      </c>
      <c r="C127" s="5">
        <v>8.1</v>
      </c>
      <c r="D127" s="5">
        <v>10.6</v>
      </c>
      <c r="E127" s="5">
        <f t="shared" si="1"/>
        <v>12.466666666666667</v>
      </c>
      <c r="F127" s="5"/>
      <c r="G127" s="5">
        <v>15.6</v>
      </c>
      <c r="H127" s="6">
        <v>12.7361</v>
      </c>
    </row>
    <row r="128" spans="1:8" x14ac:dyDescent="0.3">
      <c r="A128" s="2">
        <v>45508.75</v>
      </c>
      <c r="B128" s="5">
        <v>13</v>
      </c>
      <c r="C128" s="5">
        <v>12.9</v>
      </c>
      <c r="D128" s="5">
        <v>10.1</v>
      </c>
      <c r="E128" s="5">
        <f t="shared" si="1"/>
        <v>12</v>
      </c>
      <c r="F128" s="5"/>
      <c r="G128" s="5">
        <v>16.600000000000001</v>
      </c>
      <c r="H128" s="6">
        <v>13.268278</v>
      </c>
    </row>
    <row r="129" spans="1:8" x14ac:dyDescent="0.3">
      <c r="A129" s="2">
        <v>45508.791666666701</v>
      </c>
      <c r="B129" s="5">
        <v>13.1</v>
      </c>
      <c r="C129" s="5">
        <v>8.3000000000000007</v>
      </c>
      <c r="D129" s="5">
        <v>9.9</v>
      </c>
      <c r="E129" s="5">
        <f t="shared" si="1"/>
        <v>10.433333333333332</v>
      </c>
      <c r="F129" s="5"/>
      <c r="G129" s="5">
        <v>16.100000000000001</v>
      </c>
      <c r="H129" s="6">
        <v>13.477649</v>
      </c>
    </row>
    <row r="130" spans="1:8" x14ac:dyDescent="0.3">
      <c r="A130" s="2">
        <v>45508.833333333299</v>
      </c>
      <c r="B130" s="5">
        <v>17</v>
      </c>
      <c r="C130" s="5">
        <v>8.1999999999999993</v>
      </c>
      <c r="D130" s="5">
        <v>8</v>
      </c>
      <c r="E130" s="5">
        <f t="shared" si="1"/>
        <v>11.066666666666668</v>
      </c>
      <c r="F130" s="5"/>
      <c r="G130" s="5">
        <v>15.8</v>
      </c>
      <c r="H130" s="6">
        <v>13.48638</v>
      </c>
    </row>
    <row r="131" spans="1:8" x14ac:dyDescent="0.3">
      <c r="A131" s="2">
        <v>45508.875</v>
      </c>
      <c r="B131" s="5">
        <v>12.8</v>
      </c>
      <c r="C131" s="5">
        <v>8.6</v>
      </c>
      <c r="D131" s="5">
        <v>8</v>
      </c>
      <c r="E131" s="5">
        <f t="shared" ref="E131:E194" si="2">AVERAGE(B131:D131)</f>
        <v>9.7999999999999989</v>
      </c>
      <c r="F131" s="5"/>
      <c r="G131" s="5">
        <v>16.399999999999999</v>
      </c>
      <c r="H131" s="6">
        <v>14.482872</v>
      </c>
    </row>
    <row r="132" spans="1:8" x14ac:dyDescent="0.3">
      <c r="A132" s="2">
        <v>45508.916666666701</v>
      </c>
      <c r="B132" s="5">
        <v>17.899999999999999</v>
      </c>
      <c r="C132" s="5">
        <v>10.8</v>
      </c>
      <c r="D132" s="5">
        <v>9.6</v>
      </c>
      <c r="E132" s="5">
        <f t="shared" si="2"/>
        <v>12.766666666666666</v>
      </c>
      <c r="F132" s="5"/>
      <c r="G132" s="5">
        <v>16.399999999999999</v>
      </c>
      <c r="H132" s="6">
        <v>15.201738000000001</v>
      </c>
    </row>
    <row r="133" spans="1:8" x14ac:dyDescent="0.3">
      <c r="A133" s="2">
        <v>45508.958333333299</v>
      </c>
      <c r="B133" s="5">
        <v>22.4</v>
      </c>
      <c r="C133" s="5">
        <v>12.3</v>
      </c>
      <c r="D133" s="5">
        <v>14</v>
      </c>
      <c r="E133" s="5">
        <f t="shared" si="2"/>
        <v>16.233333333333334</v>
      </c>
      <c r="F133" s="5"/>
      <c r="G133" s="5">
        <v>14.8</v>
      </c>
      <c r="H133" s="6">
        <v>14.889955</v>
      </c>
    </row>
    <row r="134" spans="1:8" x14ac:dyDescent="0.3">
      <c r="A134" s="2">
        <v>45509</v>
      </c>
      <c r="B134" s="5">
        <v>12.9</v>
      </c>
      <c r="C134" s="5">
        <v>11</v>
      </c>
      <c r="D134" s="5">
        <v>12.1</v>
      </c>
      <c r="E134" s="5">
        <f t="shared" si="2"/>
        <v>12</v>
      </c>
      <c r="F134" s="5"/>
      <c r="G134" s="5">
        <v>13.4</v>
      </c>
      <c r="H134" s="6">
        <v>15.316654</v>
      </c>
    </row>
    <row r="135" spans="1:8" x14ac:dyDescent="0.3">
      <c r="A135" s="2">
        <v>45509.041666666701</v>
      </c>
      <c r="B135" s="5">
        <v>7.9</v>
      </c>
      <c r="C135" s="5">
        <v>13.6</v>
      </c>
      <c r="D135" s="5">
        <v>14</v>
      </c>
      <c r="E135" s="5">
        <f t="shared" si="2"/>
        <v>11.833333333333334</v>
      </c>
      <c r="F135" s="5"/>
      <c r="G135" s="5">
        <v>13.6</v>
      </c>
      <c r="H135" s="6">
        <v>16.158438</v>
      </c>
    </row>
    <row r="136" spans="1:8" x14ac:dyDescent="0.3">
      <c r="A136" s="2">
        <v>45509.083333333299</v>
      </c>
      <c r="B136" s="5">
        <v>16.3</v>
      </c>
      <c r="C136" s="5">
        <v>11.3</v>
      </c>
      <c r="D136" s="5">
        <v>9.9</v>
      </c>
      <c r="E136" s="5">
        <f t="shared" si="2"/>
        <v>12.5</v>
      </c>
      <c r="F136" s="5"/>
      <c r="G136" s="5">
        <v>12.6</v>
      </c>
      <c r="H136" s="6">
        <v>15.134788</v>
      </c>
    </row>
    <row r="137" spans="1:8" x14ac:dyDescent="0.3">
      <c r="A137" s="2">
        <v>45509.125</v>
      </c>
      <c r="B137" s="5">
        <v>15.6</v>
      </c>
      <c r="C137" s="5">
        <v>11.7</v>
      </c>
      <c r="D137" s="5">
        <v>7.5</v>
      </c>
      <c r="E137" s="5">
        <f t="shared" si="2"/>
        <v>11.6</v>
      </c>
      <c r="F137" s="5"/>
      <c r="G137" s="5">
        <v>11</v>
      </c>
      <c r="H137" s="6">
        <v>15.213912000000001</v>
      </c>
    </row>
    <row r="138" spans="1:8" x14ac:dyDescent="0.3">
      <c r="A138" s="2">
        <v>45509.166666666701</v>
      </c>
      <c r="B138" s="5">
        <v>9</v>
      </c>
      <c r="C138" s="5">
        <v>9.9</v>
      </c>
      <c r="D138" s="5">
        <v>10.8</v>
      </c>
      <c r="E138" s="5">
        <f t="shared" si="2"/>
        <v>9.9</v>
      </c>
      <c r="F138" s="5"/>
      <c r="G138" s="5">
        <v>10.3</v>
      </c>
      <c r="H138" s="6">
        <v>15.656435</v>
      </c>
    </row>
    <row r="139" spans="1:8" x14ac:dyDescent="0.3">
      <c r="A139" s="2">
        <v>45509.208333333299</v>
      </c>
      <c r="B139" s="5">
        <v>23.1</v>
      </c>
      <c r="C139" s="5">
        <v>10.6</v>
      </c>
      <c r="D139" s="5">
        <v>11.4</v>
      </c>
      <c r="E139" s="5">
        <f t="shared" si="2"/>
        <v>15.033333333333333</v>
      </c>
      <c r="F139" s="5"/>
      <c r="G139" s="5">
        <v>10.199999999999999</v>
      </c>
      <c r="H139" s="6">
        <v>16.103383000000001</v>
      </c>
    </row>
    <row r="140" spans="1:8" x14ac:dyDescent="0.3">
      <c r="A140" s="2">
        <v>45509.25</v>
      </c>
      <c r="B140" s="5">
        <v>-3.3</v>
      </c>
      <c r="C140" s="5">
        <v>9.1</v>
      </c>
      <c r="D140" s="5">
        <v>13.3</v>
      </c>
      <c r="E140" s="5">
        <f t="shared" si="2"/>
        <v>6.3666666666666671</v>
      </c>
      <c r="F140" s="5"/>
      <c r="G140" s="5">
        <v>13.1</v>
      </c>
      <c r="H140" s="6">
        <v>17.122820999999998</v>
      </c>
    </row>
    <row r="141" spans="1:8" x14ac:dyDescent="0.3">
      <c r="A141" s="2">
        <v>45509.291666666701</v>
      </c>
      <c r="B141" s="5">
        <v>10.199999999999999</v>
      </c>
      <c r="C141" s="5">
        <v>17.399999999999999</v>
      </c>
      <c r="D141" s="5">
        <v>12.1</v>
      </c>
      <c r="E141" s="5">
        <f t="shared" si="2"/>
        <v>13.233333333333333</v>
      </c>
      <c r="F141" s="5"/>
      <c r="G141" s="5">
        <v>16.3</v>
      </c>
      <c r="H141" s="6">
        <v>18.199349000000002</v>
      </c>
    </row>
    <row r="142" spans="1:8" x14ac:dyDescent="0.3">
      <c r="A142" s="2">
        <v>45509.333333333299</v>
      </c>
      <c r="B142" s="5">
        <v>27.8</v>
      </c>
      <c r="C142" s="5">
        <v>12.6</v>
      </c>
      <c r="D142" s="5">
        <v>14</v>
      </c>
      <c r="E142" s="5">
        <f t="shared" si="2"/>
        <v>18.133333333333333</v>
      </c>
      <c r="F142" s="5"/>
      <c r="G142" s="5">
        <v>18.8</v>
      </c>
      <c r="H142" s="6">
        <v>19.340557</v>
      </c>
    </row>
    <row r="143" spans="1:8" x14ac:dyDescent="0.3">
      <c r="A143" s="2">
        <v>45509.375</v>
      </c>
      <c r="B143" s="5">
        <v>11.5</v>
      </c>
      <c r="C143" s="5">
        <v>17.399999999999999</v>
      </c>
      <c r="D143" s="5">
        <v>15.2</v>
      </c>
      <c r="E143" s="5">
        <f t="shared" si="2"/>
        <v>14.699999999999998</v>
      </c>
      <c r="F143" s="5"/>
      <c r="G143" s="5">
        <v>21</v>
      </c>
      <c r="H143" s="6">
        <v>19.247291000000001</v>
      </c>
    </row>
    <row r="144" spans="1:8" x14ac:dyDescent="0.3">
      <c r="A144" s="2">
        <v>45509.416666666701</v>
      </c>
      <c r="B144" s="5">
        <v>14</v>
      </c>
      <c r="C144" s="5">
        <v>13.7</v>
      </c>
      <c r="D144" s="5">
        <v>15.3</v>
      </c>
      <c r="E144" s="5">
        <f t="shared" si="2"/>
        <v>14.333333333333334</v>
      </c>
      <c r="F144" s="5"/>
      <c r="G144" s="5">
        <v>18.8</v>
      </c>
      <c r="H144" s="6">
        <v>18.254317</v>
      </c>
    </row>
    <row r="145" spans="1:8" x14ac:dyDescent="0.3">
      <c r="A145" s="2">
        <v>45509.458333333299</v>
      </c>
      <c r="B145" s="5">
        <v>27.8</v>
      </c>
      <c r="C145" s="5">
        <v>7.3</v>
      </c>
      <c r="D145" s="5">
        <v>8.5</v>
      </c>
      <c r="E145" s="5">
        <f t="shared" si="2"/>
        <v>14.533333333333333</v>
      </c>
      <c r="F145" s="5"/>
      <c r="G145" s="5">
        <v>13.3</v>
      </c>
      <c r="H145" s="6">
        <v>14.502876000000001</v>
      </c>
    </row>
    <row r="146" spans="1:8" x14ac:dyDescent="0.3">
      <c r="A146" s="2">
        <v>45509.5</v>
      </c>
      <c r="B146" s="5">
        <v>22.4</v>
      </c>
      <c r="C146" s="5">
        <v>7.3</v>
      </c>
      <c r="D146" s="5">
        <v>5.8</v>
      </c>
      <c r="E146" s="5">
        <f t="shared" si="2"/>
        <v>11.833333333333334</v>
      </c>
      <c r="F146" s="5"/>
      <c r="G146" s="5">
        <v>11</v>
      </c>
      <c r="H146" s="6">
        <v>12.158401</v>
      </c>
    </row>
    <row r="147" spans="1:8" x14ac:dyDescent="0.3">
      <c r="A147" s="2">
        <v>45509.541666666701</v>
      </c>
      <c r="B147" s="5">
        <v>2</v>
      </c>
      <c r="C147" s="5">
        <v>9.1</v>
      </c>
      <c r="D147" s="5">
        <v>5.3</v>
      </c>
      <c r="E147" s="5">
        <f t="shared" si="2"/>
        <v>5.4666666666666659</v>
      </c>
      <c r="F147" s="5"/>
      <c r="G147" s="5">
        <v>11</v>
      </c>
      <c r="H147" s="6">
        <v>12.357640999999999</v>
      </c>
    </row>
    <row r="148" spans="1:8" x14ac:dyDescent="0.3">
      <c r="A148" s="2">
        <v>45509.583333333299</v>
      </c>
      <c r="B148" s="5">
        <v>0.8</v>
      </c>
      <c r="C148" s="5">
        <v>7.6</v>
      </c>
      <c r="D148" s="5">
        <v>6</v>
      </c>
      <c r="E148" s="5">
        <f t="shared" si="2"/>
        <v>4.8</v>
      </c>
      <c r="F148" s="5"/>
      <c r="G148" s="5">
        <v>10</v>
      </c>
      <c r="H148" s="6">
        <v>12.840895</v>
      </c>
    </row>
    <row r="149" spans="1:8" x14ac:dyDescent="0.3">
      <c r="A149" s="2">
        <v>45509.625</v>
      </c>
      <c r="B149" s="5">
        <v>9.4</v>
      </c>
      <c r="C149" s="5">
        <v>8.9</v>
      </c>
      <c r="D149" s="5">
        <v>7.5</v>
      </c>
      <c r="E149" s="5">
        <f t="shared" si="2"/>
        <v>8.6</v>
      </c>
      <c r="F149" s="5"/>
      <c r="G149" s="5">
        <v>11.4</v>
      </c>
      <c r="H149" s="6">
        <v>12.029754000000001</v>
      </c>
    </row>
    <row r="150" spans="1:8" x14ac:dyDescent="0.3">
      <c r="A150" s="2">
        <v>45509.666666666701</v>
      </c>
      <c r="B150" s="5">
        <v>-2.5</v>
      </c>
      <c r="C150" s="5">
        <v>8.1999999999999993</v>
      </c>
      <c r="D150" s="5">
        <v>8.1999999999999993</v>
      </c>
      <c r="E150" s="5">
        <f t="shared" si="2"/>
        <v>4.6333333333333329</v>
      </c>
      <c r="F150" s="5"/>
      <c r="G150" s="5">
        <v>11.4</v>
      </c>
      <c r="H150" s="6">
        <v>11.174117000000001</v>
      </c>
    </row>
    <row r="151" spans="1:8" x14ac:dyDescent="0.3">
      <c r="A151" s="2">
        <v>45509.708333333299</v>
      </c>
      <c r="B151" s="5">
        <v>3.9</v>
      </c>
      <c r="C151" s="5">
        <v>0.4</v>
      </c>
      <c r="D151" s="5">
        <v>8.1999999999999993</v>
      </c>
      <c r="E151" s="5">
        <f t="shared" si="2"/>
        <v>4.166666666666667</v>
      </c>
      <c r="F151" s="5"/>
      <c r="G151" s="5">
        <v>12.2</v>
      </c>
      <c r="H151" s="6">
        <v>11.285978999999999</v>
      </c>
    </row>
    <row r="152" spans="1:8" x14ac:dyDescent="0.3">
      <c r="A152" s="2">
        <v>45509.75</v>
      </c>
      <c r="B152" s="5">
        <v>15.2</v>
      </c>
      <c r="C152" s="5">
        <v>-1.6</v>
      </c>
      <c r="D152" s="5">
        <v>14.5</v>
      </c>
      <c r="E152" s="5">
        <f t="shared" si="2"/>
        <v>9.3666666666666671</v>
      </c>
      <c r="F152" s="5"/>
      <c r="G152" s="5">
        <v>13.3</v>
      </c>
      <c r="H152" s="6">
        <v>11.412990000000001</v>
      </c>
    </row>
    <row r="153" spans="1:8" x14ac:dyDescent="0.3">
      <c r="A153" s="2">
        <v>45509.791666666701</v>
      </c>
      <c r="B153" s="5">
        <v>14.7</v>
      </c>
      <c r="C153" s="5">
        <v>11.1</v>
      </c>
      <c r="D153" s="5">
        <v>9.6</v>
      </c>
      <c r="E153" s="5">
        <f t="shared" si="2"/>
        <v>11.799999999999999</v>
      </c>
      <c r="F153" s="5"/>
      <c r="G153" s="5">
        <v>14.3</v>
      </c>
      <c r="H153" s="6">
        <v>12.805561000000001</v>
      </c>
    </row>
    <row r="154" spans="1:8" x14ac:dyDescent="0.3">
      <c r="A154" s="2">
        <v>45509.833333333299</v>
      </c>
      <c r="B154" s="5">
        <v>13.2</v>
      </c>
      <c r="C154" s="5">
        <v>1.9</v>
      </c>
      <c r="D154" s="5">
        <v>6.8</v>
      </c>
      <c r="E154" s="5">
        <f t="shared" si="2"/>
        <v>7.3</v>
      </c>
      <c r="F154" s="5"/>
      <c r="G154" s="5">
        <v>9.4</v>
      </c>
      <c r="H154" s="6">
        <v>9.5556540000000005</v>
      </c>
    </row>
    <row r="155" spans="1:8" x14ac:dyDescent="0.3">
      <c r="A155" s="2">
        <v>45509.875</v>
      </c>
      <c r="B155" s="5">
        <v>9.1999999999999993</v>
      </c>
      <c r="C155" s="5">
        <v>7</v>
      </c>
      <c r="D155" s="5">
        <v>4.3</v>
      </c>
      <c r="E155" s="5">
        <f t="shared" si="2"/>
        <v>6.833333333333333</v>
      </c>
      <c r="F155" s="5"/>
      <c r="G155" s="5">
        <v>7.8</v>
      </c>
      <c r="H155" s="6">
        <v>7.7201227000000001</v>
      </c>
    </row>
    <row r="156" spans="1:8" x14ac:dyDescent="0.3">
      <c r="A156" s="2">
        <v>45509.916666666701</v>
      </c>
      <c r="B156" s="5">
        <v>7.4</v>
      </c>
      <c r="C156" s="5">
        <v>-4.9000000000000004</v>
      </c>
      <c r="D156" s="5">
        <v>6.5</v>
      </c>
      <c r="E156" s="5">
        <f t="shared" si="2"/>
        <v>3</v>
      </c>
      <c r="F156" s="5"/>
      <c r="G156" s="5">
        <v>7.1</v>
      </c>
      <c r="H156" s="6">
        <v>6.3589599999999997</v>
      </c>
    </row>
    <row r="157" spans="1:8" x14ac:dyDescent="0.3">
      <c r="A157" s="2">
        <v>45509.958333333299</v>
      </c>
      <c r="B157" s="5">
        <v>0</v>
      </c>
      <c r="C157" s="5">
        <v>2.7</v>
      </c>
      <c r="D157" s="5">
        <v>4.3</v>
      </c>
      <c r="E157" s="5">
        <f t="shared" si="2"/>
        <v>2.3333333333333335</v>
      </c>
      <c r="F157" s="5"/>
      <c r="G157" s="5">
        <v>4.5999999999999996</v>
      </c>
      <c r="H157" s="6">
        <v>4.7458746999999999</v>
      </c>
    </row>
    <row r="158" spans="1:8" x14ac:dyDescent="0.3">
      <c r="A158" s="2">
        <v>45510</v>
      </c>
      <c r="B158" s="5">
        <v>-6.5</v>
      </c>
      <c r="C158" s="5">
        <v>1.8</v>
      </c>
      <c r="D158" s="5">
        <v>0.8</v>
      </c>
      <c r="E158" s="5">
        <f t="shared" si="2"/>
        <v>-1.3</v>
      </c>
      <c r="F158" s="5"/>
      <c r="G158" s="5">
        <v>7.2</v>
      </c>
      <c r="H158" s="6">
        <v>6.1205080000000001</v>
      </c>
    </row>
    <row r="159" spans="1:8" x14ac:dyDescent="0.3">
      <c r="A159" s="2">
        <v>45510.041666666701</v>
      </c>
      <c r="B159" s="5">
        <v>-3.6</v>
      </c>
      <c r="C159" s="5">
        <v>4.5999999999999996</v>
      </c>
      <c r="D159" s="5">
        <v>6</v>
      </c>
      <c r="E159" s="5">
        <f t="shared" si="2"/>
        <v>2.3333333333333335</v>
      </c>
      <c r="F159" s="5"/>
      <c r="G159" s="5">
        <v>6.9</v>
      </c>
      <c r="H159" s="6">
        <v>6.3605549999999997</v>
      </c>
    </row>
    <row r="160" spans="1:8" x14ac:dyDescent="0.3">
      <c r="A160" s="2">
        <v>45510.083333333299</v>
      </c>
      <c r="B160" s="5">
        <v>3.4</v>
      </c>
      <c r="C160" s="5">
        <v>2.2999999999999998</v>
      </c>
      <c r="D160" s="5">
        <v>3.8</v>
      </c>
      <c r="E160" s="5">
        <f t="shared" si="2"/>
        <v>3.1666666666666665</v>
      </c>
      <c r="F160" s="5"/>
      <c r="G160" s="5">
        <v>5.8</v>
      </c>
      <c r="H160" s="6">
        <v>4.9002920000000003</v>
      </c>
    </row>
    <row r="161" spans="1:8" x14ac:dyDescent="0.3">
      <c r="A161" s="2">
        <v>45510.125</v>
      </c>
      <c r="B161" s="5">
        <v>5.5</v>
      </c>
      <c r="C161" s="5">
        <v>6.6</v>
      </c>
      <c r="D161" s="5">
        <v>-0.6</v>
      </c>
      <c r="E161" s="5">
        <f t="shared" si="2"/>
        <v>3.8333333333333335</v>
      </c>
      <c r="F161" s="5"/>
      <c r="G161" s="5">
        <v>6.4</v>
      </c>
      <c r="H161" s="6">
        <v>5.6327280000000002</v>
      </c>
    </row>
    <row r="162" spans="1:8" x14ac:dyDescent="0.3">
      <c r="A162" s="2">
        <v>45510.166666666701</v>
      </c>
      <c r="B162" s="5">
        <v>9.8000000000000007</v>
      </c>
      <c r="C162" s="5">
        <v>1.9</v>
      </c>
      <c r="D162" s="5">
        <v>5.5</v>
      </c>
      <c r="E162" s="5">
        <f t="shared" si="2"/>
        <v>5.7333333333333343</v>
      </c>
      <c r="F162" s="5"/>
      <c r="G162" s="5">
        <v>6.3</v>
      </c>
      <c r="H162" s="6">
        <v>6.1681410000000003</v>
      </c>
    </row>
    <row r="163" spans="1:8" x14ac:dyDescent="0.3">
      <c r="A163" s="2">
        <v>45510.208333333299</v>
      </c>
      <c r="B163" s="5">
        <v>5.8</v>
      </c>
      <c r="C163" s="5">
        <v>3.7</v>
      </c>
      <c r="D163" s="5">
        <v>6.3</v>
      </c>
      <c r="E163" s="5">
        <f t="shared" si="2"/>
        <v>5.2666666666666666</v>
      </c>
      <c r="F163" s="5"/>
      <c r="G163" s="5">
        <v>6.7</v>
      </c>
      <c r="H163" s="6">
        <v>5.5732249999999999</v>
      </c>
    </row>
    <row r="164" spans="1:8" x14ac:dyDescent="0.3">
      <c r="A164" s="2">
        <v>45510.25</v>
      </c>
      <c r="B164" s="5">
        <v>0.3</v>
      </c>
      <c r="C164" s="5">
        <v>-2.4</v>
      </c>
      <c r="D164" s="5">
        <v>3.3</v>
      </c>
      <c r="E164" s="5">
        <f t="shared" si="2"/>
        <v>0.39999999999999991</v>
      </c>
      <c r="F164" s="5"/>
      <c r="G164" s="5">
        <v>7.2</v>
      </c>
      <c r="H164" s="6">
        <v>5.9349530000000001</v>
      </c>
    </row>
    <row r="165" spans="1:8" x14ac:dyDescent="0.3">
      <c r="A165" s="2">
        <v>45510.291666666701</v>
      </c>
      <c r="B165" s="5">
        <v>17.5</v>
      </c>
      <c r="C165" s="5">
        <v>0.3</v>
      </c>
      <c r="D165" s="5">
        <v>8</v>
      </c>
      <c r="E165" s="5">
        <f t="shared" si="2"/>
        <v>8.6</v>
      </c>
      <c r="F165" s="5"/>
      <c r="G165" s="5">
        <v>7.1</v>
      </c>
      <c r="H165" s="6">
        <v>5.6160249999999996</v>
      </c>
    </row>
    <row r="166" spans="1:8" x14ac:dyDescent="0.3">
      <c r="A166" s="2">
        <v>45510.333333333299</v>
      </c>
      <c r="B166" s="5">
        <v>12.3</v>
      </c>
      <c r="C166" s="5">
        <v>4.5</v>
      </c>
      <c r="D166" s="5">
        <v>8.1999999999999993</v>
      </c>
      <c r="E166" s="5">
        <f t="shared" si="2"/>
        <v>8.3333333333333339</v>
      </c>
      <c r="F166" s="5"/>
      <c r="G166" s="5">
        <v>7.1</v>
      </c>
      <c r="H166" s="6">
        <v>5.8137499999999998</v>
      </c>
    </row>
    <row r="167" spans="1:8" x14ac:dyDescent="0.3">
      <c r="A167" s="2">
        <v>45510.375</v>
      </c>
      <c r="B167" s="5">
        <v>4</v>
      </c>
      <c r="C167" s="5">
        <v>10.6</v>
      </c>
      <c r="D167" s="5">
        <v>4</v>
      </c>
      <c r="E167" s="5">
        <f t="shared" si="2"/>
        <v>6.2</v>
      </c>
      <c r="F167" s="5"/>
      <c r="G167" s="5">
        <v>7.9</v>
      </c>
      <c r="H167" s="6">
        <v>7.7658990000000001</v>
      </c>
    </row>
    <row r="168" spans="1:8" x14ac:dyDescent="0.3">
      <c r="A168" s="2">
        <v>45510.416666666701</v>
      </c>
      <c r="B168" s="5">
        <v>13.3</v>
      </c>
      <c r="C168" s="5">
        <v>9.6999999999999993</v>
      </c>
      <c r="D168" s="5">
        <v>5</v>
      </c>
      <c r="E168" s="5">
        <f t="shared" si="2"/>
        <v>9.3333333333333339</v>
      </c>
      <c r="F168" s="5"/>
      <c r="G168" s="5">
        <v>8.9</v>
      </c>
      <c r="H168" s="6">
        <v>8.1893189999999993</v>
      </c>
    </row>
    <row r="169" spans="1:8" x14ac:dyDescent="0.3">
      <c r="A169" s="2">
        <v>45510.458333333299</v>
      </c>
      <c r="B169" s="5">
        <v>1.9</v>
      </c>
      <c r="C169" s="5">
        <v>6.6</v>
      </c>
      <c r="D169" s="5">
        <v>4</v>
      </c>
      <c r="E169" s="5">
        <f t="shared" si="2"/>
        <v>4.166666666666667</v>
      </c>
      <c r="F169" s="5"/>
      <c r="G169" s="5">
        <v>8.8000000000000007</v>
      </c>
      <c r="H169" s="6">
        <v>9.3399830000000001</v>
      </c>
    </row>
    <row r="170" spans="1:8" x14ac:dyDescent="0.3">
      <c r="A170" s="2">
        <v>45510.5</v>
      </c>
      <c r="B170" s="5">
        <v>2.5</v>
      </c>
      <c r="C170" s="5">
        <v>10.7</v>
      </c>
      <c r="D170" s="5">
        <v>6.5</v>
      </c>
      <c r="E170" s="5">
        <f t="shared" si="2"/>
        <v>6.5666666666666664</v>
      </c>
      <c r="F170" s="5"/>
      <c r="G170" s="5">
        <v>10.8</v>
      </c>
      <c r="H170" s="6">
        <v>10.480319</v>
      </c>
    </row>
    <row r="171" spans="1:8" x14ac:dyDescent="0.3">
      <c r="A171" s="2">
        <v>45510.541666666701</v>
      </c>
      <c r="B171" s="5">
        <v>7</v>
      </c>
      <c r="C171" s="5">
        <v>9.1999999999999993</v>
      </c>
      <c r="D171" s="5">
        <v>6.3</v>
      </c>
      <c r="E171" s="5">
        <f t="shared" si="2"/>
        <v>7.5</v>
      </c>
      <c r="F171" s="5"/>
      <c r="G171" s="5">
        <v>9.3000000000000007</v>
      </c>
      <c r="H171" s="6">
        <v>11.12036</v>
      </c>
    </row>
    <row r="172" spans="1:8" x14ac:dyDescent="0.3">
      <c r="A172" s="2">
        <v>45510.583333333299</v>
      </c>
      <c r="B172" s="5">
        <v>5.2</v>
      </c>
      <c r="C172" s="5">
        <v>7.9</v>
      </c>
      <c r="D172" s="5">
        <v>7.3</v>
      </c>
      <c r="E172" s="5">
        <f t="shared" si="2"/>
        <v>6.8000000000000007</v>
      </c>
      <c r="F172" s="5"/>
      <c r="G172" s="5">
        <v>11.4</v>
      </c>
      <c r="H172" s="6">
        <v>11.326950999999999</v>
      </c>
    </row>
    <row r="173" spans="1:8" x14ac:dyDescent="0.3">
      <c r="A173" s="2">
        <v>45510.625</v>
      </c>
      <c r="B173" s="5">
        <v>11</v>
      </c>
      <c r="C173" s="5">
        <v>1.2</v>
      </c>
      <c r="D173" s="5">
        <v>8.6999999999999993</v>
      </c>
      <c r="E173" s="5">
        <f t="shared" si="2"/>
        <v>6.9666666666666659</v>
      </c>
      <c r="F173" s="5"/>
      <c r="G173" s="5">
        <v>13.7</v>
      </c>
      <c r="H173" s="6">
        <v>11.224817</v>
      </c>
    </row>
    <row r="174" spans="1:8" x14ac:dyDescent="0.3">
      <c r="A174" s="2">
        <v>45510.666666666701</v>
      </c>
      <c r="B174" s="5">
        <v>0.6</v>
      </c>
      <c r="C174" s="5">
        <v>8.3000000000000007</v>
      </c>
      <c r="D174" s="5">
        <v>13.1</v>
      </c>
      <c r="E174" s="5">
        <f t="shared" si="2"/>
        <v>7.333333333333333</v>
      </c>
      <c r="F174" s="5"/>
      <c r="G174" s="5">
        <v>14.2</v>
      </c>
      <c r="H174" s="6">
        <v>11.288675</v>
      </c>
    </row>
    <row r="175" spans="1:8" x14ac:dyDescent="0.3">
      <c r="A175" s="2">
        <v>45510.708333333299</v>
      </c>
      <c r="B175" s="5">
        <v>15.4</v>
      </c>
      <c r="C175" s="5">
        <v>5.2</v>
      </c>
      <c r="D175" s="5">
        <v>9.4</v>
      </c>
      <c r="E175" s="5">
        <f t="shared" si="2"/>
        <v>10</v>
      </c>
      <c r="F175" s="5"/>
      <c r="G175" s="5">
        <v>11.2</v>
      </c>
      <c r="H175" s="6">
        <v>9.9101060000000007</v>
      </c>
    </row>
    <row r="176" spans="1:8" x14ac:dyDescent="0.3">
      <c r="A176" s="2">
        <v>45510.75</v>
      </c>
      <c r="B176" s="5">
        <v>17.7</v>
      </c>
      <c r="C176" s="5">
        <v>6.6</v>
      </c>
      <c r="D176" s="5">
        <v>9.6</v>
      </c>
      <c r="E176" s="5">
        <f t="shared" si="2"/>
        <v>11.299999999999999</v>
      </c>
      <c r="F176" s="5"/>
      <c r="G176" s="5">
        <v>10.8</v>
      </c>
      <c r="H176" s="6">
        <v>9.3114869999999996</v>
      </c>
    </row>
    <row r="177" spans="1:8" x14ac:dyDescent="0.3">
      <c r="A177" s="2">
        <v>45510.791666666701</v>
      </c>
      <c r="B177" s="5">
        <v>20.100000000000001</v>
      </c>
      <c r="C177" s="5">
        <v>4.4000000000000004</v>
      </c>
      <c r="D177" s="5">
        <v>8.6999999999999993</v>
      </c>
      <c r="E177" s="5">
        <f t="shared" si="2"/>
        <v>11.066666666666668</v>
      </c>
      <c r="F177" s="5"/>
      <c r="G177" s="5">
        <v>10.7</v>
      </c>
      <c r="H177" s="6">
        <v>8.9846129999999995</v>
      </c>
    </row>
    <row r="178" spans="1:8" x14ac:dyDescent="0.3">
      <c r="A178" s="2">
        <v>45510.833333333299</v>
      </c>
      <c r="B178" s="5">
        <v>36.6</v>
      </c>
      <c r="C178" s="5">
        <v>5.6</v>
      </c>
      <c r="D178" s="5">
        <v>13.3</v>
      </c>
      <c r="E178" s="5">
        <f t="shared" si="2"/>
        <v>18.5</v>
      </c>
      <c r="F178" s="5"/>
      <c r="G178" s="5">
        <v>11.4</v>
      </c>
      <c r="H178" s="6">
        <v>9.6023110000000003</v>
      </c>
    </row>
    <row r="179" spans="1:8" x14ac:dyDescent="0.3">
      <c r="A179" s="2">
        <v>45510.875</v>
      </c>
      <c r="B179" s="5">
        <v>28.1</v>
      </c>
      <c r="C179" s="5">
        <v>4.0999999999999996</v>
      </c>
      <c r="D179" s="5">
        <v>8</v>
      </c>
      <c r="E179" s="5">
        <f t="shared" si="2"/>
        <v>13.4</v>
      </c>
      <c r="F179" s="5"/>
      <c r="G179" s="5">
        <v>9.4</v>
      </c>
      <c r="H179" s="6">
        <v>8.5462000000000007</v>
      </c>
    </row>
    <row r="180" spans="1:8" x14ac:dyDescent="0.3">
      <c r="A180" s="2">
        <v>45510.916666666701</v>
      </c>
      <c r="B180" s="5">
        <v>-2.5</v>
      </c>
      <c r="C180" s="5">
        <v>8</v>
      </c>
      <c r="D180" s="5">
        <v>7</v>
      </c>
      <c r="E180" s="5">
        <f t="shared" si="2"/>
        <v>4.166666666666667</v>
      </c>
      <c r="F180" s="5"/>
      <c r="G180" s="5">
        <v>9.3000000000000007</v>
      </c>
      <c r="H180" s="6">
        <v>7.9817039999999997</v>
      </c>
    </row>
    <row r="181" spans="1:8" x14ac:dyDescent="0.3">
      <c r="A181" s="2">
        <v>45510.958333333299</v>
      </c>
      <c r="B181" s="5">
        <v>-9.1</v>
      </c>
      <c r="C181" s="5">
        <v>1.9</v>
      </c>
      <c r="D181" s="5">
        <v>6</v>
      </c>
      <c r="E181" s="5">
        <f t="shared" si="2"/>
        <v>-0.39999999999999974</v>
      </c>
      <c r="F181" s="5"/>
      <c r="G181" s="5">
        <v>5.9</v>
      </c>
      <c r="H181" s="6">
        <v>4.1103810000000003</v>
      </c>
    </row>
    <row r="182" spans="1:8" x14ac:dyDescent="0.3">
      <c r="A182" s="2">
        <v>45511</v>
      </c>
      <c r="B182" s="5">
        <v>-11.4</v>
      </c>
      <c r="C182" s="5">
        <v>6.7</v>
      </c>
      <c r="D182" s="5">
        <v>3.1</v>
      </c>
      <c r="E182" s="5">
        <f t="shared" si="2"/>
        <v>-0.53333333333333333</v>
      </c>
      <c r="F182" s="5"/>
      <c r="G182" s="5">
        <v>4</v>
      </c>
      <c r="H182" s="6">
        <v>2.662541</v>
      </c>
    </row>
    <row r="183" spans="1:8" x14ac:dyDescent="0.3">
      <c r="A183" s="2">
        <v>45511.041666666701</v>
      </c>
      <c r="B183" s="5">
        <v>9.6</v>
      </c>
      <c r="C183" s="5">
        <v>8.1</v>
      </c>
      <c r="D183" s="5">
        <v>2.1</v>
      </c>
      <c r="E183" s="5">
        <f t="shared" si="2"/>
        <v>6.6000000000000005</v>
      </c>
      <c r="F183" s="5"/>
      <c r="G183" s="5">
        <v>4.7</v>
      </c>
      <c r="H183" s="6">
        <v>3.502621</v>
      </c>
    </row>
    <row r="184" spans="1:8" x14ac:dyDescent="0.3">
      <c r="A184" s="2">
        <v>45511.083333333299</v>
      </c>
      <c r="B184" s="5">
        <v>16.2</v>
      </c>
      <c r="C184" s="5">
        <v>6.2</v>
      </c>
      <c r="D184" s="5">
        <v>1.3</v>
      </c>
      <c r="E184" s="5">
        <f t="shared" si="2"/>
        <v>7.8999999999999995</v>
      </c>
      <c r="F184" s="5"/>
      <c r="G184" s="5">
        <v>4.7</v>
      </c>
      <c r="H184" s="6">
        <v>3.9597462000000001</v>
      </c>
    </row>
    <row r="185" spans="1:8" x14ac:dyDescent="0.3">
      <c r="A185" s="2">
        <v>45511.125</v>
      </c>
      <c r="B185" s="5">
        <v>8</v>
      </c>
      <c r="C185" s="5">
        <v>4.3</v>
      </c>
      <c r="D185" s="5">
        <v>7.3</v>
      </c>
      <c r="E185" s="5">
        <f t="shared" si="2"/>
        <v>6.5333333333333341</v>
      </c>
      <c r="F185" s="5"/>
      <c r="G185" s="5">
        <v>5.8</v>
      </c>
      <c r="H185" s="6">
        <v>4.9587640000000004</v>
      </c>
    </row>
    <row r="186" spans="1:8" x14ac:dyDescent="0.3">
      <c r="A186" s="2">
        <v>45511.166666666701</v>
      </c>
      <c r="B186" s="5">
        <v>1.8</v>
      </c>
      <c r="C186" s="5">
        <v>6.3</v>
      </c>
      <c r="D186" s="5">
        <v>5.3</v>
      </c>
      <c r="E186" s="5">
        <f t="shared" si="2"/>
        <v>4.4666666666666659</v>
      </c>
      <c r="F186" s="5"/>
      <c r="G186" s="5">
        <v>6.4</v>
      </c>
      <c r="H186" s="6">
        <v>5.7080840999999998</v>
      </c>
    </row>
    <row r="187" spans="1:8" x14ac:dyDescent="0.3">
      <c r="A187" s="2">
        <v>45511.208333333299</v>
      </c>
      <c r="B187" s="5">
        <v>6.3</v>
      </c>
      <c r="C187" s="5">
        <v>4.5999999999999996</v>
      </c>
      <c r="D187" s="5">
        <v>5.3</v>
      </c>
      <c r="E187" s="5">
        <f t="shared" si="2"/>
        <v>5.3999999999999995</v>
      </c>
      <c r="F187" s="5"/>
      <c r="G187" s="5">
        <v>6.2</v>
      </c>
      <c r="H187" s="6">
        <v>5.4913670000000003</v>
      </c>
    </row>
    <row r="188" spans="1:8" x14ac:dyDescent="0.3">
      <c r="A188" s="2">
        <v>45511.25</v>
      </c>
      <c r="B188" s="5">
        <v>6.9</v>
      </c>
      <c r="C188" s="5">
        <v>4</v>
      </c>
      <c r="D188" s="5">
        <v>3.5</v>
      </c>
      <c r="E188" s="5">
        <f t="shared" si="2"/>
        <v>4.8</v>
      </c>
      <c r="F188" s="5"/>
      <c r="G188" s="5">
        <v>5.4</v>
      </c>
      <c r="H188" s="6">
        <v>4.7907120000000001</v>
      </c>
    </row>
    <row r="189" spans="1:8" x14ac:dyDescent="0.3">
      <c r="A189" s="2">
        <v>45511.291666666701</v>
      </c>
      <c r="B189" s="5">
        <v>2.8</v>
      </c>
      <c r="C189" s="5">
        <v>-1</v>
      </c>
      <c r="D189" s="5">
        <v>1.3</v>
      </c>
      <c r="E189" s="5">
        <f t="shared" si="2"/>
        <v>1.0333333333333332</v>
      </c>
      <c r="F189" s="5"/>
      <c r="G189" s="5">
        <v>2</v>
      </c>
      <c r="H189" s="6">
        <v>1.7178313329999999</v>
      </c>
    </row>
    <row r="190" spans="1:8" x14ac:dyDescent="0.3">
      <c r="A190" s="2">
        <v>45511.333333333299</v>
      </c>
      <c r="B190" s="5">
        <v>0.7</v>
      </c>
      <c r="C190" s="5">
        <v>-2.2000000000000002</v>
      </c>
      <c r="D190" s="5">
        <v>3.5</v>
      </c>
      <c r="E190" s="5">
        <f t="shared" si="2"/>
        <v>0.66666666666666663</v>
      </c>
      <c r="F190" s="5"/>
      <c r="G190" s="5">
        <v>0.7</v>
      </c>
      <c r="H190" s="6">
        <v>0.79906900000000003</v>
      </c>
    </row>
    <row r="191" spans="1:8" x14ac:dyDescent="0.3">
      <c r="A191" s="2">
        <v>45511.375</v>
      </c>
      <c r="B191" s="5">
        <v>6</v>
      </c>
      <c r="C191" s="5">
        <v>1.7</v>
      </c>
      <c r="D191" s="5">
        <v>4.3</v>
      </c>
      <c r="E191" s="5">
        <f t="shared" si="2"/>
        <v>4</v>
      </c>
      <c r="F191" s="5"/>
      <c r="G191" s="5">
        <v>1</v>
      </c>
      <c r="H191" s="6">
        <v>1.3012836000000001</v>
      </c>
    </row>
    <row r="192" spans="1:8" x14ac:dyDescent="0.3">
      <c r="A192" s="2">
        <v>45511.416666666701</v>
      </c>
      <c r="B192" s="5">
        <v>-0.5</v>
      </c>
      <c r="C192" s="5">
        <v>3.3</v>
      </c>
      <c r="D192" s="5">
        <v>2</v>
      </c>
      <c r="E192" s="5">
        <f t="shared" si="2"/>
        <v>1.5999999999999999</v>
      </c>
      <c r="F192" s="5"/>
      <c r="G192" s="5">
        <v>1.8</v>
      </c>
      <c r="H192" s="6">
        <v>2.2632460000000001</v>
      </c>
    </row>
    <row r="193" spans="1:8" x14ac:dyDescent="0.3">
      <c r="A193" s="2">
        <v>45511.458333333299</v>
      </c>
      <c r="B193" s="5">
        <v>8.6999999999999993</v>
      </c>
      <c r="C193" s="5">
        <v>-7</v>
      </c>
      <c r="D193" s="5">
        <v>4.8</v>
      </c>
      <c r="E193" s="5">
        <f t="shared" si="2"/>
        <v>2.1666666666666665</v>
      </c>
      <c r="F193" s="5"/>
      <c r="G193" s="5">
        <v>2.9</v>
      </c>
      <c r="H193" s="6">
        <v>2.7910789999999999</v>
      </c>
    </row>
    <row r="194" spans="1:8" x14ac:dyDescent="0.3">
      <c r="A194" s="2">
        <v>45511.5</v>
      </c>
      <c r="B194" s="5">
        <v>1.4</v>
      </c>
      <c r="C194" s="5">
        <v>14.6</v>
      </c>
      <c r="D194" s="5">
        <v>5.3</v>
      </c>
      <c r="E194" s="5">
        <f t="shared" si="2"/>
        <v>7.1000000000000005</v>
      </c>
      <c r="F194" s="5"/>
      <c r="G194" s="5">
        <v>4.0999999999999996</v>
      </c>
      <c r="H194" s="6">
        <v>3.8286690000000001</v>
      </c>
    </row>
    <row r="195" spans="1:8" x14ac:dyDescent="0.3">
      <c r="A195" s="2">
        <v>45511.541666666701</v>
      </c>
      <c r="B195" s="5">
        <v>15.3</v>
      </c>
      <c r="C195" s="5">
        <v>-6.7</v>
      </c>
      <c r="D195" s="5">
        <v>3.5</v>
      </c>
      <c r="E195" s="5">
        <f t="shared" ref="E195:E258" si="3">AVERAGE(B195:D195)</f>
        <v>4.0333333333333341</v>
      </c>
      <c r="F195" s="5"/>
      <c r="G195" s="5">
        <v>4.2</v>
      </c>
      <c r="H195" s="6">
        <v>2.6377130000000002</v>
      </c>
    </row>
    <row r="196" spans="1:8" x14ac:dyDescent="0.3">
      <c r="A196" s="2">
        <v>45511.583333333299</v>
      </c>
      <c r="B196" s="5">
        <v>-26.7</v>
      </c>
      <c r="C196" s="5">
        <v>6.7</v>
      </c>
      <c r="D196" s="5">
        <v>9</v>
      </c>
      <c r="E196" s="5">
        <f t="shared" si="3"/>
        <v>-3.6666666666666665</v>
      </c>
      <c r="F196" s="5"/>
      <c r="G196" s="5">
        <v>6.9</v>
      </c>
      <c r="H196" s="6">
        <v>4.6818809999999997</v>
      </c>
    </row>
    <row r="197" spans="1:8" x14ac:dyDescent="0.3">
      <c r="A197" s="2">
        <v>45511.625</v>
      </c>
      <c r="B197" s="5">
        <v>17.3</v>
      </c>
      <c r="C197" s="5">
        <v>9.4</v>
      </c>
      <c r="D197" s="5">
        <v>7.8</v>
      </c>
      <c r="E197" s="5">
        <f t="shared" si="3"/>
        <v>11.5</v>
      </c>
      <c r="F197" s="5"/>
      <c r="G197" s="5">
        <v>9.4</v>
      </c>
      <c r="H197" s="6">
        <v>6.1956559999999996</v>
      </c>
    </row>
    <row r="198" spans="1:8" x14ac:dyDescent="0.3">
      <c r="A198" s="2">
        <v>45511.666666666701</v>
      </c>
      <c r="B198" s="5">
        <v>29.8</v>
      </c>
      <c r="C198" s="5">
        <v>3.2</v>
      </c>
      <c r="D198" s="5">
        <v>6.5</v>
      </c>
      <c r="E198" s="5">
        <f t="shared" si="3"/>
        <v>13.166666666666666</v>
      </c>
      <c r="F198" s="5"/>
      <c r="G198" s="5">
        <v>10.4</v>
      </c>
      <c r="H198" s="6">
        <v>6.847359</v>
      </c>
    </row>
    <row r="199" spans="1:8" x14ac:dyDescent="0.3">
      <c r="A199" s="2">
        <v>45511.708333333299</v>
      </c>
      <c r="B199" s="5">
        <v>14.6</v>
      </c>
      <c r="C199" s="5">
        <v>6.2</v>
      </c>
      <c r="D199" s="5">
        <v>10.6</v>
      </c>
      <c r="E199" s="5">
        <f t="shared" si="3"/>
        <v>10.466666666666667</v>
      </c>
      <c r="F199" s="5"/>
      <c r="G199" s="5">
        <v>8.8000000000000007</v>
      </c>
      <c r="H199" s="6">
        <v>6.2084840000000003</v>
      </c>
    </row>
    <row r="200" spans="1:8" x14ac:dyDescent="0.3">
      <c r="A200" s="2">
        <v>45511.75</v>
      </c>
      <c r="B200" s="5">
        <v>6.8</v>
      </c>
      <c r="C200" s="5">
        <v>1.9</v>
      </c>
      <c r="D200" s="5">
        <v>5.8</v>
      </c>
      <c r="E200" s="5">
        <f t="shared" si="3"/>
        <v>4.833333333333333</v>
      </c>
      <c r="F200" s="5"/>
      <c r="G200" s="5">
        <v>5.8</v>
      </c>
      <c r="H200" s="6">
        <v>4.465249</v>
      </c>
    </row>
    <row r="201" spans="1:8" x14ac:dyDescent="0.3">
      <c r="A201" s="2">
        <v>45511.791666666701</v>
      </c>
      <c r="B201" s="5">
        <v>-0.2</v>
      </c>
      <c r="C201" s="5">
        <v>3.2</v>
      </c>
      <c r="D201" s="5">
        <v>2.5</v>
      </c>
      <c r="E201" s="5">
        <f t="shared" si="3"/>
        <v>1.8333333333333333</v>
      </c>
      <c r="F201" s="5"/>
      <c r="G201" s="5">
        <v>5</v>
      </c>
      <c r="H201" s="6">
        <v>3.888938</v>
      </c>
    </row>
    <row r="202" spans="1:8" x14ac:dyDescent="0.3">
      <c r="A202" s="2">
        <v>45511.833333333299</v>
      </c>
      <c r="B202" s="5">
        <v>0.9</v>
      </c>
      <c r="C202" s="5">
        <v>3.3</v>
      </c>
      <c r="D202" s="5">
        <v>5</v>
      </c>
      <c r="E202" s="5">
        <f t="shared" si="3"/>
        <v>3.0666666666666664</v>
      </c>
      <c r="F202" s="5"/>
      <c r="G202" s="5">
        <v>3.9</v>
      </c>
      <c r="H202" s="6">
        <v>3.3429929999999999</v>
      </c>
    </row>
    <row r="203" spans="1:8" x14ac:dyDescent="0.3">
      <c r="A203" s="2">
        <v>45511.875</v>
      </c>
      <c r="B203" s="5">
        <v>-1.4</v>
      </c>
      <c r="C203" s="5">
        <v>6.6</v>
      </c>
      <c r="D203" s="5">
        <v>5.3</v>
      </c>
      <c r="E203" s="5">
        <f t="shared" si="3"/>
        <v>3.5</v>
      </c>
      <c r="F203" s="5"/>
      <c r="G203" s="5">
        <v>4.2</v>
      </c>
      <c r="H203" s="6">
        <v>3.5378219999999998</v>
      </c>
    </row>
    <row r="204" spans="1:8" x14ac:dyDescent="0.3">
      <c r="A204" s="2">
        <v>45511.916666666701</v>
      </c>
      <c r="B204" s="5">
        <v>1.2</v>
      </c>
      <c r="C204" s="5">
        <v>1.1000000000000001</v>
      </c>
      <c r="D204" s="5">
        <v>3.1</v>
      </c>
      <c r="E204" s="5">
        <f t="shared" si="3"/>
        <v>1.8</v>
      </c>
      <c r="F204" s="5"/>
      <c r="G204" s="5">
        <v>4.5999999999999996</v>
      </c>
      <c r="H204" s="6">
        <v>3.6315210000000002</v>
      </c>
    </row>
    <row r="205" spans="1:8" x14ac:dyDescent="0.3">
      <c r="A205" s="2">
        <v>45511.958333333299</v>
      </c>
      <c r="B205" s="5">
        <v>11.1</v>
      </c>
      <c r="C205" s="5">
        <v>1.2</v>
      </c>
      <c r="D205" s="5">
        <v>2.5</v>
      </c>
      <c r="E205" s="5">
        <f t="shared" si="3"/>
        <v>4.9333333333333327</v>
      </c>
      <c r="F205" s="5"/>
      <c r="G205" s="5">
        <v>4.9000000000000004</v>
      </c>
      <c r="H205" s="6">
        <v>4.3216489999999999</v>
      </c>
    </row>
    <row r="206" spans="1:8" x14ac:dyDescent="0.3">
      <c r="A206" s="2">
        <v>45512</v>
      </c>
      <c r="B206" s="5">
        <v>20.399999999999999</v>
      </c>
      <c r="C206" s="5">
        <v>1.4</v>
      </c>
      <c r="D206" s="5">
        <v>10.1</v>
      </c>
      <c r="E206" s="5">
        <f t="shared" si="3"/>
        <v>10.633333333333333</v>
      </c>
      <c r="F206" s="5"/>
      <c r="G206" s="5">
        <v>6</v>
      </c>
      <c r="H206" s="6">
        <v>5.4196</v>
      </c>
    </row>
    <row r="207" spans="1:8" x14ac:dyDescent="0.3">
      <c r="A207" s="2">
        <v>45512.041666666701</v>
      </c>
      <c r="B207" s="5">
        <v>15.7</v>
      </c>
      <c r="C207" s="5">
        <v>8</v>
      </c>
      <c r="D207" s="5">
        <v>9.6</v>
      </c>
      <c r="E207" s="5">
        <f t="shared" si="3"/>
        <v>11.1</v>
      </c>
      <c r="F207" s="5"/>
      <c r="G207" s="5">
        <v>7.2</v>
      </c>
      <c r="H207" s="6">
        <v>7.0654149999999998</v>
      </c>
    </row>
    <row r="208" spans="1:8" x14ac:dyDescent="0.3">
      <c r="A208" s="2">
        <v>45512.083333333299</v>
      </c>
      <c r="B208" s="5">
        <v>5.8</v>
      </c>
      <c r="C208" s="5">
        <v>6</v>
      </c>
      <c r="D208" s="5">
        <v>8.5</v>
      </c>
      <c r="E208" s="5">
        <f t="shared" si="3"/>
        <v>6.7666666666666666</v>
      </c>
      <c r="F208" s="5"/>
      <c r="G208" s="5">
        <v>7</v>
      </c>
      <c r="H208" s="6">
        <v>7.504486</v>
      </c>
    </row>
    <row r="209" spans="1:8" x14ac:dyDescent="0.3">
      <c r="A209" s="2">
        <v>45512.125</v>
      </c>
      <c r="B209" s="5">
        <v>-1.5</v>
      </c>
      <c r="C209" s="5">
        <v>6</v>
      </c>
      <c r="D209" s="5">
        <v>8.6999999999999993</v>
      </c>
      <c r="E209" s="5">
        <f t="shared" si="3"/>
        <v>4.3999999999999995</v>
      </c>
      <c r="F209" s="5"/>
      <c r="G209" s="5">
        <v>7.1</v>
      </c>
      <c r="H209" s="6">
        <v>7.6533319999999998</v>
      </c>
    </row>
    <row r="210" spans="1:8" x14ac:dyDescent="0.3">
      <c r="A210" s="2">
        <v>45512.166666666701</v>
      </c>
      <c r="B210" s="5">
        <v>6.1</v>
      </c>
      <c r="C210" s="5">
        <v>7.1</v>
      </c>
      <c r="D210" s="5">
        <v>7.2</v>
      </c>
      <c r="E210" s="5">
        <f t="shared" si="3"/>
        <v>6.8</v>
      </c>
      <c r="F210" s="5"/>
      <c r="G210" s="5">
        <v>8.3000000000000007</v>
      </c>
      <c r="H210" s="6">
        <v>8.5440140000000007</v>
      </c>
    </row>
    <row r="211" spans="1:8" x14ac:dyDescent="0.3">
      <c r="A211" s="2">
        <v>45512.208333333299</v>
      </c>
      <c r="B211" s="5">
        <v>8.1</v>
      </c>
      <c r="C211" s="5">
        <v>5.6</v>
      </c>
      <c r="D211" s="5">
        <v>9.6</v>
      </c>
      <c r="E211" s="5">
        <f t="shared" si="3"/>
        <v>7.7666666666666657</v>
      </c>
      <c r="F211" s="5"/>
      <c r="G211" s="5">
        <v>9</v>
      </c>
      <c r="H211" s="6">
        <v>9.5072510000000001</v>
      </c>
    </row>
    <row r="212" spans="1:8" x14ac:dyDescent="0.3">
      <c r="A212" s="2">
        <v>45512.25</v>
      </c>
      <c r="B212" s="5">
        <v>10</v>
      </c>
      <c r="C212" s="5">
        <v>8.9</v>
      </c>
      <c r="D212" s="5">
        <v>9.6</v>
      </c>
      <c r="E212" s="5">
        <f t="shared" si="3"/>
        <v>9.5</v>
      </c>
      <c r="F212" s="5"/>
      <c r="G212" s="5">
        <v>9.1999999999999993</v>
      </c>
      <c r="H212" s="6">
        <v>9.0041659999999997</v>
      </c>
    </row>
    <row r="213" spans="1:8" x14ac:dyDescent="0.3">
      <c r="A213" s="2">
        <v>45512.291666666701</v>
      </c>
      <c r="B213" s="5">
        <v>8.8000000000000007</v>
      </c>
      <c r="C213" s="5">
        <v>5.8</v>
      </c>
      <c r="D213" s="5">
        <v>7</v>
      </c>
      <c r="E213" s="5">
        <f t="shared" si="3"/>
        <v>7.2</v>
      </c>
      <c r="F213" s="5"/>
      <c r="G213" s="5">
        <v>9.6999999999999993</v>
      </c>
      <c r="H213" s="6">
        <v>8.9465590000000006</v>
      </c>
    </row>
    <row r="214" spans="1:8" x14ac:dyDescent="0.3">
      <c r="A214" s="2">
        <v>45512.333333333299</v>
      </c>
      <c r="B214" s="5">
        <v>-2.6</v>
      </c>
      <c r="C214" s="5">
        <v>8.6</v>
      </c>
      <c r="D214" s="5">
        <v>8.5</v>
      </c>
      <c r="E214" s="5">
        <f t="shared" si="3"/>
        <v>4.833333333333333</v>
      </c>
      <c r="F214" s="5"/>
      <c r="G214" s="5">
        <v>8</v>
      </c>
      <c r="H214" s="6">
        <v>8.6785907000000009</v>
      </c>
    </row>
    <row r="215" spans="1:8" x14ac:dyDescent="0.3">
      <c r="A215" s="2">
        <v>45512.375</v>
      </c>
      <c r="B215" s="5">
        <v>6.8</v>
      </c>
      <c r="C215" s="5">
        <v>4.5</v>
      </c>
      <c r="D215" s="5">
        <v>13.1</v>
      </c>
      <c r="E215" s="5">
        <f t="shared" si="3"/>
        <v>8.1333333333333329</v>
      </c>
      <c r="F215" s="5"/>
      <c r="G215" s="5">
        <v>8.6999999999999993</v>
      </c>
      <c r="H215" s="6">
        <v>7.8413170000000001</v>
      </c>
    </row>
    <row r="216" spans="1:8" x14ac:dyDescent="0.3">
      <c r="A216" s="2">
        <v>45512.416666666701</v>
      </c>
      <c r="B216" s="5">
        <v>3.5</v>
      </c>
      <c r="C216" s="5">
        <v>7.6</v>
      </c>
      <c r="D216" s="5">
        <v>8.6999999999999993</v>
      </c>
      <c r="E216" s="5">
        <f t="shared" si="3"/>
        <v>6.5999999999999988</v>
      </c>
      <c r="F216" s="5"/>
      <c r="G216" s="5">
        <v>10.9</v>
      </c>
      <c r="H216" s="6">
        <v>8.0940840000000005</v>
      </c>
    </row>
    <row r="217" spans="1:8" x14ac:dyDescent="0.3">
      <c r="A217" s="2">
        <v>45512.458333333299</v>
      </c>
      <c r="B217" s="5">
        <v>7.2</v>
      </c>
      <c r="C217" s="5">
        <v>10.1</v>
      </c>
      <c r="D217" s="5">
        <v>11.1</v>
      </c>
      <c r="E217" s="5">
        <f t="shared" si="3"/>
        <v>9.4666666666666668</v>
      </c>
      <c r="F217" s="5"/>
      <c r="G217" s="5">
        <v>11.8</v>
      </c>
      <c r="H217" s="6">
        <v>8.8351290000000002</v>
      </c>
    </row>
    <row r="218" spans="1:8" x14ac:dyDescent="0.3">
      <c r="A218" s="2">
        <v>45512.5</v>
      </c>
      <c r="B218" s="5">
        <v>10</v>
      </c>
      <c r="C218" s="5">
        <v>5.8</v>
      </c>
      <c r="D218" s="5">
        <v>7</v>
      </c>
      <c r="E218" s="5">
        <f t="shared" si="3"/>
        <v>7.6000000000000005</v>
      </c>
      <c r="F218" s="5"/>
      <c r="G218" s="5">
        <v>10.7</v>
      </c>
      <c r="H218" s="6">
        <v>8.2258279999999999</v>
      </c>
    </row>
    <row r="219" spans="1:8" x14ac:dyDescent="0.3">
      <c r="A219" s="2">
        <v>45512.541666666701</v>
      </c>
      <c r="B219" s="5">
        <v>11.5</v>
      </c>
      <c r="C219" s="5">
        <v>10.3</v>
      </c>
      <c r="D219" s="5">
        <v>5.3</v>
      </c>
      <c r="E219" s="5">
        <f t="shared" si="3"/>
        <v>9.0333333333333332</v>
      </c>
      <c r="F219" s="5"/>
      <c r="G219" s="5">
        <v>8.6</v>
      </c>
      <c r="H219" s="6">
        <v>7.4854810000000001</v>
      </c>
    </row>
    <row r="220" spans="1:8" x14ac:dyDescent="0.3">
      <c r="A220" s="2">
        <v>45512.583333333299</v>
      </c>
      <c r="B220" s="5">
        <v>5.2</v>
      </c>
      <c r="C220" s="5">
        <v>7.7</v>
      </c>
      <c r="D220" s="5">
        <v>5.8</v>
      </c>
      <c r="E220" s="5">
        <f t="shared" si="3"/>
        <v>6.2333333333333334</v>
      </c>
      <c r="F220" s="5"/>
      <c r="G220" s="5">
        <v>10.199999999999999</v>
      </c>
      <c r="H220" s="6">
        <v>8.4442190000000004</v>
      </c>
    </row>
    <row r="221" spans="1:8" x14ac:dyDescent="0.3">
      <c r="A221" s="2">
        <v>45512.625</v>
      </c>
      <c r="B221" s="5">
        <v>7.8</v>
      </c>
      <c r="C221" s="5">
        <v>6.7</v>
      </c>
      <c r="D221" s="5">
        <v>6.3</v>
      </c>
      <c r="E221" s="5">
        <f t="shared" si="3"/>
        <v>6.9333333333333336</v>
      </c>
      <c r="F221" s="5"/>
      <c r="G221" s="5">
        <v>11.5</v>
      </c>
      <c r="H221" s="6">
        <v>10.33479</v>
      </c>
    </row>
    <row r="222" spans="1:8" x14ac:dyDescent="0.3">
      <c r="A222" s="2">
        <v>45512.666666666701</v>
      </c>
      <c r="B222" s="5">
        <v>13.7</v>
      </c>
      <c r="C222" s="5">
        <v>8.9</v>
      </c>
      <c r="D222" s="5">
        <v>7</v>
      </c>
      <c r="E222" s="5">
        <f t="shared" si="3"/>
        <v>9.8666666666666671</v>
      </c>
      <c r="F222" s="5"/>
      <c r="G222" s="5">
        <v>13.4</v>
      </c>
      <c r="H222" s="6">
        <v>11.410311</v>
      </c>
    </row>
    <row r="223" spans="1:8" x14ac:dyDescent="0.3">
      <c r="A223" s="2">
        <v>45512.708333333299</v>
      </c>
      <c r="B223" s="5">
        <v>16</v>
      </c>
      <c r="C223" s="5">
        <v>11.2</v>
      </c>
      <c r="D223" s="5">
        <v>0</v>
      </c>
      <c r="E223" s="5">
        <f t="shared" si="3"/>
        <v>9.0666666666666664</v>
      </c>
      <c r="F223" s="5"/>
      <c r="G223" s="5">
        <v>16.399999999999999</v>
      </c>
      <c r="H223" s="6">
        <v>12.845623</v>
      </c>
    </row>
    <row r="224" spans="1:8" x14ac:dyDescent="0.3">
      <c r="A224" s="2">
        <v>45512.75</v>
      </c>
      <c r="B224" s="5">
        <v>19.5</v>
      </c>
      <c r="C224" s="5">
        <v>12.5</v>
      </c>
      <c r="D224" s="5">
        <v>17</v>
      </c>
      <c r="E224" s="5">
        <f t="shared" si="3"/>
        <v>16.333333333333332</v>
      </c>
      <c r="F224" s="5"/>
      <c r="G224" s="5">
        <v>20.2</v>
      </c>
      <c r="H224" s="6">
        <v>15.565607</v>
      </c>
    </row>
    <row r="225" spans="1:8" x14ac:dyDescent="0.3">
      <c r="A225" s="2">
        <v>45512.791666666701</v>
      </c>
      <c r="B225" s="5">
        <v>16.899999999999999</v>
      </c>
      <c r="C225" s="5">
        <v>12.1</v>
      </c>
      <c r="D225" s="5">
        <v>11.9</v>
      </c>
      <c r="E225" s="5">
        <f t="shared" si="3"/>
        <v>13.633333333333333</v>
      </c>
      <c r="F225" s="5"/>
      <c r="G225" s="5">
        <v>22.2</v>
      </c>
      <c r="H225" s="6">
        <v>17.576321</v>
      </c>
    </row>
    <row r="226" spans="1:8" x14ac:dyDescent="0.3">
      <c r="A226" s="2">
        <v>45512.833333333299</v>
      </c>
      <c r="B226" s="5">
        <v>19.600000000000001</v>
      </c>
      <c r="C226" s="5">
        <v>13.4</v>
      </c>
      <c r="D226" s="5">
        <v>17.3</v>
      </c>
      <c r="E226" s="5">
        <f t="shared" si="3"/>
        <v>16.766666666666666</v>
      </c>
      <c r="F226" s="5"/>
      <c r="G226" s="5">
        <v>22</v>
      </c>
      <c r="H226" s="6">
        <v>18.797578000000001</v>
      </c>
    </row>
    <row r="227" spans="1:8" x14ac:dyDescent="0.3">
      <c r="A227" s="2">
        <v>45512.875</v>
      </c>
      <c r="B227" s="5">
        <v>17.8</v>
      </c>
      <c r="C227" s="5">
        <v>14.7</v>
      </c>
      <c r="D227" s="5">
        <v>17.5</v>
      </c>
      <c r="E227" s="5">
        <f t="shared" si="3"/>
        <v>16.666666666666668</v>
      </c>
      <c r="F227" s="5"/>
      <c r="G227" s="5">
        <v>21.2</v>
      </c>
      <c r="H227" s="6">
        <v>18.752867999999999</v>
      </c>
    </row>
    <row r="228" spans="1:8" x14ac:dyDescent="0.3">
      <c r="A228" s="2">
        <v>45512.916666666701</v>
      </c>
      <c r="B228" s="5">
        <v>26.2</v>
      </c>
      <c r="C228" s="5">
        <v>15</v>
      </c>
      <c r="D228" s="5">
        <v>14.3</v>
      </c>
      <c r="E228" s="5">
        <f t="shared" si="3"/>
        <v>18.5</v>
      </c>
      <c r="F228" s="5"/>
      <c r="G228" s="5">
        <v>19.899999999999999</v>
      </c>
      <c r="H228" s="6">
        <v>18.977530999999999</v>
      </c>
    </row>
    <row r="229" spans="1:8" x14ac:dyDescent="0.3">
      <c r="A229" s="2">
        <v>45512.958333333299</v>
      </c>
      <c r="B229" s="5">
        <v>13.8</v>
      </c>
      <c r="C229" s="5">
        <v>15.8</v>
      </c>
      <c r="D229" s="5">
        <v>10.6</v>
      </c>
      <c r="E229" s="5">
        <f t="shared" si="3"/>
        <v>13.4</v>
      </c>
      <c r="F229" s="5"/>
      <c r="G229" s="5">
        <v>18.5</v>
      </c>
      <c r="H229" s="6">
        <v>18.928553000000001</v>
      </c>
    </row>
    <row r="230" spans="1:8" x14ac:dyDescent="0.3">
      <c r="A230" s="2">
        <v>45513</v>
      </c>
      <c r="B230" s="5">
        <v>4.7</v>
      </c>
      <c r="C230" s="5">
        <v>12.4</v>
      </c>
      <c r="D230" s="5">
        <v>11.1</v>
      </c>
      <c r="E230" s="5">
        <f t="shared" si="3"/>
        <v>9.4</v>
      </c>
      <c r="F230" s="5"/>
      <c r="G230" s="5">
        <v>17.399999999999999</v>
      </c>
      <c r="H230" s="6">
        <v>19.171261000000001</v>
      </c>
    </row>
    <row r="231" spans="1:8" x14ac:dyDescent="0.3">
      <c r="A231" s="2">
        <v>45513.041666666701</v>
      </c>
      <c r="B231" s="5">
        <v>6</v>
      </c>
      <c r="C231" s="5">
        <v>14.5</v>
      </c>
      <c r="D231" s="5">
        <v>17.2</v>
      </c>
      <c r="E231" s="5">
        <f t="shared" si="3"/>
        <v>12.566666666666668</v>
      </c>
      <c r="F231" s="5"/>
      <c r="G231" s="5">
        <v>17.2</v>
      </c>
      <c r="H231" s="6">
        <v>19.978399</v>
      </c>
    </row>
    <row r="232" spans="1:8" x14ac:dyDescent="0.3">
      <c r="A232" s="2">
        <v>45513.083333333299</v>
      </c>
      <c r="B232" s="5">
        <v>21.8</v>
      </c>
      <c r="C232" s="5">
        <v>13.6</v>
      </c>
      <c r="D232" s="5">
        <v>17.3</v>
      </c>
      <c r="E232" s="5">
        <f t="shared" si="3"/>
        <v>17.566666666666666</v>
      </c>
      <c r="F232" s="5"/>
      <c r="G232" s="5">
        <v>16.600000000000001</v>
      </c>
      <c r="H232" s="6">
        <v>19.672787</v>
      </c>
    </row>
    <row r="233" spans="1:8" x14ac:dyDescent="0.3">
      <c r="A233" s="2">
        <v>45513.125</v>
      </c>
      <c r="B233" s="5">
        <v>25.5</v>
      </c>
      <c r="C233" s="5">
        <v>16.2</v>
      </c>
      <c r="D233" s="5">
        <v>9</v>
      </c>
      <c r="E233" s="5">
        <f t="shared" si="3"/>
        <v>16.900000000000002</v>
      </c>
      <c r="F233" s="5"/>
      <c r="G233" s="5">
        <v>14.9</v>
      </c>
      <c r="H233" s="6">
        <v>19.202452999999998</v>
      </c>
    </row>
    <row r="234" spans="1:8" x14ac:dyDescent="0.3">
      <c r="A234" s="2">
        <v>45513.166666666701</v>
      </c>
      <c r="B234" s="5">
        <v>4.2</v>
      </c>
      <c r="C234" s="5">
        <v>11.9</v>
      </c>
      <c r="D234" s="5">
        <v>21.7</v>
      </c>
      <c r="E234" s="5">
        <f t="shared" si="3"/>
        <v>12.6</v>
      </c>
      <c r="F234" s="5"/>
      <c r="G234" s="5">
        <v>13.8</v>
      </c>
      <c r="H234" s="6">
        <v>18.686641000000002</v>
      </c>
    </row>
    <row r="235" spans="1:8" x14ac:dyDescent="0.3">
      <c r="A235" s="2">
        <v>45513.208333333299</v>
      </c>
      <c r="B235" s="5">
        <v>25.5</v>
      </c>
      <c r="C235" s="5">
        <v>11.4</v>
      </c>
      <c r="D235" s="5">
        <v>10.6</v>
      </c>
      <c r="E235" s="5">
        <f t="shared" si="3"/>
        <v>15.833333333333334</v>
      </c>
      <c r="F235" s="5"/>
      <c r="G235" s="5">
        <v>12.4</v>
      </c>
      <c r="H235" s="6">
        <v>18.216767000000001</v>
      </c>
    </row>
    <row r="236" spans="1:8" x14ac:dyDescent="0.3">
      <c r="A236" s="2">
        <v>45513.25</v>
      </c>
      <c r="B236" s="5">
        <v>1.4</v>
      </c>
      <c r="C236" s="5">
        <v>13</v>
      </c>
      <c r="D236" s="5">
        <v>17.2</v>
      </c>
      <c r="E236" s="5">
        <f t="shared" si="3"/>
        <v>10.533333333333333</v>
      </c>
      <c r="F236" s="5"/>
      <c r="G236" s="5">
        <v>14.1</v>
      </c>
      <c r="H236" s="6">
        <v>18.432994000000001</v>
      </c>
    </row>
    <row r="237" spans="1:8" x14ac:dyDescent="0.3">
      <c r="A237" s="2">
        <v>45513.291666666701</v>
      </c>
      <c r="B237" s="5">
        <v>-14.4</v>
      </c>
      <c r="C237" s="5">
        <v>18.899999999999999</v>
      </c>
      <c r="D237" s="5">
        <v>19.2</v>
      </c>
      <c r="E237" s="5">
        <f t="shared" si="3"/>
        <v>7.8999999999999986</v>
      </c>
      <c r="F237" s="5"/>
      <c r="G237" s="5">
        <v>18.3</v>
      </c>
      <c r="H237" s="6">
        <v>19.952655</v>
      </c>
    </row>
    <row r="238" spans="1:8" x14ac:dyDescent="0.3">
      <c r="A238" s="2">
        <v>45513.333333333299</v>
      </c>
      <c r="B238" s="5">
        <v>5.4</v>
      </c>
      <c r="C238" s="5">
        <v>19</v>
      </c>
      <c r="D238" s="5">
        <v>18.2</v>
      </c>
      <c r="E238" s="5">
        <f t="shared" si="3"/>
        <v>14.199999999999998</v>
      </c>
      <c r="F238" s="5"/>
      <c r="G238" s="5">
        <v>21.8</v>
      </c>
      <c r="H238" s="6">
        <v>20.736953</v>
      </c>
    </row>
    <row r="239" spans="1:8" x14ac:dyDescent="0.3">
      <c r="A239" s="2">
        <v>45513.375</v>
      </c>
      <c r="B239" s="5">
        <v>16.5</v>
      </c>
      <c r="C239" s="5">
        <v>11.4</v>
      </c>
      <c r="D239" s="5">
        <v>19.5</v>
      </c>
      <c r="E239" s="5">
        <f t="shared" si="3"/>
        <v>15.799999999999999</v>
      </c>
      <c r="F239" s="5"/>
      <c r="G239" s="5">
        <v>20.6</v>
      </c>
      <c r="H239" s="6">
        <v>21.064624999999999</v>
      </c>
    </row>
    <row r="240" spans="1:8" x14ac:dyDescent="0.3">
      <c r="A240" s="2">
        <v>45513.416666666701</v>
      </c>
      <c r="B240" s="5">
        <v>13.2</v>
      </c>
      <c r="C240" s="5">
        <v>15.6</v>
      </c>
      <c r="D240" s="5">
        <v>13.8</v>
      </c>
      <c r="E240" s="5">
        <f t="shared" si="3"/>
        <v>14.199999999999998</v>
      </c>
      <c r="F240" s="5"/>
      <c r="G240" s="5">
        <v>20.399999999999999</v>
      </c>
      <c r="H240" s="6">
        <v>20.218751999999999</v>
      </c>
    </row>
    <row r="241" spans="1:8" x14ac:dyDescent="0.3">
      <c r="A241" s="2">
        <v>45513.458333333299</v>
      </c>
      <c r="B241" s="5">
        <v>13.3</v>
      </c>
      <c r="C241" s="5">
        <v>17.7</v>
      </c>
      <c r="D241" s="5">
        <v>15</v>
      </c>
      <c r="E241" s="5">
        <f t="shared" si="3"/>
        <v>15.333333333333334</v>
      </c>
      <c r="F241" s="5"/>
      <c r="G241" s="5">
        <v>20.6</v>
      </c>
      <c r="H241" s="6">
        <v>19.529658000000001</v>
      </c>
    </row>
    <row r="242" spans="1:8" x14ac:dyDescent="0.3">
      <c r="A242" s="2">
        <v>45513.5</v>
      </c>
      <c r="B242" s="5">
        <v>14.8</v>
      </c>
      <c r="C242" s="5">
        <v>16</v>
      </c>
      <c r="D242" s="5">
        <v>12.8</v>
      </c>
      <c r="E242" s="5">
        <f t="shared" si="3"/>
        <v>14.533333333333333</v>
      </c>
      <c r="F242" s="5"/>
      <c r="G242" s="5">
        <v>17.100000000000001</v>
      </c>
      <c r="H242" s="6">
        <v>17.878392999999999</v>
      </c>
    </row>
    <row r="243" spans="1:8" x14ac:dyDescent="0.3">
      <c r="A243" s="2">
        <v>45513.541666666701</v>
      </c>
      <c r="B243" s="5">
        <v>13.3</v>
      </c>
      <c r="C243" s="5">
        <v>9.9</v>
      </c>
      <c r="D243" s="5">
        <v>12.1</v>
      </c>
      <c r="E243" s="5">
        <f t="shared" si="3"/>
        <v>11.766666666666667</v>
      </c>
      <c r="F243" s="5"/>
      <c r="G243" s="5">
        <v>16.399999999999999</v>
      </c>
      <c r="H243" s="6">
        <v>16.446297999999999</v>
      </c>
    </row>
    <row r="244" spans="1:8" x14ac:dyDescent="0.3">
      <c r="A244" s="2">
        <v>45513.583333333299</v>
      </c>
      <c r="B244" s="5">
        <v>12.3</v>
      </c>
      <c r="C244" s="5">
        <v>15.5</v>
      </c>
      <c r="D244" s="5">
        <v>9.9</v>
      </c>
      <c r="E244" s="5">
        <f t="shared" si="3"/>
        <v>12.566666666666668</v>
      </c>
      <c r="F244" s="5"/>
      <c r="G244" s="5">
        <v>16.600000000000001</v>
      </c>
      <c r="H244" s="6">
        <v>16.459007</v>
      </c>
    </row>
    <row r="245" spans="1:8" x14ac:dyDescent="0.3">
      <c r="A245" s="2">
        <v>45513.625</v>
      </c>
      <c r="B245" s="5">
        <v>16.899999999999999</v>
      </c>
      <c r="C245" s="5">
        <v>7.3</v>
      </c>
      <c r="D245" s="5">
        <v>10.1</v>
      </c>
      <c r="E245" s="5">
        <f t="shared" si="3"/>
        <v>11.433333333333332</v>
      </c>
      <c r="F245" s="5"/>
      <c r="G245" s="5">
        <v>18.8</v>
      </c>
      <c r="H245" s="6">
        <v>16.592238999999999</v>
      </c>
    </row>
    <row r="246" spans="1:8" x14ac:dyDescent="0.3">
      <c r="A246" s="2">
        <v>45513.666666666701</v>
      </c>
      <c r="B246" s="5">
        <v>15.5</v>
      </c>
      <c r="C246" s="5">
        <v>11.8</v>
      </c>
      <c r="D246" s="5">
        <v>14.3</v>
      </c>
      <c r="E246" s="5">
        <f t="shared" si="3"/>
        <v>13.866666666666667</v>
      </c>
      <c r="F246" s="5"/>
      <c r="G246" s="5">
        <v>18.5</v>
      </c>
      <c r="H246" s="6">
        <v>16.552647</v>
      </c>
    </row>
    <row r="247" spans="1:8" x14ac:dyDescent="0.3">
      <c r="A247" s="2">
        <v>45513.708333333299</v>
      </c>
      <c r="B247" s="5">
        <v>16.600000000000001</v>
      </c>
      <c r="C247" s="5">
        <v>7.6</v>
      </c>
      <c r="D247" s="5">
        <v>11.6</v>
      </c>
      <c r="E247" s="5">
        <f t="shared" si="3"/>
        <v>11.933333333333335</v>
      </c>
      <c r="F247" s="5"/>
      <c r="G247" s="5">
        <v>21.7</v>
      </c>
      <c r="H247" s="6">
        <v>15.617012000000001</v>
      </c>
    </row>
    <row r="248" spans="1:8" x14ac:dyDescent="0.3">
      <c r="A248" s="2">
        <v>45513.75</v>
      </c>
      <c r="B248" s="5">
        <v>20</v>
      </c>
      <c r="C248" s="5">
        <v>14.7</v>
      </c>
      <c r="D248" s="5">
        <v>11.9</v>
      </c>
      <c r="E248" s="5">
        <f t="shared" si="3"/>
        <v>15.533333333333333</v>
      </c>
      <c r="F248" s="5"/>
      <c r="G248" s="5">
        <v>21.5</v>
      </c>
      <c r="H248" s="6">
        <v>16.302586000000002</v>
      </c>
    </row>
    <row r="249" spans="1:8" x14ac:dyDescent="0.3">
      <c r="A249" s="2">
        <v>45513.791666666701</v>
      </c>
      <c r="B249" s="5">
        <v>19.5</v>
      </c>
      <c r="C249" s="5">
        <v>11.8</v>
      </c>
      <c r="D249" s="5">
        <v>13.8</v>
      </c>
      <c r="E249" s="5">
        <f t="shared" si="3"/>
        <v>15.033333333333333</v>
      </c>
      <c r="F249" s="5"/>
      <c r="G249" s="5">
        <v>21.5</v>
      </c>
      <c r="H249" s="6">
        <v>17.517196999999999</v>
      </c>
    </row>
    <row r="250" spans="1:8" x14ac:dyDescent="0.3">
      <c r="A250" s="2">
        <v>45513.833333333299</v>
      </c>
      <c r="B250" s="5">
        <v>21.5</v>
      </c>
      <c r="C250" s="5">
        <v>11.6</v>
      </c>
      <c r="D250" s="5">
        <v>11.1</v>
      </c>
      <c r="E250" s="5">
        <f t="shared" si="3"/>
        <v>14.733333333333334</v>
      </c>
      <c r="F250" s="5"/>
      <c r="G250" s="5">
        <v>21.4</v>
      </c>
      <c r="H250" s="6">
        <v>18.793209000000001</v>
      </c>
    </row>
    <row r="251" spans="1:8" x14ac:dyDescent="0.3">
      <c r="A251" s="2">
        <v>45513.875</v>
      </c>
      <c r="B251" s="5">
        <v>17.399999999999999</v>
      </c>
      <c r="C251" s="5">
        <v>12.8</v>
      </c>
      <c r="D251" s="5">
        <v>15.3</v>
      </c>
      <c r="E251" s="5">
        <f t="shared" si="3"/>
        <v>15.166666666666666</v>
      </c>
      <c r="F251" s="5"/>
      <c r="G251" s="5">
        <v>22.1</v>
      </c>
      <c r="H251" s="6">
        <v>19.100740999999999</v>
      </c>
    </row>
    <row r="252" spans="1:8" x14ac:dyDescent="0.3">
      <c r="A252" s="2">
        <v>45513.916666666701</v>
      </c>
      <c r="B252" s="5">
        <v>22</v>
      </c>
      <c r="C252" s="5">
        <v>12.5</v>
      </c>
      <c r="D252" s="5">
        <v>15.5</v>
      </c>
      <c r="E252" s="5">
        <f t="shared" si="3"/>
        <v>16.666666666666668</v>
      </c>
      <c r="F252" s="5"/>
      <c r="G252" s="5">
        <v>21.4</v>
      </c>
      <c r="H252" s="6">
        <v>19.216745</v>
      </c>
    </row>
    <row r="253" spans="1:8" x14ac:dyDescent="0.3">
      <c r="A253" s="2">
        <v>45513.958333333299</v>
      </c>
      <c r="B253" s="5">
        <v>22.8</v>
      </c>
      <c r="C253" s="5">
        <v>11.3</v>
      </c>
      <c r="D253" s="5">
        <v>15.2</v>
      </c>
      <c r="E253" s="5">
        <f t="shared" si="3"/>
        <v>16.433333333333334</v>
      </c>
      <c r="F253" s="5"/>
      <c r="G253" s="5">
        <v>21.2</v>
      </c>
      <c r="H253" s="6">
        <v>19.495403</v>
      </c>
    </row>
    <row r="254" spans="1:8" x14ac:dyDescent="0.3">
      <c r="A254" s="2">
        <v>45514</v>
      </c>
      <c r="B254" s="5">
        <v>3.1</v>
      </c>
      <c r="C254" s="5">
        <v>11.7</v>
      </c>
      <c r="D254" s="5">
        <v>12.1</v>
      </c>
      <c r="E254" s="5">
        <f t="shared" si="3"/>
        <v>8.9666666666666668</v>
      </c>
      <c r="F254" s="5"/>
      <c r="G254" s="5">
        <v>20</v>
      </c>
      <c r="H254" s="6">
        <v>19.170659000000001</v>
      </c>
    </row>
    <row r="255" spans="1:8" x14ac:dyDescent="0.3">
      <c r="A255" s="2">
        <v>45514.041666666701</v>
      </c>
      <c r="B255" s="5">
        <v>13.2</v>
      </c>
      <c r="C255" s="5">
        <v>12.8</v>
      </c>
      <c r="D255" s="5">
        <v>12.8</v>
      </c>
      <c r="E255" s="5">
        <f t="shared" si="3"/>
        <v>12.933333333333332</v>
      </c>
      <c r="F255" s="5"/>
      <c r="G255" s="5">
        <v>18.8</v>
      </c>
      <c r="H255" s="6">
        <v>18.602972999999999</v>
      </c>
    </row>
    <row r="256" spans="1:8" x14ac:dyDescent="0.3">
      <c r="A256" s="2">
        <v>45514.083333333299</v>
      </c>
      <c r="B256" s="5">
        <v>13</v>
      </c>
      <c r="C256" s="5">
        <v>11.6</v>
      </c>
      <c r="D256" s="5">
        <v>11.6</v>
      </c>
      <c r="E256" s="5">
        <f t="shared" si="3"/>
        <v>12.066666666666668</v>
      </c>
      <c r="F256" s="5"/>
      <c r="G256" s="5">
        <v>18.600000000000001</v>
      </c>
      <c r="H256" s="6">
        <v>18.899031999999998</v>
      </c>
    </row>
    <row r="257" spans="1:8" x14ac:dyDescent="0.3">
      <c r="A257" s="2">
        <v>45514.125</v>
      </c>
      <c r="B257" s="5">
        <v>10.1</v>
      </c>
      <c r="C257" s="5">
        <v>12.6</v>
      </c>
      <c r="D257" s="5">
        <v>11.8</v>
      </c>
      <c r="E257" s="5">
        <f t="shared" si="3"/>
        <v>11.5</v>
      </c>
      <c r="F257" s="5"/>
      <c r="G257" s="5">
        <v>18.8</v>
      </c>
      <c r="H257" s="6">
        <v>19.379373000000001</v>
      </c>
    </row>
    <row r="258" spans="1:8" x14ac:dyDescent="0.3">
      <c r="A258" s="2">
        <v>45514.166666666701</v>
      </c>
      <c r="B258" s="5">
        <v>17.8</v>
      </c>
      <c r="C258" s="5">
        <v>15</v>
      </c>
      <c r="D258" s="5">
        <v>11.3</v>
      </c>
      <c r="E258" s="5">
        <f t="shared" si="3"/>
        <v>14.699999999999998</v>
      </c>
      <c r="F258" s="5"/>
      <c r="G258" s="5">
        <v>18.7</v>
      </c>
      <c r="H258" s="6">
        <v>19.693204000000001</v>
      </c>
    </row>
    <row r="259" spans="1:8" x14ac:dyDescent="0.3">
      <c r="A259" s="2">
        <v>45514.208333333299</v>
      </c>
      <c r="B259" s="5">
        <v>25.5</v>
      </c>
      <c r="C259" s="5">
        <v>9.6</v>
      </c>
      <c r="D259" s="5">
        <v>7.8</v>
      </c>
      <c r="E259" s="5">
        <f t="shared" ref="E259:E322" si="4">AVERAGE(B259:D259)</f>
        <v>14.299999999999999</v>
      </c>
      <c r="F259" s="5"/>
      <c r="G259" s="5">
        <v>16.100000000000001</v>
      </c>
      <c r="H259" s="6">
        <v>17.264627000000001</v>
      </c>
    </row>
    <row r="260" spans="1:8" x14ac:dyDescent="0.3">
      <c r="A260" s="2">
        <v>45514.25</v>
      </c>
      <c r="B260" s="5">
        <v>-4</v>
      </c>
      <c r="C260" s="5">
        <v>14.4</v>
      </c>
      <c r="D260" s="5">
        <v>12.8</v>
      </c>
      <c r="E260" s="5">
        <f t="shared" si="4"/>
        <v>7.7333333333333343</v>
      </c>
      <c r="F260" s="5"/>
      <c r="G260" s="5">
        <v>16</v>
      </c>
      <c r="H260" s="6">
        <v>18.220528999999999</v>
      </c>
    </row>
    <row r="261" spans="1:8" x14ac:dyDescent="0.3">
      <c r="A261" s="2">
        <v>45514.291666666701</v>
      </c>
      <c r="B261" s="5">
        <v>5.2</v>
      </c>
      <c r="C261" s="5">
        <v>13.2</v>
      </c>
      <c r="D261" s="5">
        <v>19</v>
      </c>
      <c r="E261" s="5">
        <f t="shared" si="4"/>
        <v>12.466666666666667</v>
      </c>
      <c r="F261" s="5"/>
      <c r="G261" s="5">
        <v>19.5</v>
      </c>
      <c r="H261" s="6">
        <v>18.755448999999999</v>
      </c>
    </row>
    <row r="262" spans="1:8" x14ac:dyDescent="0.3">
      <c r="A262" s="2">
        <v>45514.333333333299</v>
      </c>
      <c r="B262" s="5">
        <v>20.7</v>
      </c>
      <c r="C262" s="5">
        <v>17</v>
      </c>
      <c r="D262" s="5">
        <v>13.8</v>
      </c>
      <c r="E262" s="5">
        <f t="shared" si="4"/>
        <v>17.166666666666668</v>
      </c>
      <c r="F262" s="5"/>
      <c r="G262" s="5">
        <v>18.8</v>
      </c>
      <c r="H262" s="6">
        <v>19.385037000000001</v>
      </c>
    </row>
    <row r="263" spans="1:8" x14ac:dyDescent="0.3">
      <c r="A263" s="2">
        <v>45514.375</v>
      </c>
      <c r="B263" s="5">
        <v>14</v>
      </c>
      <c r="C263" s="5">
        <v>12.1</v>
      </c>
      <c r="D263" s="5">
        <v>14.3</v>
      </c>
      <c r="E263" s="5">
        <f t="shared" si="4"/>
        <v>13.466666666666669</v>
      </c>
      <c r="F263" s="5"/>
      <c r="G263" s="5">
        <v>19.600000000000001</v>
      </c>
      <c r="H263" s="6">
        <v>19.205213000000001</v>
      </c>
    </row>
    <row r="264" spans="1:8" x14ac:dyDescent="0.3">
      <c r="A264" s="2">
        <v>45514.416666666701</v>
      </c>
      <c r="B264" s="5">
        <v>13.3</v>
      </c>
      <c r="C264" s="5">
        <v>19.5</v>
      </c>
      <c r="D264" s="5">
        <v>15</v>
      </c>
      <c r="E264" s="5">
        <f t="shared" si="4"/>
        <v>15.933333333333332</v>
      </c>
      <c r="F264" s="5"/>
      <c r="G264" s="5">
        <v>18.2</v>
      </c>
      <c r="H264" s="6">
        <v>18.733238</v>
      </c>
    </row>
    <row r="265" spans="1:8" x14ac:dyDescent="0.3">
      <c r="A265" s="2">
        <v>45514.458333333299</v>
      </c>
      <c r="B265" s="5">
        <v>8</v>
      </c>
      <c r="C265" s="5">
        <v>18.600000000000001</v>
      </c>
      <c r="D265" s="5">
        <v>12.4</v>
      </c>
      <c r="E265" s="5">
        <f t="shared" si="4"/>
        <v>13</v>
      </c>
      <c r="F265" s="5"/>
      <c r="G265" s="5">
        <v>18</v>
      </c>
      <c r="H265" s="6">
        <v>17.488440000000001</v>
      </c>
    </row>
    <row r="266" spans="1:8" x14ac:dyDescent="0.3">
      <c r="A266" s="2">
        <v>45514.5</v>
      </c>
      <c r="B266" s="5">
        <v>12</v>
      </c>
      <c r="C266" s="5">
        <v>12.1</v>
      </c>
      <c r="D266" s="5">
        <v>10.9</v>
      </c>
      <c r="E266" s="5">
        <f t="shared" si="4"/>
        <v>11.666666666666666</v>
      </c>
      <c r="F266" s="5"/>
      <c r="G266" s="5">
        <v>16.600000000000001</v>
      </c>
      <c r="H266" s="6">
        <v>16.180862999999999</v>
      </c>
    </row>
    <row r="267" spans="1:8" x14ac:dyDescent="0.3">
      <c r="A267" s="2">
        <v>45514.541666666701</v>
      </c>
      <c r="B267" s="5">
        <v>16.5</v>
      </c>
      <c r="C267" s="5">
        <v>12.7</v>
      </c>
      <c r="D267" s="5">
        <v>9.4</v>
      </c>
      <c r="E267" s="5">
        <f t="shared" si="4"/>
        <v>12.866666666666667</v>
      </c>
      <c r="F267" s="5"/>
      <c r="G267" s="5">
        <v>21.8</v>
      </c>
      <c r="H267" s="6">
        <v>18.201554999999999</v>
      </c>
    </row>
    <row r="268" spans="1:8" x14ac:dyDescent="0.3">
      <c r="A268" s="2">
        <v>45514.583333333299</v>
      </c>
      <c r="B268" s="5">
        <v>23.2</v>
      </c>
      <c r="C268" s="5">
        <v>4.7</v>
      </c>
      <c r="D268" s="5">
        <v>17.8</v>
      </c>
      <c r="E268" s="5">
        <f t="shared" si="4"/>
        <v>15.233333333333334</v>
      </c>
      <c r="F268" s="5"/>
      <c r="G268" s="5">
        <v>23</v>
      </c>
      <c r="H268" s="6">
        <v>19.954846</v>
      </c>
    </row>
    <row r="269" spans="1:8" x14ac:dyDescent="0.3">
      <c r="A269" s="2">
        <v>45514.625</v>
      </c>
      <c r="B269" s="5">
        <v>17.5</v>
      </c>
      <c r="C269" s="5">
        <v>15.8</v>
      </c>
      <c r="D269" s="5">
        <v>16.5</v>
      </c>
      <c r="E269" s="5">
        <f t="shared" si="4"/>
        <v>16.599999999999998</v>
      </c>
      <c r="F269" s="5"/>
      <c r="G269" s="5">
        <v>24.1</v>
      </c>
      <c r="H269" s="6">
        <v>21.956085999999999</v>
      </c>
    </row>
    <row r="270" spans="1:8" x14ac:dyDescent="0.3">
      <c r="A270" s="2">
        <v>45514.666666666701</v>
      </c>
      <c r="B270" s="5">
        <v>36.1</v>
      </c>
      <c r="C270" s="5">
        <v>11.6</v>
      </c>
      <c r="D270" s="5">
        <v>12.1</v>
      </c>
      <c r="E270" s="5">
        <f t="shared" si="4"/>
        <v>19.933333333333334</v>
      </c>
      <c r="F270" s="5"/>
      <c r="G270" s="5">
        <v>27.2</v>
      </c>
      <c r="H270" s="6">
        <v>23.514240999999998</v>
      </c>
    </row>
    <row r="271" spans="1:8" x14ac:dyDescent="0.3">
      <c r="A271" s="2">
        <v>45514.708333333299</v>
      </c>
      <c r="B271" s="5">
        <v>22.8</v>
      </c>
      <c r="C271" s="5">
        <v>15.8</v>
      </c>
      <c r="D271" s="5">
        <v>11.6</v>
      </c>
      <c r="E271" s="5">
        <f t="shared" si="4"/>
        <v>16.733333333333334</v>
      </c>
      <c r="F271" s="5"/>
      <c r="G271" s="5">
        <v>22.6</v>
      </c>
      <c r="H271" s="6">
        <v>21.520755999999999</v>
      </c>
    </row>
    <row r="272" spans="1:8" x14ac:dyDescent="0.3">
      <c r="A272" s="2">
        <v>45514.75</v>
      </c>
      <c r="B272" s="5">
        <v>17</v>
      </c>
      <c r="C272" s="5">
        <v>-9.6</v>
      </c>
      <c r="D272" s="5">
        <v>7.2</v>
      </c>
      <c r="E272" s="5">
        <f t="shared" si="4"/>
        <v>4.8666666666666671</v>
      </c>
      <c r="F272" s="5"/>
      <c r="G272" s="5">
        <v>7.2</v>
      </c>
      <c r="H272" s="6">
        <v>5.3331949999999999</v>
      </c>
    </row>
    <row r="273" spans="1:8" x14ac:dyDescent="0.3">
      <c r="A273" s="2">
        <v>45514.791666666701</v>
      </c>
      <c r="B273" s="5">
        <v>0.3</v>
      </c>
      <c r="C273" s="5">
        <v>6.6</v>
      </c>
      <c r="D273" s="5">
        <v>8.5</v>
      </c>
      <c r="E273" s="5">
        <f t="shared" si="4"/>
        <v>5.1333333333333329</v>
      </c>
      <c r="F273" s="5"/>
      <c r="G273" s="5">
        <v>4.5999999999999996</v>
      </c>
      <c r="H273" s="6">
        <v>3.9159890000000002</v>
      </c>
    </row>
    <row r="274" spans="1:8" x14ac:dyDescent="0.3">
      <c r="A274" s="2">
        <v>45514.833333333299</v>
      </c>
      <c r="B274" s="5">
        <v>-1.1000000000000001</v>
      </c>
      <c r="C274" s="5">
        <v>6</v>
      </c>
      <c r="D274" s="5">
        <v>6</v>
      </c>
      <c r="E274" s="5">
        <f t="shared" si="4"/>
        <v>3.6333333333333333</v>
      </c>
      <c r="F274" s="5"/>
      <c r="G274" s="5">
        <v>4.8</v>
      </c>
      <c r="H274" s="6">
        <v>4.1085700000000003</v>
      </c>
    </row>
    <row r="275" spans="1:8" x14ac:dyDescent="0.3">
      <c r="A275" s="2">
        <v>45514.875</v>
      </c>
      <c r="B275" s="5">
        <v>7.2</v>
      </c>
      <c r="C275" s="5">
        <v>5.5</v>
      </c>
      <c r="D275" s="5">
        <v>2.5</v>
      </c>
      <c r="E275" s="5">
        <f t="shared" si="4"/>
        <v>5.0666666666666664</v>
      </c>
      <c r="F275" s="5"/>
      <c r="G275" s="5">
        <v>4.2</v>
      </c>
      <c r="H275" s="6">
        <v>4.3209530000000003</v>
      </c>
    </row>
    <row r="276" spans="1:8" x14ac:dyDescent="0.3">
      <c r="A276" s="2">
        <v>45514.916666666701</v>
      </c>
      <c r="B276" s="5">
        <v>9.4</v>
      </c>
      <c r="C276" s="5">
        <v>4.9000000000000004</v>
      </c>
      <c r="D276" s="5">
        <v>3.8</v>
      </c>
      <c r="E276" s="5">
        <f t="shared" si="4"/>
        <v>6.0333333333333341</v>
      </c>
      <c r="F276" s="5"/>
      <c r="G276" s="5">
        <v>4.5999999999999996</v>
      </c>
      <c r="H276" s="6">
        <v>5.25373</v>
      </c>
    </row>
    <row r="277" spans="1:8" x14ac:dyDescent="0.3">
      <c r="A277" s="2">
        <v>45514.958333333299</v>
      </c>
      <c r="B277" s="5">
        <v>4.0999999999999996</v>
      </c>
      <c r="C277" s="5">
        <v>8.5</v>
      </c>
      <c r="D277" s="5">
        <v>4</v>
      </c>
      <c r="E277" s="5">
        <f t="shared" si="4"/>
        <v>5.5333333333333341</v>
      </c>
      <c r="F277" s="5"/>
      <c r="G277" s="5">
        <v>5.5</v>
      </c>
      <c r="H277" s="6">
        <v>6.8842639999999999</v>
      </c>
    </row>
    <row r="278" spans="1:8" x14ac:dyDescent="0.3">
      <c r="A278" s="2">
        <v>45515</v>
      </c>
      <c r="B278" s="5">
        <v>11</v>
      </c>
      <c r="C278" s="5">
        <v>6.2</v>
      </c>
      <c r="D278" s="5">
        <v>2.5</v>
      </c>
      <c r="E278" s="5">
        <f t="shared" si="4"/>
        <v>6.5666666666666664</v>
      </c>
      <c r="F278" s="5"/>
      <c r="G278" s="5">
        <v>5.4</v>
      </c>
      <c r="H278" s="6">
        <v>7.8409690000000003</v>
      </c>
    </row>
    <row r="279" spans="1:8" x14ac:dyDescent="0.3">
      <c r="A279" s="2">
        <v>45515.041666666701</v>
      </c>
      <c r="B279" s="5">
        <v>14.4</v>
      </c>
      <c r="C279" s="5">
        <v>9.5</v>
      </c>
      <c r="D279" s="5">
        <v>6.8</v>
      </c>
      <c r="E279" s="5">
        <f t="shared" si="4"/>
        <v>10.233333333333333</v>
      </c>
      <c r="F279" s="5"/>
      <c r="G279" s="5">
        <v>6.6</v>
      </c>
      <c r="H279" s="6">
        <v>10.211202</v>
      </c>
    </row>
    <row r="280" spans="1:8" x14ac:dyDescent="0.3">
      <c r="A280" s="2">
        <v>45515.083333333299</v>
      </c>
      <c r="B280" s="5">
        <v>24.6</v>
      </c>
      <c r="C280" s="5">
        <v>5.3</v>
      </c>
      <c r="D280" s="5">
        <v>8.1999999999999993</v>
      </c>
      <c r="E280" s="5">
        <f t="shared" si="4"/>
        <v>12.700000000000001</v>
      </c>
      <c r="F280" s="5"/>
      <c r="G280" s="5">
        <v>5.8</v>
      </c>
      <c r="H280" s="6">
        <v>9.3893360000000001</v>
      </c>
    </row>
    <row r="281" spans="1:8" x14ac:dyDescent="0.3">
      <c r="A281" s="2">
        <v>45515.125</v>
      </c>
      <c r="B281" s="5">
        <v>11.6</v>
      </c>
      <c r="C281" s="5">
        <v>4.4000000000000004</v>
      </c>
      <c r="D281" s="5">
        <v>6.5</v>
      </c>
      <c r="E281" s="5">
        <f t="shared" si="4"/>
        <v>7.5</v>
      </c>
      <c r="F281" s="5"/>
      <c r="G281" s="5">
        <v>5.0999999999999996</v>
      </c>
      <c r="H281" s="6">
        <v>8.7014739999999993</v>
      </c>
    </row>
    <row r="282" spans="1:8" x14ac:dyDescent="0.3">
      <c r="A282" s="2">
        <v>45515.166666666701</v>
      </c>
      <c r="B282" s="5">
        <v>-3.1</v>
      </c>
      <c r="C282" s="5">
        <v>9.4</v>
      </c>
      <c r="D282" s="5">
        <v>3.3</v>
      </c>
      <c r="E282" s="5">
        <f t="shared" si="4"/>
        <v>3.2000000000000006</v>
      </c>
      <c r="F282" s="5"/>
      <c r="G282" s="5">
        <v>4.9000000000000004</v>
      </c>
      <c r="H282" s="6">
        <v>9.1754270000000009</v>
      </c>
    </row>
    <row r="283" spans="1:8" x14ac:dyDescent="0.3">
      <c r="A283" s="2">
        <v>45515.208333333299</v>
      </c>
      <c r="B283" s="5">
        <v>18.5</v>
      </c>
      <c r="C283" s="5">
        <v>7.3</v>
      </c>
      <c r="D283" s="5">
        <v>7.2</v>
      </c>
      <c r="E283" s="5">
        <f t="shared" si="4"/>
        <v>11</v>
      </c>
      <c r="F283" s="5"/>
      <c r="G283" s="5">
        <v>5.5</v>
      </c>
      <c r="H283" s="6">
        <v>9.7807589999999998</v>
      </c>
    </row>
    <row r="284" spans="1:8" x14ac:dyDescent="0.3">
      <c r="A284" s="2">
        <v>45515.25</v>
      </c>
      <c r="B284" s="5">
        <v>-6.3</v>
      </c>
      <c r="C284" s="5">
        <v>5</v>
      </c>
      <c r="D284" s="5">
        <v>6.3</v>
      </c>
      <c r="E284" s="5">
        <f t="shared" si="4"/>
        <v>1.6666666666666667</v>
      </c>
      <c r="F284" s="5"/>
      <c r="G284" s="5">
        <v>6.4</v>
      </c>
      <c r="H284" s="6">
        <v>10.516939000000001</v>
      </c>
    </row>
    <row r="285" spans="1:8" x14ac:dyDescent="0.3">
      <c r="A285" s="2">
        <v>45515.291666666701</v>
      </c>
      <c r="B285" s="5">
        <v>-16.3</v>
      </c>
      <c r="C285" s="5">
        <v>10.9</v>
      </c>
      <c r="D285" s="5">
        <v>8.1999999999999993</v>
      </c>
      <c r="E285" s="5">
        <f t="shared" si="4"/>
        <v>0.93333333333333302</v>
      </c>
      <c r="F285" s="5"/>
      <c r="G285" s="5">
        <v>9.1</v>
      </c>
      <c r="H285" s="6">
        <v>12.306907000000001</v>
      </c>
    </row>
    <row r="286" spans="1:8" x14ac:dyDescent="0.3">
      <c r="A286" s="2">
        <v>45515.333333333299</v>
      </c>
      <c r="B286" s="5">
        <v>10.6</v>
      </c>
      <c r="C286" s="5">
        <v>6.9</v>
      </c>
      <c r="D286" s="5">
        <v>12.4</v>
      </c>
      <c r="E286" s="5">
        <f t="shared" si="4"/>
        <v>9.9666666666666668</v>
      </c>
      <c r="F286" s="5"/>
      <c r="G286" s="5">
        <v>11.6</v>
      </c>
      <c r="H286" s="6">
        <v>13.750835</v>
      </c>
    </row>
    <row r="287" spans="1:8" x14ac:dyDescent="0.3">
      <c r="A287" s="2">
        <v>45515.375</v>
      </c>
      <c r="B287" s="5">
        <v>15.6</v>
      </c>
      <c r="C287" s="5">
        <v>12.3</v>
      </c>
      <c r="D287" s="5">
        <v>8.1999999999999993</v>
      </c>
      <c r="E287" s="5">
        <f t="shared" si="4"/>
        <v>12.033333333333331</v>
      </c>
      <c r="F287" s="5"/>
      <c r="G287" s="5">
        <v>15.1</v>
      </c>
      <c r="H287" s="6">
        <v>14.905813</v>
      </c>
    </row>
    <row r="288" spans="1:8" x14ac:dyDescent="0.3">
      <c r="A288" s="2">
        <v>45515.416666666701</v>
      </c>
      <c r="B288" s="5">
        <v>20.7</v>
      </c>
      <c r="C288" s="5">
        <v>13.7</v>
      </c>
      <c r="D288" s="5">
        <v>11.6</v>
      </c>
      <c r="E288" s="5">
        <f t="shared" si="4"/>
        <v>15.333333333333334</v>
      </c>
      <c r="F288" s="5"/>
      <c r="G288" s="5">
        <v>16.399999999999999</v>
      </c>
      <c r="H288" s="6">
        <v>15.801284000000001</v>
      </c>
    </row>
    <row r="289" spans="1:8" x14ac:dyDescent="0.3">
      <c r="A289" s="2">
        <v>45515.458333333299</v>
      </c>
      <c r="B289" s="5">
        <v>9.3000000000000007</v>
      </c>
      <c r="C289" s="5">
        <v>11.3</v>
      </c>
      <c r="D289" s="5">
        <v>13.3</v>
      </c>
      <c r="E289" s="5">
        <f t="shared" si="4"/>
        <v>11.300000000000002</v>
      </c>
      <c r="F289" s="5"/>
      <c r="G289" s="5">
        <v>13.5</v>
      </c>
      <c r="H289" s="6">
        <v>14.179214</v>
      </c>
    </row>
    <row r="290" spans="1:8" x14ac:dyDescent="0.3">
      <c r="A290" s="2">
        <v>45515.5</v>
      </c>
      <c r="B290" s="5">
        <v>24.1</v>
      </c>
      <c r="C290" s="5">
        <v>10.3</v>
      </c>
      <c r="D290" s="5">
        <v>9.9</v>
      </c>
      <c r="E290" s="5">
        <f t="shared" si="4"/>
        <v>14.766666666666667</v>
      </c>
      <c r="F290" s="5"/>
      <c r="G290" s="5">
        <v>12.4</v>
      </c>
      <c r="H290" s="6">
        <v>13.865822</v>
      </c>
    </row>
    <row r="291" spans="1:8" x14ac:dyDescent="0.3">
      <c r="A291" s="2">
        <v>45515.541666666701</v>
      </c>
      <c r="B291" s="5">
        <v>20.3</v>
      </c>
      <c r="C291" s="5">
        <v>9.1999999999999993</v>
      </c>
      <c r="D291" s="5">
        <v>8.9</v>
      </c>
      <c r="E291" s="5">
        <f t="shared" si="4"/>
        <v>12.799999999999999</v>
      </c>
      <c r="F291" s="5"/>
      <c r="G291" s="5">
        <v>12.7</v>
      </c>
      <c r="H291" s="6">
        <v>14.639728</v>
      </c>
    </row>
    <row r="292" spans="1:8" x14ac:dyDescent="0.3">
      <c r="A292" s="2">
        <v>45515.583333333299</v>
      </c>
      <c r="B292" s="5">
        <v>4.2</v>
      </c>
      <c r="C292" s="5">
        <v>8.1999999999999993</v>
      </c>
      <c r="D292" s="5">
        <v>11.4</v>
      </c>
      <c r="E292" s="5">
        <f t="shared" si="4"/>
        <v>7.9333333333333327</v>
      </c>
      <c r="F292" s="5"/>
      <c r="G292" s="5">
        <v>15.5</v>
      </c>
      <c r="H292" s="6">
        <v>17.132042999999999</v>
      </c>
    </row>
    <row r="293" spans="1:8" x14ac:dyDescent="0.3">
      <c r="A293" s="2">
        <v>45515.625</v>
      </c>
      <c r="B293" s="5">
        <v>5</v>
      </c>
      <c r="C293" s="5">
        <v>14.7</v>
      </c>
      <c r="D293" s="5">
        <v>10.9</v>
      </c>
      <c r="E293" s="5">
        <f t="shared" si="4"/>
        <v>10.200000000000001</v>
      </c>
      <c r="F293" s="5"/>
      <c r="G293" s="5">
        <v>17.8</v>
      </c>
      <c r="H293" s="6">
        <v>17.884765999999999</v>
      </c>
    </row>
    <row r="294" spans="1:8" x14ac:dyDescent="0.3">
      <c r="A294" s="2">
        <v>45515.666666666701</v>
      </c>
      <c r="B294" s="5">
        <v>12.1</v>
      </c>
      <c r="C294" s="5">
        <v>-0.3</v>
      </c>
      <c r="D294" s="5">
        <v>9.1999999999999993</v>
      </c>
      <c r="E294" s="5">
        <f t="shared" si="4"/>
        <v>7</v>
      </c>
      <c r="F294" s="5"/>
      <c r="G294" s="5">
        <v>16.2</v>
      </c>
      <c r="H294" s="6">
        <v>12.763992999999999</v>
      </c>
    </row>
    <row r="295" spans="1:8" x14ac:dyDescent="0.3">
      <c r="A295" s="2">
        <v>45515.708333333299</v>
      </c>
      <c r="B295" s="5">
        <v>8.6999999999999993</v>
      </c>
      <c r="C295" s="5">
        <v>12.2</v>
      </c>
      <c r="D295" s="5">
        <v>9.4</v>
      </c>
      <c r="E295" s="5">
        <f t="shared" si="4"/>
        <v>10.1</v>
      </c>
      <c r="F295" s="5"/>
      <c r="G295" s="5">
        <v>16.7</v>
      </c>
      <c r="H295" s="6">
        <v>15.353507</v>
      </c>
    </row>
    <row r="296" spans="1:8" x14ac:dyDescent="0.3">
      <c r="A296" s="2">
        <v>45515.75</v>
      </c>
      <c r="B296" s="5">
        <v>14.7</v>
      </c>
      <c r="C296" s="5">
        <v>12</v>
      </c>
      <c r="D296" s="5">
        <v>13.5</v>
      </c>
      <c r="E296" s="5">
        <f t="shared" si="4"/>
        <v>13.4</v>
      </c>
      <c r="F296" s="5"/>
      <c r="G296" s="5">
        <v>18.600000000000001</v>
      </c>
      <c r="H296" s="6">
        <v>16.665123999999999</v>
      </c>
    </row>
    <row r="297" spans="1:8" x14ac:dyDescent="0.3">
      <c r="A297" s="2">
        <v>45515.791666666701</v>
      </c>
      <c r="B297" s="5">
        <v>15.2</v>
      </c>
      <c r="C297" s="5">
        <v>17.3</v>
      </c>
      <c r="D297" s="5">
        <v>10.4</v>
      </c>
      <c r="E297" s="5">
        <f t="shared" si="4"/>
        <v>14.299999999999999</v>
      </c>
      <c r="F297" s="5"/>
      <c r="G297" s="5">
        <v>19.100000000000001</v>
      </c>
      <c r="H297" s="6">
        <v>16.797615</v>
      </c>
    </row>
    <row r="298" spans="1:8" x14ac:dyDescent="0.3">
      <c r="A298" s="2">
        <v>45515.833333333299</v>
      </c>
      <c r="B298" s="5">
        <v>23.9</v>
      </c>
      <c r="C298" s="5">
        <v>12.1</v>
      </c>
      <c r="D298" s="5">
        <v>17</v>
      </c>
      <c r="E298" s="5">
        <f t="shared" si="4"/>
        <v>17.666666666666668</v>
      </c>
      <c r="F298" s="5"/>
      <c r="G298" s="5">
        <v>23.5</v>
      </c>
      <c r="H298" s="6">
        <v>20.064789999999999</v>
      </c>
    </row>
    <row r="299" spans="1:8" x14ac:dyDescent="0.3">
      <c r="A299" s="2">
        <v>45515.875</v>
      </c>
      <c r="B299" s="5">
        <v>21.7</v>
      </c>
      <c r="C299" s="5">
        <v>6.6</v>
      </c>
      <c r="D299" s="5">
        <v>16.7</v>
      </c>
      <c r="E299" s="5">
        <f t="shared" si="4"/>
        <v>15</v>
      </c>
      <c r="F299" s="5"/>
      <c r="G299" s="5">
        <v>20.7</v>
      </c>
      <c r="H299" s="6">
        <v>18.435507000000001</v>
      </c>
    </row>
    <row r="300" spans="1:8" x14ac:dyDescent="0.3">
      <c r="A300" s="2">
        <v>45515.916666666701</v>
      </c>
      <c r="B300" s="5">
        <v>16.2</v>
      </c>
      <c r="C300" s="5">
        <v>9.1</v>
      </c>
      <c r="D300" s="5">
        <v>15.2</v>
      </c>
      <c r="E300" s="5">
        <f t="shared" si="4"/>
        <v>13.5</v>
      </c>
      <c r="F300" s="5"/>
      <c r="G300" s="5">
        <v>18.2</v>
      </c>
      <c r="H300" s="6">
        <v>16.669909000000001</v>
      </c>
    </row>
    <row r="301" spans="1:8" x14ac:dyDescent="0.3">
      <c r="A301" s="2">
        <v>45515.958333333299</v>
      </c>
      <c r="B301" s="5">
        <v>-2.2000000000000002</v>
      </c>
      <c r="C301" s="5">
        <v>9.1</v>
      </c>
      <c r="D301" s="5">
        <v>10.3</v>
      </c>
      <c r="E301" s="5">
        <f t="shared" si="4"/>
        <v>5.7333333333333334</v>
      </c>
      <c r="F301" s="5"/>
      <c r="G301" s="5">
        <v>17.7</v>
      </c>
      <c r="H301" s="6">
        <v>16.818096000000001</v>
      </c>
    </row>
    <row r="302" spans="1:8" x14ac:dyDescent="0.3">
      <c r="A302" s="2">
        <v>45516</v>
      </c>
      <c r="B302" s="5">
        <v>5.7</v>
      </c>
      <c r="C302" s="5">
        <v>14.7</v>
      </c>
      <c r="D302" s="5">
        <v>18.5</v>
      </c>
      <c r="E302" s="5">
        <f t="shared" si="4"/>
        <v>12.966666666666667</v>
      </c>
      <c r="F302" s="5"/>
      <c r="G302" s="5">
        <v>17.100000000000001</v>
      </c>
      <c r="H302" s="6">
        <v>17.031437</v>
      </c>
    </row>
    <row r="303" spans="1:8" x14ac:dyDescent="0.3">
      <c r="A303" s="2">
        <v>45516.041666666701</v>
      </c>
      <c r="B303" s="5">
        <v>13.3</v>
      </c>
      <c r="C303" s="5">
        <v>7</v>
      </c>
      <c r="D303" s="5">
        <v>15.7</v>
      </c>
      <c r="E303" s="5">
        <f t="shared" si="4"/>
        <v>12</v>
      </c>
      <c r="F303" s="5"/>
      <c r="G303" s="5">
        <v>17.5</v>
      </c>
      <c r="H303" s="6">
        <v>18.4734427</v>
      </c>
    </row>
    <row r="304" spans="1:8" x14ac:dyDescent="0.3">
      <c r="A304" s="2">
        <v>45516.083333333299</v>
      </c>
      <c r="B304" s="5">
        <v>28.2</v>
      </c>
      <c r="C304" s="5">
        <v>13.4</v>
      </c>
      <c r="D304" s="5">
        <v>14.7</v>
      </c>
      <c r="E304" s="5">
        <f t="shared" si="4"/>
        <v>18.766666666666666</v>
      </c>
      <c r="F304" s="5"/>
      <c r="G304" s="5">
        <v>16.100000000000001</v>
      </c>
      <c r="H304" s="6">
        <v>18.3418566</v>
      </c>
    </row>
    <row r="305" spans="1:8" x14ac:dyDescent="0.3">
      <c r="A305" s="2">
        <v>45516.125</v>
      </c>
      <c r="B305" s="5">
        <v>15.4</v>
      </c>
      <c r="C305" s="5">
        <v>12.2</v>
      </c>
      <c r="D305" s="5">
        <v>10.1</v>
      </c>
      <c r="E305" s="5">
        <f t="shared" si="4"/>
        <v>12.566666666666668</v>
      </c>
      <c r="F305" s="5"/>
      <c r="G305" s="5">
        <v>15</v>
      </c>
      <c r="H305" s="6">
        <v>18.592177</v>
      </c>
    </row>
    <row r="306" spans="1:8" x14ac:dyDescent="0.3">
      <c r="A306" s="2">
        <v>45516.166666666701</v>
      </c>
      <c r="B306" s="5">
        <v>23.2</v>
      </c>
      <c r="C306" s="5">
        <v>13.6</v>
      </c>
      <c r="D306" s="5">
        <v>14</v>
      </c>
      <c r="E306" s="5">
        <f t="shared" si="4"/>
        <v>16.933333333333334</v>
      </c>
      <c r="F306" s="5"/>
      <c r="G306" s="5">
        <v>17.5</v>
      </c>
      <c r="H306" s="6">
        <v>22.119192999999999</v>
      </c>
    </row>
    <row r="307" spans="1:8" x14ac:dyDescent="0.3">
      <c r="A307" s="2">
        <v>45516.208333333299</v>
      </c>
      <c r="B307" s="5">
        <v>6.1</v>
      </c>
      <c r="C307" s="5">
        <v>10.7</v>
      </c>
      <c r="D307" s="5">
        <v>15.2</v>
      </c>
      <c r="E307" s="5">
        <f t="shared" si="4"/>
        <v>10.666666666666666</v>
      </c>
      <c r="F307" s="5"/>
      <c r="G307" s="5">
        <v>14.4</v>
      </c>
      <c r="H307" s="6">
        <v>18.269020999999999</v>
      </c>
    </row>
    <row r="308" spans="1:8" x14ac:dyDescent="0.3">
      <c r="A308" s="2">
        <v>45516.25</v>
      </c>
      <c r="B308" s="5">
        <v>16.2</v>
      </c>
      <c r="C308" s="5">
        <v>12.6</v>
      </c>
      <c r="D308" s="5">
        <v>14.8</v>
      </c>
      <c r="E308" s="5">
        <f t="shared" si="4"/>
        <v>14.533333333333331</v>
      </c>
      <c r="F308" s="5"/>
      <c r="G308" s="5">
        <v>14.1</v>
      </c>
      <c r="H308" s="6">
        <v>18.577801999999998</v>
      </c>
    </row>
    <row r="309" spans="1:8" x14ac:dyDescent="0.3">
      <c r="A309" s="2">
        <v>45516.291666666701</v>
      </c>
      <c r="B309" s="5">
        <v>0.4</v>
      </c>
      <c r="C309" s="5">
        <v>9.5</v>
      </c>
      <c r="D309" s="5">
        <v>11.4</v>
      </c>
      <c r="E309" s="5">
        <f t="shared" si="4"/>
        <v>7.1000000000000005</v>
      </c>
      <c r="F309" s="5"/>
      <c r="G309" s="5">
        <v>17.2</v>
      </c>
      <c r="H309" s="6">
        <v>18.941473999999999</v>
      </c>
    </row>
    <row r="310" spans="1:8" x14ac:dyDescent="0.3">
      <c r="A310" s="2">
        <v>45516.333333333299</v>
      </c>
      <c r="B310" s="5"/>
      <c r="C310" s="5">
        <v>17.600000000000001</v>
      </c>
      <c r="D310" s="5"/>
      <c r="E310" s="5">
        <f t="shared" si="4"/>
        <v>17.600000000000001</v>
      </c>
      <c r="F310" s="5"/>
      <c r="G310" s="5">
        <v>18.7</v>
      </c>
      <c r="H310" s="6">
        <v>21.245909999999999</v>
      </c>
    </row>
    <row r="311" spans="1:8" x14ac:dyDescent="0.3">
      <c r="A311" s="2">
        <v>45516.375</v>
      </c>
      <c r="B311" s="5">
        <v>15.5</v>
      </c>
      <c r="C311" s="5">
        <v>11.8</v>
      </c>
      <c r="D311" s="5">
        <v>11.9</v>
      </c>
      <c r="E311" s="5">
        <f t="shared" si="4"/>
        <v>13.066666666666668</v>
      </c>
      <c r="F311" s="5"/>
      <c r="G311" s="5">
        <v>21.6</v>
      </c>
      <c r="H311" s="6">
        <v>20.839755</v>
      </c>
    </row>
    <row r="312" spans="1:8" x14ac:dyDescent="0.3">
      <c r="A312" s="2">
        <v>45516.416666666701</v>
      </c>
      <c r="B312" s="5">
        <v>22.4</v>
      </c>
      <c r="C312" s="5">
        <v>15.6</v>
      </c>
      <c r="D312" s="5">
        <v>12.1</v>
      </c>
      <c r="E312" s="5">
        <f t="shared" si="4"/>
        <v>16.7</v>
      </c>
      <c r="F312" s="5"/>
      <c r="G312" s="5">
        <v>21</v>
      </c>
      <c r="H312" s="6">
        <v>20.308872999999998</v>
      </c>
    </row>
    <row r="313" spans="1:8" x14ac:dyDescent="0.3">
      <c r="A313" s="2">
        <v>45516.458333333299</v>
      </c>
      <c r="B313" s="5">
        <v>17</v>
      </c>
      <c r="C313" s="5">
        <v>14.4</v>
      </c>
      <c r="D313" s="5">
        <v>11.6</v>
      </c>
      <c r="E313" s="5">
        <f t="shared" si="4"/>
        <v>14.333333333333334</v>
      </c>
      <c r="F313" s="5"/>
      <c r="G313" s="5">
        <v>20.100000000000001</v>
      </c>
      <c r="H313" s="6">
        <v>18.812168</v>
      </c>
    </row>
    <row r="314" spans="1:8" x14ac:dyDescent="0.3">
      <c r="A314" s="2">
        <v>45516.5</v>
      </c>
      <c r="B314" s="5">
        <v>17.2</v>
      </c>
      <c r="C314" s="5">
        <v>10.7</v>
      </c>
      <c r="D314" s="5">
        <v>10.4</v>
      </c>
      <c r="E314" s="5">
        <f t="shared" si="4"/>
        <v>12.766666666666666</v>
      </c>
      <c r="F314" s="5"/>
      <c r="G314" s="5">
        <v>16.5</v>
      </c>
      <c r="H314" s="6">
        <v>17.060500999999999</v>
      </c>
    </row>
    <row r="315" spans="1:8" x14ac:dyDescent="0.3">
      <c r="A315" s="2">
        <v>45516.541666666701</v>
      </c>
      <c r="B315" s="5">
        <v>10.6</v>
      </c>
      <c r="C315" s="5">
        <v>14.8</v>
      </c>
      <c r="D315" s="5">
        <v>11.4</v>
      </c>
      <c r="E315" s="5">
        <f t="shared" si="4"/>
        <v>12.266666666666666</v>
      </c>
      <c r="F315" s="5"/>
      <c r="G315" s="5">
        <v>17</v>
      </c>
      <c r="H315" s="6">
        <v>18.207597</v>
      </c>
    </row>
    <row r="316" spans="1:8" x14ac:dyDescent="0.3">
      <c r="A316" s="2">
        <v>45516.583333333299</v>
      </c>
      <c r="B316" s="5">
        <v>16.899999999999999</v>
      </c>
      <c r="C316" s="5">
        <v>8.6</v>
      </c>
      <c r="D316" s="5">
        <v>12.6</v>
      </c>
      <c r="E316" s="5">
        <f t="shared" si="4"/>
        <v>12.700000000000001</v>
      </c>
      <c r="F316" s="5"/>
      <c r="G316" s="5">
        <v>22.6</v>
      </c>
      <c r="H316" s="6">
        <v>19.630286999999999</v>
      </c>
    </row>
    <row r="317" spans="1:8" x14ac:dyDescent="0.3">
      <c r="A317" s="2">
        <v>45516.625</v>
      </c>
      <c r="B317" s="5">
        <v>7.2</v>
      </c>
      <c r="C317" s="5">
        <v>8</v>
      </c>
      <c r="D317" s="5">
        <v>9.4</v>
      </c>
      <c r="E317" s="5">
        <f t="shared" si="4"/>
        <v>8.2000000000000011</v>
      </c>
      <c r="F317" s="5"/>
      <c r="G317" s="5">
        <v>21.9</v>
      </c>
      <c r="H317" s="6">
        <v>20.231252000000001</v>
      </c>
    </row>
    <row r="318" spans="1:8" x14ac:dyDescent="0.3">
      <c r="A318" s="2">
        <v>45516.666666666701</v>
      </c>
      <c r="B318" s="5">
        <v>6.6</v>
      </c>
      <c r="C318" s="5">
        <v>13.9</v>
      </c>
      <c r="D318" s="5">
        <v>11.1</v>
      </c>
      <c r="E318" s="5">
        <f t="shared" si="4"/>
        <v>10.533333333333333</v>
      </c>
      <c r="F318" s="5"/>
      <c r="G318" s="5">
        <v>23.9</v>
      </c>
      <c r="H318" s="6">
        <v>20.959402999999998</v>
      </c>
    </row>
    <row r="319" spans="1:8" x14ac:dyDescent="0.3">
      <c r="A319" s="2">
        <v>45516.708333333299</v>
      </c>
      <c r="B319" s="5">
        <v>10.9</v>
      </c>
      <c r="C319" s="5">
        <v>15.3</v>
      </c>
      <c r="D319" s="5">
        <v>9.1</v>
      </c>
      <c r="E319" s="5">
        <f t="shared" si="4"/>
        <v>11.766666666666667</v>
      </c>
      <c r="F319" s="5"/>
      <c r="G319" s="5">
        <v>18.3</v>
      </c>
      <c r="H319" s="6">
        <v>17.872478999999998</v>
      </c>
    </row>
    <row r="320" spans="1:8" x14ac:dyDescent="0.3">
      <c r="A320" s="2">
        <v>45516.75</v>
      </c>
      <c r="B320" s="5">
        <v>20.8</v>
      </c>
      <c r="C320" s="5">
        <v>3.7</v>
      </c>
      <c r="D320" s="5">
        <v>12.8</v>
      </c>
      <c r="E320" s="5">
        <f t="shared" si="4"/>
        <v>12.433333333333332</v>
      </c>
      <c r="F320" s="5"/>
      <c r="G320" s="5">
        <v>20</v>
      </c>
      <c r="H320" s="6">
        <v>17.962876999999999</v>
      </c>
    </row>
    <row r="321" spans="1:8" x14ac:dyDescent="0.3">
      <c r="A321" s="2">
        <v>45516.791666666701</v>
      </c>
      <c r="B321" s="5">
        <v>26</v>
      </c>
      <c r="C321" s="5">
        <v>3.1</v>
      </c>
      <c r="D321" s="5">
        <v>9.1999999999999993</v>
      </c>
      <c r="E321" s="5">
        <f t="shared" si="4"/>
        <v>12.766666666666666</v>
      </c>
      <c r="F321" s="5"/>
      <c r="G321" s="5">
        <v>13.8</v>
      </c>
      <c r="H321" s="6">
        <v>13.983508</v>
      </c>
    </row>
    <row r="322" spans="1:8" x14ac:dyDescent="0.3">
      <c r="A322" s="2">
        <v>45516.833333333299</v>
      </c>
      <c r="B322" s="5">
        <v>16.100000000000001</v>
      </c>
      <c r="C322" s="5">
        <v>3.4</v>
      </c>
      <c r="D322" s="5">
        <v>5.3</v>
      </c>
      <c r="E322" s="5">
        <f t="shared" si="4"/>
        <v>8.2666666666666675</v>
      </c>
      <c r="F322" s="5"/>
      <c r="G322" s="5">
        <v>9.3000000000000007</v>
      </c>
      <c r="H322" s="6">
        <v>9.0767380000000006</v>
      </c>
    </row>
    <row r="323" spans="1:8" x14ac:dyDescent="0.3">
      <c r="A323" s="2">
        <v>45516.875</v>
      </c>
      <c r="B323" s="5">
        <v>3.8</v>
      </c>
      <c r="C323" s="5">
        <v>5</v>
      </c>
      <c r="D323" s="5">
        <v>6.3</v>
      </c>
      <c r="E323" s="5">
        <f t="shared" ref="E323:E386" si="5">AVERAGE(B323:D323)</f>
        <v>5.0333333333333341</v>
      </c>
      <c r="F323" s="5"/>
      <c r="G323" s="5">
        <v>12.8</v>
      </c>
      <c r="H323" s="6">
        <v>12.346622999999999</v>
      </c>
    </row>
    <row r="324" spans="1:8" x14ac:dyDescent="0.3">
      <c r="A324" s="2">
        <v>45516.916666666701</v>
      </c>
      <c r="B324" s="5">
        <v>12.5</v>
      </c>
      <c r="C324" s="5">
        <v>10.1</v>
      </c>
      <c r="D324" s="5">
        <v>7</v>
      </c>
      <c r="E324" s="5">
        <f t="shared" si="5"/>
        <v>9.8666666666666671</v>
      </c>
      <c r="F324" s="5"/>
      <c r="G324" s="5">
        <v>10.8</v>
      </c>
      <c r="H324" s="6">
        <v>9.7288460000000008</v>
      </c>
    </row>
    <row r="325" spans="1:8" x14ac:dyDescent="0.3">
      <c r="A325" s="2">
        <v>45516.958333333299</v>
      </c>
      <c r="B325" s="5">
        <v>16.7</v>
      </c>
      <c r="C325" s="5">
        <v>2.1</v>
      </c>
      <c r="D325" s="5">
        <v>10.8</v>
      </c>
      <c r="E325" s="5">
        <f t="shared" si="5"/>
        <v>9.8666666666666671</v>
      </c>
      <c r="F325" s="5"/>
      <c r="G325" s="5">
        <v>11.1</v>
      </c>
      <c r="H325" s="6">
        <v>10.084819</v>
      </c>
    </row>
    <row r="326" spans="1:8" x14ac:dyDescent="0.3">
      <c r="A326" s="2">
        <v>45517</v>
      </c>
      <c r="B326" s="5">
        <v>18.7</v>
      </c>
      <c r="C326" s="5">
        <v>6.6</v>
      </c>
      <c r="D326" s="5">
        <v>8.9</v>
      </c>
      <c r="E326" s="5">
        <f t="shared" si="5"/>
        <v>11.399999999999999</v>
      </c>
      <c r="F326" s="5"/>
      <c r="G326" s="5">
        <v>12.6</v>
      </c>
      <c r="H326" s="6">
        <v>11.592606</v>
      </c>
    </row>
    <row r="327" spans="1:8" x14ac:dyDescent="0.3">
      <c r="A327" s="2">
        <v>45517.041666666701</v>
      </c>
      <c r="B327" s="5">
        <v>16.3</v>
      </c>
      <c r="C327" s="5">
        <v>10.6</v>
      </c>
      <c r="D327" s="5">
        <v>13.8</v>
      </c>
      <c r="E327" s="5">
        <f t="shared" si="5"/>
        <v>13.566666666666668</v>
      </c>
      <c r="F327" s="5"/>
      <c r="G327" s="5">
        <v>13</v>
      </c>
      <c r="H327" s="6">
        <v>12.81409</v>
      </c>
    </row>
    <row r="328" spans="1:8" x14ac:dyDescent="0.3">
      <c r="A328" s="2">
        <v>45517.083333333299</v>
      </c>
      <c r="B328" s="5">
        <v>15.1</v>
      </c>
      <c r="C328" s="5">
        <v>8.6999999999999993</v>
      </c>
      <c r="D328" s="5">
        <v>13.3</v>
      </c>
      <c r="E328" s="5">
        <f t="shared" si="5"/>
        <v>12.366666666666665</v>
      </c>
      <c r="F328" s="5"/>
      <c r="G328" s="5">
        <v>12.8</v>
      </c>
      <c r="H328" s="6">
        <v>13.294776000000001</v>
      </c>
    </row>
    <row r="329" spans="1:8" x14ac:dyDescent="0.3">
      <c r="A329" s="2">
        <v>45517.125</v>
      </c>
      <c r="B329" s="5">
        <v>6.3</v>
      </c>
      <c r="C329" s="5">
        <v>5.2</v>
      </c>
      <c r="D329" s="5">
        <v>7.8</v>
      </c>
      <c r="E329" s="5">
        <f t="shared" si="5"/>
        <v>6.4333333333333336</v>
      </c>
      <c r="F329" s="5"/>
      <c r="G329" s="5">
        <v>11.6</v>
      </c>
      <c r="H329" s="6">
        <v>13.026275</v>
      </c>
    </row>
    <row r="330" spans="1:8" x14ac:dyDescent="0.3">
      <c r="A330" s="2">
        <v>45517.166666666701</v>
      </c>
      <c r="B330" s="5">
        <v>3.8</v>
      </c>
      <c r="C330" s="5">
        <v>13.3</v>
      </c>
      <c r="D330" s="5">
        <v>3.8</v>
      </c>
      <c r="E330" s="5">
        <f t="shared" si="5"/>
        <v>6.9666666666666677</v>
      </c>
      <c r="F330" s="5"/>
      <c r="G330" s="5">
        <v>11.8</v>
      </c>
      <c r="H330" s="6">
        <v>13.768749</v>
      </c>
    </row>
    <row r="331" spans="1:8" x14ac:dyDescent="0.3">
      <c r="A331" s="2">
        <v>45517.208333333299</v>
      </c>
      <c r="B331" s="5">
        <v>17.3</v>
      </c>
      <c r="C331" s="5">
        <v>7.3</v>
      </c>
      <c r="D331" s="5">
        <v>13.6</v>
      </c>
      <c r="E331" s="5">
        <f t="shared" si="5"/>
        <v>12.733333333333334</v>
      </c>
      <c r="F331" s="5"/>
      <c r="G331" s="5">
        <v>11.3</v>
      </c>
      <c r="H331" s="6">
        <v>13.451539</v>
      </c>
    </row>
    <row r="332" spans="1:8" x14ac:dyDescent="0.3">
      <c r="A332" s="2">
        <v>45517.25</v>
      </c>
      <c r="B332" s="5">
        <v>8.8000000000000007</v>
      </c>
      <c r="C332" s="5">
        <v>9.6</v>
      </c>
      <c r="D332" s="5">
        <v>14.8</v>
      </c>
      <c r="E332" s="5">
        <f t="shared" si="5"/>
        <v>11.066666666666668</v>
      </c>
      <c r="F332" s="5"/>
      <c r="G332" s="5">
        <v>11.5</v>
      </c>
      <c r="H332" s="6">
        <v>13.471572999999999</v>
      </c>
    </row>
    <row r="333" spans="1:8" x14ac:dyDescent="0.3">
      <c r="A333" s="2">
        <v>45517.291666666701</v>
      </c>
      <c r="B333" s="5">
        <v>-5.6</v>
      </c>
      <c r="C333" s="5">
        <v>13.2</v>
      </c>
      <c r="D333" s="5">
        <v>15.5</v>
      </c>
      <c r="E333" s="5">
        <f t="shared" si="5"/>
        <v>7.7</v>
      </c>
      <c r="F333" s="5"/>
      <c r="G333" s="5">
        <v>15.2</v>
      </c>
      <c r="H333" s="6">
        <v>15.661929000000001</v>
      </c>
    </row>
    <row r="334" spans="1:8" x14ac:dyDescent="0.3">
      <c r="A334" s="2">
        <v>45517.333333333299</v>
      </c>
      <c r="B334" s="5">
        <v>19.600000000000001</v>
      </c>
      <c r="C334" s="5">
        <v>12.5</v>
      </c>
      <c r="D334" s="5">
        <v>8.6999999999999993</v>
      </c>
      <c r="E334" s="5">
        <f t="shared" si="5"/>
        <v>13.6</v>
      </c>
      <c r="F334" s="5"/>
      <c r="G334" s="5">
        <v>16.899999999999999</v>
      </c>
      <c r="H334" s="6">
        <v>14.999793</v>
      </c>
    </row>
    <row r="335" spans="1:8" x14ac:dyDescent="0.3">
      <c r="A335" s="2">
        <v>45517.375</v>
      </c>
      <c r="B335" s="5">
        <v>13.6</v>
      </c>
      <c r="C335" s="5">
        <v>13.5</v>
      </c>
      <c r="D335" s="5">
        <v>9.1</v>
      </c>
      <c r="E335" s="5">
        <f t="shared" si="5"/>
        <v>12.066666666666668</v>
      </c>
      <c r="F335" s="5"/>
      <c r="G335" s="5">
        <v>17.7</v>
      </c>
      <c r="H335" s="6">
        <v>15.779616000000001</v>
      </c>
    </row>
    <row r="336" spans="1:8" x14ac:dyDescent="0.3">
      <c r="A336" s="2">
        <v>45517.416666666701</v>
      </c>
      <c r="B336" s="5">
        <v>8.1</v>
      </c>
      <c r="C336" s="5">
        <v>10.8</v>
      </c>
      <c r="D336" s="5">
        <v>7.5</v>
      </c>
      <c r="E336" s="5">
        <f t="shared" si="5"/>
        <v>8.7999999999999989</v>
      </c>
      <c r="F336" s="5"/>
      <c r="G336" s="5">
        <v>16.7</v>
      </c>
      <c r="H336" s="6">
        <v>14.994014</v>
      </c>
    </row>
    <row r="337" spans="1:8" x14ac:dyDescent="0.3">
      <c r="A337" s="2">
        <v>45517.458333333299</v>
      </c>
      <c r="B337" s="5">
        <v>8.6999999999999993</v>
      </c>
      <c r="C337" s="5">
        <v>8.5</v>
      </c>
      <c r="D337" s="5">
        <v>6</v>
      </c>
      <c r="E337" s="5">
        <f t="shared" si="5"/>
        <v>7.7333333333333334</v>
      </c>
      <c r="F337" s="5"/>
      <c r="G337" s="5">
        <v>14.5</v>
      </c>
      <c r="H337" s="6">
        <v>14.498436</v>
      </c>
    </row>
    <row r="338" spans="1:8" x14ac:dyDescent="0.3">
      <c r="A338" s="2">
        <v>45517.5</v>
      </c>
      <c r="B338" s="5">
        <v>7.5</v>
      </c>
      <c r="C338" s="5">
        <v>9.6999999999999993</v>
      </c>
      <c r="D338" s="5">
        <v>7.5</v>
      </c>
      <c r="E338" s="5">
        <f t="shared" si="5"/>
        <v>8.2333333333333325</v>
      </c>
      <c r="F338" s="5"/>
      <c r="G338" s="5">
        <v>14.3</v>
      </c>
      <c r="H338" s="6">
        <v>13.823623</v>
      </c>
    </row>
    <row r="339" spans="1:8" x14ac:dyDescent="0.3">
      <c r="A339" s="2">
        <v>45517.541666666701</v>
      </c>
      <c r="B339" s="5">
        <v>9.5</v>
      </c>
      <c r="C339" s="5">
        <v>13</v>
      </c>
      <c r="D339" s="5">
        <v>6.3</v>
      </c>
      <c r="E339" s="5">
        <f t="shared" si="5"/>
        <v>9.6</v>
      </c>
      <c r="F339" s="5"/>
      <c r="G339" s="5">
        <v>14.3</v>
      </c>
      <c r="H339" s="6">
        <v>13.036282999999999</v>
      </c>
    </row>
    <row r="340" spans="1:8" x14ac:dyDescent="0.3">
      <c r="A340" s="2">
        <v>45517.583333333299</v>
      </c>
      <c r="B340" s="5">
        <v>19.7</v>
      </c>
      <c r="C340" s="5">
        <v>5.6</v>
      </c>
      <c r="D340" s="5">
        <v>9</v>
      </c>
      <c r="E340" s="5">
        <f t="shared" si="5"/>
        <v>11.433333333333332</v>
      </c>
      <c r="F340" s="5"/>
      <c r="G340" s="5">
        <v>15.5</v>
      </c>
      <c r="H340" s="6">
        <v>13.893181</v>
      </c>
    </row>
    <row r="341" spans="1:8" x14ac:dyDescent="0.3">
      <c r="A341" s="2">
        <v>45517.625</v>
      </c>
      <c r="B341" s="5">
        <v>16.2</v>
      </c>
      <c r="C341" s="5">
        <v>7.9</v>
      </c>
      <c r="D341" s="5">
        <v>6.8</v>
      </c>
      <c r="E341" s="5">
        <f t="shared" si="5"/>
        <v>10.3</v>
      </c>
      <c r="F341" s="5"/>
      <c r="G341" s="5">
        <v>17.8</v>
      </c>
      <c r="H341" s="6">
        <v>15.219751</v>
      </c>
    </row>
    <row r="342" spans="1:8" x14ac:dyDescent="0.3">
      <c r="A342" s="2">
        <v>45517.666666666701</v>
      </c>
      <c r="B342" s="5">
        <v>20.100000000000001</v>
      </c>
      <c r="C342" s="5">
        <v>3.2</v>
      </c>
      <c r="D342" s="5">
        <v>5.3</v>
      </c>
      <c r="E342" s="5">
        <f t="shared" si="5"/>
        <v>9.5333333333333332</v>
      </c>
      <c r="F342" s="5"/>
      <c r="G342" s="5">
        <v>16.3</v>
      </c>
      <c r="H342" s="6">
        <v>14.384859000000001</v>
      </c>
    </row>
    <row r="343" spans="1:8" x14ac:dyDescent="0.3">
      <c r="A343" s="2">
        <v>45517.708333333299</v>
      </c>
      <c r="B343" s="5">
        <v>-8.1</v>
      </c>
      <c r="C343" s="5">
        <v>10.199999999999999</v>
      </c>
      <c r="D343" s="5">
        <v>6.5</v>
      </c>
      <c r="E343" s="5">
        <f t="shared" si="5"/>
        <v>2.8666666666666667</v>
      </c>
      <c r="F343" s="5"/>
      <c r="G343" s="5">
        <v>19</v>
      </c>
      <c r="H343" s="6">
        <v>16.561934999999998</v>
      </c>
    </row>
    <row r="344" spans="1:8" x14ac:dyDescent="0.3">
      <c r="A344" s="2">
        <v>45517.75</v>
      </c>
      <c r="B344" s="5">
        <v>-5.3</v>
      </c>
      <c r="C344" s="5">
        <v>11.4</v>
      </c>
      <c r="D344" s="5">
        <v>8.3000000000000007</v>
      </c>
      <c r="E344" s="5">
        <f t="shared" si="5"/>
        <v>4.8000000000000007</v>
      </c>
      <c r="F344" s="5"/>
      <c r="G344" s="5">
        <v>12.7</v>
      </c>
      <c r="H344" s="6">
        <v>12.411564</v>
      </c>
    </row>
    <row r="345" spans="1:8" x14ac:dyDescent="0.3">
      <c r="A345" s="2">
        <v>45517.791666666701</v>
      </c>
      <c r="B345" s="5">
        <v>12.9</v>
      </c>
      <c r="C345" s="5">
        <v>6.1</v>
      </c>
      <c r="D345" s="5">
        <v>8.9</v>
      </c>
      <c r="E345" s="5">
        <f t="shared" si="5"/>
        <v>9.2999999999999989</v>
      </c>
      <c r="F345" s="5"/>
      <c r="G345" s="5">
        <v>8.6999999999999993</v>
      </c>
      <c r="H345" s="6">
        <v>8.3328319999999998</v>
      </c>
    </row>
    <row r="346" spans="1:8" x14ac:dyDescent="0.3">
      <c r="A346" s="2">
        <v>45517.833333333299</v>
      </c>
      <c r="B346" s="5">
        <v>10</v>
      </c>
      <c r="C346" s="5">
        <v>1.5</v>
      </c>
      <c r="D346" s="5">
        <v>2.8</v>
      </c>
      <c r="E346" s="5">
        <f t="shared" si="5"/>
        <v>4.7666666666666666</v>
      </c>
      <c r="F346" s="5"/>
      <c r="G346" s="5">
        <v>5.0999999999999996</v>
      </c>
      <c r="H346" s="6">
        <v>4.9853610000000002</v>
      </c>
    </row>
    <row r="347" spans="1:8" x14ac:dyDescent="0.3">
      <c r="A347" s="2">
        <v>45517.875</v>
      </c>
      <c r="B347" s="5">
        <v>11.4</v>
      </c>
      <c r="C347" s="5">
        <v>1.3</v>
      </c>
      <c r="D347" s="5">
        <v>-1.4</v>
      </c>
      <c r="E347" s="5">
        <f t="shared" si="5"/>
        <v>3.7666666666666671</v>
      </c>
      <c r="F347" s="5"/>
      <c r="G347" s="5">
        <v>4.0999999999999996</v>
      </c>
      <c r="H347" s="6">
        <v>3.4734080000000001</v>
      </c>
    </row>
    <row r="348" spans="1:8" x14ac:dyDescent="0.3">
      <c r="A348" s="2">
        <v>45517.916666666701</v>
      </c>
      <c r="B348" s="5">
        <v>10</v>
      </c>
      <c r="C348" s="5">
        <v>4.8</v>
      </c>
      <c r="D348" s="5">
        <v>0.8</v>
      </c>
      <c r="E348" s="5">
        <f t="shared" si="5"/>
        <v>5.2</v>
      </c>
      <c r="F348" s="5"/>
      <c r="G348" s="5">
        <v>3.7</v>
      </c>
      <c r="H348" s="6">
        <v>2.9211399999999998</v>
      </c>
    </row>
    <row r="349" spans="1:8" x14ac:dyDescent="0.3">
      <c r="A349" s="2">
        <v>45517.958333333299</v>
      </c>
      <c r="B349" s="5">
        <v>10.9</v>
      </c>
      <c r="C349" s="5">
        <v>4.9000000000000004</v>
      </c>
      <c r="D349" s="5">
        <v>2.1</v>
      </c>
      <c r="E349" s="5">
        <f t="shared" si="5"/>
        <v>5.9666666666666677</v>
      </c>
      <c r="F349" s="5"/>
      <c r="G349" s="5">
        <v>5.5</v>
      </c>
      <c r="H349" s="6">
        <v>4.8809075999999996</v>
      </c>
    </row>
    <row r="350" spans="1:8" x14ac:dyDescent="0.3">
      <c r="A350" s="2">
        <v>45518</v>
      </c>
      <c r="B350" s="5">
        <v>4.5</v>
      </c>
      <c r="C350" s="5">
        <v>5.7</v>
      </c>
      <c r="D350" s="5">
        <v>3</v>
      </c>
      <c r="E350" s="5">
        <f t="shared" si="5"/>
        <v>4.3999999999999995</v>
      </c>
      <c r="F350" s="5"/>
      <c r="G350" s="5">
        <v>7.7</v>
      </c>
      <c r="H350" s="6">
        <v>8.8638320000000004</v>
      </c>
    </row>
    <row r="351" spans="1:8" x14ac:dyDescent="0.3">
      <c r="A351" s="2">
        <v>45518.041666666701</v>
      </c>
      <c r="B351" s="5">
        <v>-2.2000000000000002</v>
      </c>
      <c r="C351" s="5">
        <v>3.3</v>
      </c>
      <c r="D351" s="5">
        <v>6</v>
      </c>
      <c r="E351" s="5">
        <f t="shared" si="5"/>
        <v>2.3666666666666667</v>
      </c>
      <c r="F351" s="5"/>
      <c r="G351" s="5">
        <v>5.3</v>
      </c>
      <c r="H351" s="6">
        <v>6.2273649999999998</v>
      </c>
    </row>
    <row r="352" spans="1:8" x14ac:dyDescent="0.3">
      <c r="A352" s="2">
        <v>45518.083333333299</v>
      </c>
      <c r="B352" s="5">
        <v>12.4</v>
      </c>
      <c r="C352" s="5">
        <v>1.9</v>
      </c>
      <c r="D352" s="5">
        <v>7</v>
      </c>
      <c r="E352" s="5">
        <f t="shared" si="5"/>
        <v>7.1000000000000005</v>
      </c>
      <c r="F352" s="5"/>
      <c r="G352" s="5">
        <v>5.2</v>
      </c>
      <c r="H352" s="6">
        <v>7.2001958999999998</v>
      </c>
    </row>
    <row r="353" spans="1:8" x14ac:dyDescent="0.3">
      <c r="A353" s="2">
        <v>45518.125</v>
      </c>
      <c r="B353" s="5">
        <v>7.9</v>
      </c>
      <c r="C353" s="5">
        <v>4.8</v>
      </c>
      <c r="D353" s="5">
        <v>7.5</v>
      </c>
      <c r="E353" s="5">
        <f t="shared" si="5"/>
        <v>6.7333333333333334</v>
      </c>
      <c r="F353" s="5"/>
      <c r="G353" s="5">
        <v>7.1</v>
      </c>
      <c r="H353" s="6">
        <v>9.8789060000000006</v>
      </c>
    </row>
    <row r="354" spans="1:8" x14ac:dyDescent="0.3">
      <c r="A354" s="2">
        <v>45518.166666666701</v>
      </c>
      <c r="B354" s="5">
        <v>18.600000000000001</v>
      </c>
      <c r="C354" s="5">
        <v>7.6</v>
      </c>
      <c r="D354" s="5">
        <v>4.8</v>
      </c>
      <c r="E354" s="5">
        <f t="shared" si="5"/>
        <v>10.333333333333334</v>
      </c>
      <c r="F354" s="5"/>
      <c r="G354" s="5">
        <v>6.6</v>
      </c>
      <c r="H354" s="6">
        <v>10.277198</v>
      </c>
    </row>
    <row r="355" spans="1:8" x14ac:dyDescent="0.3">
      <c r="A355" s="2">
        <v>45518.208333333299</v>
      </c>
      <c r="B355" s="5">
        <v>4</v>
      </c>
      <c r="C355" s="5">
        <v>7.8</v>
      </c>
      <c r="D355" s="5">
        <v>5</v>
      </c>
      <c r="E355" s="5">
        <f t="shared" si="5"/>
        <v>5.6000000000000005</v>
      </c>
      <c r="F355" s="5"/>
      <c r="G355" s="5">
        <v>5.6</v>
      </c>
      <c r="H355" s="6">
        <v>9.8061620000000005</v>
      </c>
    </row>
    <row r="356" spans="1:8" x14ac:dyDescent="0.3">
      <c r="A356" s="2">
        <v>45518.25</v>
      </c>
      <c r="B356" s="5">
        <v>6.7</v>
      </c>
      <c r="C356" s="5">
        <v>10.199999999999999</v>
      </c>
      <c r="D356" s="5">
        <v>7</v>
      </c>
      <c r="E356" s="5">
        <f t="shared" si="5"/>
        <v>7.9666666666666659</v>
      </c>
      <c r="F356" s="5"/>
      <c r="G356" s="5">
        <v>7.1</v>
      </c>
      <c r="H356" s="6">
        <v>10.075672000000001</v>
      </c>
    </row>
    <row r="357" spans="1:8" x14ac:dyDescent="0.3">
      <c r="A357" s="2">
        <v>45518.291666666701</v>
      </c>
      <c r="B357" s="5">
        <v>-12.3</v>
      </c>
      <c r="C357" s="5">
        <v>12.4</v>
      </c>
      <c r="D357" s="5">
        <v>7.7</v>
      </c>
      <c r="E357" s="5">
        <f t="shared" si="5"/>
        <v>2.6</v>
      </c>
      <c r="F357" s="5"/>
      <c r="G357" s="5">
        <v>8.6999999999999993</v>
      </c>
      <c r="H357" s="6">
        <v>11.225111</v>
      </c>
    </row>
    <row r="358" spans="1:8" x14ac:dyDescent="0.3">
      <c r="A358" s="2">
        <v>45518.333333333299</v>
      </c>
      <c r="B358" s="5">
        <v>-9.1999999999999993</v>
      </c>
      <c r="C358" s="5">
        <v>8.6999999999999993</v>
      </c>
      <c r="D358" s="5">
        <v>5.5</v>
      </c>
      <c r="E358" s="5">
        <f t="shared" si="5"/>
        <v>1.6666666666666667</v>
      </c>
      <c r="F358" s="5"/>
      <c r="G358" s="5">
        <v>10.8</v>
      </c>
      <c r="H358" s="6">
        <v>10.908306</v>
      </c>
    </row>
    <row r="359" spans="1:8" x14ac:dyDescent="0.3">
      <c r="A359" s="2">
        <v>45518.375</v>
      </c>
      <c r="B359" s="5">
        <v>2.4</v>
      </c>
      <c r="C359" s="5">
        <v>8.6999999999999993</v>
      </c>
      <c r="D359" s="5">
        <v>5.8</v>
      </c>
      <c r="E359" s="5">
        <f t="shared" si="5"/>
        <v>5.6333333333333329</v>
      </c>
      <c r="F359" s="5"/>
      <c r="G359" s="5">
        <v>12.5</v>
      </c>
      <c r="H359" s="6">
        <v>11.98704</v>
      </c>
    </row>
    <row r="360" spans="1:8" x14ac:dyDescent="0.3">
      <c r="A360" s="2">
        <v>45518.416666666701</v>
      </c>
      <c r="B360" s="5">
        <v>22.2</v>
      </c>
      <c r="C360" s="5">
        <v>9.6</v>
      </c>
      <c r="D360" s="5">
        <v>6.5</v>
      </c>
      <c r="E360" s="5">
        <f t="shared" si="5"/>
        <v>12.766666666666666</v>
      </c>
      <c r="F360" s="5"/>
      <c r="G360" s="5">
        <v>13.1</v>
      </c>
      <c r="H360" s="6">
        <v>11.831939</v>
      </c>
    </row>
    <row r="361" spans="1:8" x14ac:dyDescent="0.3">
      <c r="A361" s="2">
        <v>45518.458333333299</v>
      </c>
      <c r="B361" s="5">
        <v>19.8</v>
      </c>
      <c r="C361" s="5">
        <v>10.1</v>
      </c>
      <c r="D361" s="5">
        <v>7.5</v>
      </c>
      <c r="E361" s="5">
        <f t="shared" si="5"/>
        <v>12.466666666666667</v>
      </c>
      <c r="F361" s="5"/>
      <c r="G361" s="5">
        <v>12.2</v>
      </c>
      <c r="H361" s="6">
        <v>11.730264999999999</v>
      </c>
    </row>
    <row r="362" spans="1:8" x14ac:dyDescent="0.3">
      <c r="A362" s="2">
        <v>45518.5</v>
      </c>
      <c r="B362" s="5">
        <v>4.4000000000000004</v>
      </c>
      <c r="C362" s="5">
        <v>10.8</v>
      </c>
      <c r="D362" s="5">
        <v>7.5</v>
      </c>
      <c r="E362" s="5">
        <f t="shared" si="5"/>
        <v>7.5666666666666673</v>
      </c>
      <c r="F362" s="5"/>
      <c r="G362" s="5">
        <v>12.5</v>
      </c>
      <c r="H362" s="6">
        <v>11.816791</v>
      </c>
    </row>
    <row r="363" spans="1:8" x14ac:dyDescent="0.3">
      <c r="A363" s="2">
        <v>45518.541666666701</v>
      </c>
      <c r="B363" s="5">
        <v>6.7</v>
      </c>
      <c r="C363" s="5">
        <v>5.9</v>
      </c>
      <c r="D363" s="5">
        <v>5.3</v>
      </c>
      <c r="E363" s="5">
        <f t="shared" si="5"/>
        <v>5.9666666666666677</v>
      </c>
      <c r="F363" s="5"/>
      <c r="G363" s="5">
        <v>11.2</v>
      </c>
      <c r="H363" s="6">
        <v>10.826732</v>
      </c>
    </row>
    <row r="364" spans="1:8" x14ac:dyDescent="0.3">
      <c r="A364" s="2">
        <v>45518.583333333299</v>
      </c>
      <c r="B364" s="5">
        <v>6.6</v>
      </c>
      <c r="C364" s="5">
        <v>2.9</v>
      </c>
      <c r="D364" s="5">
        <v>5.8</v>
      </c>
      <c r="E364" s="5">
        <f t="shared" si="5"/>
        <v>5.1000000000000005</v>
      </c>
      <c r="F364" s="5"/>
      <c r="G364" s="5">
        <v>6.9</v>
      </c>
      <c r="H364" s="6">
        <v>8.4915959999999995</v>
      </c>
    </row>
    <row r="365" spans="1:8" x14ac:dyDescent="0.3">
      <c r="A365" s="2">
        <v>45518.625</v>
      </c>
      <c r="B365" s="5">
        <v>5</v>
      </c>
      <c r="C365" s="5">
        <v>6.2</v>
      </c>
      <c r="D365" s="5">
        <v>6.8</v>
      </c>
      <c r="E365" s="5">
        <f t="shared" si="5"/>
        <v>6</v>
      </c>
      <c r="F365" s="5"/>
      <c r="G365" s="5">
        <v>11.5</v>
      </c>
      <c r="H365" s="6">
        <v>9.4685769999999998</v>
      </c>
    </row>
    <row r="366" spans="1:8" x14ac:dyDescent="0.3">
      <c r="A366" s="2">
        <v>45518.666666666701</v>
      </c>
      <c r="B366" s="5">
        <v>17.3</v>
      </c>
      <c r="C366" s="5">
        <v>7.4</v>
      </c>
      <c r="D366" s="5">
        <v>6.3</v>
      </c>
      <c r="E366" s="5">
        <f t="shared" si="5"/>
        <v>10.333333333333334</v>
      </c>
      <c r="F366" s="5"/>
      <c r="G366" s="5">
        <v>10.9</v>
      </c>
      <c r="H366" s="6">
        <v>9.985106</v>
      </c>
    </row>
    <row r="367" spans="1:8" x14ac:dyDescent="0.3">
      <c r="A367" s="2">
        <v>45518.708333333299</v>
      </c>
      <c r="B367" s="5">
        <v>18.8</v>
      </c>
      <c r="C367" s="5">
        <v>8.4</v>
      </c>
      <c r="D367" s="5">
        <v>8.1999999999999993</v>
      </c>
      <c r="E367" s="5">
        <f t="shared" si="5"/>
        <v>11.800000000000002</v>
      </c>
      <c r="F367" s="5"/>
      <c r="G367" s="5">
        <v>10.7</v>
      </c>
      <c r="H367" s="6">
        <v>10.423715</v>
      </c>
    </row>
    <row r="368" spans="1:8" x14ac:dyDescent="0.3">
      <c r="A368" s="2">
        <v>45518.75</v>
      </c>
      <c r="B368" s="5">
        <v>18.8</v>
      </c>
      <c r="C368" s="5">
        <v>1.4</v>
      </c>
      <c r="D368" s="5">
        <v>8.5</v>
      </c>
      <c r="E368" s="5">
        <f t="shared" si="5"/>
        <v>9.5666666666666664</v>
      </c>
      <c r="F368" s="5"/>
      <c r="G368" s="5">
        <v>8.8000000000000007</v>
      </c>
      <c r="H368" s="6">
        <v>8.1082509999999992</v>
      </c>
    </row>
    <row r="369" spans="1:8" x14ac:dyDescent="0.3">
      <c r="A369" s="2">
        <v>45518.791666666701</v>
      </c>
      <c r="B369" s="5">
        <v>9.5</v>
      </c>
      <c r="C369" s="5">
        <v>12.7</v>
      </c>
      <c r="D369" s="5">
        <v>9.6</v>
      </c>
      <c r="E369" s="5">
        <f t="shared" si="5"/>
        <v>10.6</v>
      </c>
      <c r="F369" s="5"/>
      <c r="G369" s="5">
        <v>10.199999999999999</v>
      </c>
      <c r="H369" s="6">
        <v>9.5794010000000007</v>
      </c>
    </row>
    <row r="370" spans="1:8" x14ac:dyDescent="0.3">
      <c r="A370" s="2">
        <v>45518.833333333299</v>
      </c>
      <c r="B370" s="5">
        <v>8.3000000000000007</v>
      </c>
      <c r="C370" s="5">
        <v>6.1</v>
      </c>
      <c r="D370" s="5">
        <v>8.5</v>
      </c>
      <c r="E370" s="5">
        <f t="shared" si="5"/>
        <v>7.6333333333333329</v>
      </c>
      <c r="F370" s="5"/>
      <c r="G370" s="5">
        <v>10.3</v>
      </c>
      <c r="H370" s="6">
        <v>9.6853280000000002</v>
      </c>
    </row>
    <row r="371" spans="1:8" x14ac:dyDescent="0.3">
      <c r="A371" s="2">
        <v>45518.875</v>
      </c>
      <c r="B371" s="5">
        <v>9.6</v>
      </c>
      <c r="C371" s="5">
        <v>5.7</v>
      </c>
      <c r="D371" s="5">
        <v>7.5</v>
      </c>
      <c r="E371" s="5">
        <f t="shared" si="5"/>
        <v>7.6000000000000005</v>
      </c>
      <c r="F371" s="5"/>
      <c r="G371" s="5">
        <v>9.9</v>
      </c>
      <c r="H371" s="6">
        <v>9.5812150000000003</v>
      </c>
    </row>
    <row r="372" spans="1:8" x14ac:dyDescent="0.3">
      <c r="A372" s="2">
        <v>45518.916666666701</v>
      </c>
      <c r="B372" s="5">
        <v>6.8</v>
      </c>
      <c r="C372" s="5">
        <v>3.9</v>
      </c>
      <c r="D372" s="5">
        <v>7.7</v>
      </c>
      <c r="E372" s="5">
        <f t="shared" si="5"/>
        <v>6.1333333333333329</v>
      </c>
      <c r="F372" s="5"/>
      <c r="G372" s="5">
        <v>10.9</v>
      </c>
      <c r="H372" s="6">
        <v>9.8757000000000001</v>
      </c>
    </row>
    <row r="373" spans="1:8" x14ac:dyDescent="0.3">
      <c r="A373" s="2">
        <v>45518.958333333299</v>
      </c>
      <c r="B373" s="5">
        <v>8.4</v>
      </c>
      <c r="C373" s="5">
        <v>5.4</v>
      </c>
      <c r="D373" s="5">
        <v>10.4</v>
      </c>
      <c r="E373" s="5">
        <f t="shared" si="5"/>
        <v>8.0666666666666682</v>
      </c>
      <c r="F373" s="5"/>
      <c r="G373" s="5">
        <v>9.6999999999999993</v>
      </c>
      <c r="H373" s="6">
        <v>9.1437240000000006</v>
      </c>
    </row>
    <row r="374" spans="1:8" x14ac:dyDescent="0.3">
      <c r="A374" s="2">
        <v>45519</v>
      </c>
      <c r="B374" s="5">
        <v>16</v>
      </c>
      <c r="C374" s="5">
        <v>7.2</v>
      </c>
      <c r="D374" s="5">
        <v>10.6</v>
      </c>
      <c r="E374" s="5">
        <f t="shared" si="5"/>
        <v>11.266666666666666</v>
      </c>
      <c r="F374" s="5"/>
      <c r="G374" s="5">
        <v>9.9</v>
      </c>
      <c r="H374" s="6">
        <v>9.9450710000000004</v>
      </c>
    </row>
    <row r="375" spans="1:8" x14ac:dyDescent="0.3">
      <c r="A375" s="2">
        <v>45519.041666666701</v>
      </c>
      <c r="B375" s="5">
        <v>12.6</v>
      </c>
      <c r="C375" s="5">
        <v>0.9</v>
      </c>
      <c r="D375" s="5">
        <v>7.5</v>
      </c>
      <c r="E375" s="5">
        <f t="shared" si="5"/>
        <v>7</v>
      </c>
      <c r="F375" s="5"/>
      <c r="G375" s="5">
        <v>9.4</v>
      </c>
      <c r="H375" s="6">
        <v>10.088994</v>
      </c>
    </row>
    <row r="376" spans="1:8" x14ac:dyDescent="0.3">
      <c r="A376" s="2">
        <v>45519.083333333299</v>
      </c>
      <c r="B376" s="5">
        <v>14.7</v>
      </c>
      <c r="C376" s="5">
        <v>3.5</v>
      </c>
      <c r="D376" s="5">
        <v>7.2</v>
      </c>
      <c r="E376" s="5">
        <f t="shared" si="5"/>
        <v>8.4666666666666668</v>
      </c>
      <c r="F376" s="5"/>
      <c r="G376" s="5">
        <v>8.5</v>
      </c>
      <c r="H376" s="6">
        <v>10.038774</v>
      </c>
    </row>
    <row r="377" spans="1:8" x14ac:dyDescent="0.3">
      <c r="A377" s="2">
        <v>45519.125</v>
      </c>
      <c r="B377" s="5">
        <v>12.7</v>
      </c>
      <c r="C377" s="5">
        <v>5.3</v>
      </c>
      <c r="D377" s="5">
        <v>7</v>
      </c>
      <c r="E377" s="5">
        <f t="shared" si="5"/>
        <v>8.3333333333333339</v>
      </c>
      <c r="F377" s="5"/>
      <c r="G377" s="5">
        <v>8.1999999999999993</v>
      </c>
      <c r="H377" s="6">
        <v>9.9495000000000005</v>
      </c>
    </row>
    <row r="378" spans="1:8" x14ac:dyDescent="0.3">
      <c r="A378" s="2">
        <v>45519.166666666701</v>
      </c>
      <c r="B378" s="5">
        <v>-0.9</v>
      </c>
      <c r="C378" s="5">
        <v>7.2</v>
      </c>
      <c r="D378" s="5">
        <v>7.2</v>
      </c>
      <c r="E378" s="5">
        <f t="shared" si="5"/>
        <v>4.5</v>
      </c>
      <c r="F378" s="5"/>
      <c r="G378" s="5">
        <v>7.4</v>
      </c>
      <c r="H378" s="6">
        <v>9.5303760000000004</v>
      </c>
    </row>
    <row r="379" spans="1:8" x14ac:dyDescent="0.3">
      <c r="A379" s="2">
        <v>45519.208333333299</v>
      </c>
      <c r="B379" s="5">
        <v>22.3</v>
      </c>
      <c r="C379" s="5">
        <v>4.5999999999999996</v>
      </c>
      <c r="D379" s="5">
        <v>6.2</v>
      </c>
      <c r="E379" s="5">
        <f t="shared" si="5"/>
        <v>11.033333333333333</v>
      </c>
      <c r="F379" s="5"/>
      <c r="G379" s="5">
        <v>7.1</v>
      </c>
      <c r="H379" s="6">
        <v>9.7870930000000005</v>
      </c>
    </row>
    <row r="380" spans="1:8" x14ac:dyDescent="0.3">
      <c r="A380" s="2">
        <v>45519.25</v>
      </c>
      <c r="B380" s="5">
        <v>2.2000000000000002</v>
      </c>
      <c r="C380" s="5">
        <v>6.1</v>
      </c>
      <c r="D380" s="5">
        <v>7</v>
      </c>
      <c r="E380" s="5">
        <f t="shared" si="5"/>
        <v>5.1000000000000005</v>
      </c>
      <c r="F380" s="5"/>
      <c r="G380" s="5">
        <v>8.3000000000000007</v>
      </c>
      <c r="H380" s="6">
        <v>10.372496999999999</v>
      </c>
    </row>
    <row r="381" spans="1:8" x14ac:dyDescent="0.3">
      <c r="A381" s="2">
        <v>45519.291666666701</v>
      </c>
      <c r="B381" s="5">
        <v>-16.3</v>
      </c>
      <c r="C381" s="5">
        <v>9.1999999999999993</v>
      </c>
      <c r="D381" s="5">
        <v>13.8</v>
      </c>
      <c r="E381" s="5">
        <f t="shared" si="5"/>
        <v>2.2333333333333329</v>
      </c>
      <c r="F381" s="5"/>
      <c r="G381" s="5">
        <v>10</v>
      </c>
      <c r="H381" s="6">
        <v>11.462369000000001</v>
      </c>
    </row>
    <row r="382" spans="1:8" x14ac:dyDescent="0.3">
      <c r="A382" s="2">
        <v>45519.333333333299</v>
      </c>
      <c r="B382" s="5">
        <v>9.6</v>
      </c>
      <c r="C382" s="5">
        <v>11.3</v>
      </c>
      <c r="D382" s="5">
        <v>10.9</v>
      </c>
      <c r="E382" s="5">
        <f t="shared" si="5"/>
        <v>10.6</v>
      </c>
      <c r="F382" s="5"/>
      <c r="G382" s="5">
        <v>13.2</v>
      </c>
      <c r="H382" s="6">
        <v>12.474981</v>
      </c>
    </row>
    <row r="383" spans="1:8" x14ac:dyDescent="0.3">
      <c r="A383" s="2">
        <v>45519.375</v>
      </c>
      <c r="B383" s="5">
        <v>14.3</v>
      </c>
      <c r="C383" s="5">
        <v>11.8</v>
      </c>
      <c r="D383" s="5">
        <v>11.4</v>
      </c>
      <c r="E383" s="5">
        <f t="shared" si="5"/>
        <v>12.5</v>
      </c>
      <c r="F383" s="5"/>
      <c r="G383" s="5">
        <v>13.5</v>
      </c>
      <c r="H383" s="6">
        <v>12.549775</v>
      </c>
    </row>
    <row r="384" spans="1:8" x14ac:dyDescent="0.3">
      <c r="A384" s="2">
        <v>45519.416666666701</v>
      </c>
      <c r="B384" s="5">
        <v>12.8</v>
      </c>
      <c r="C384" s="5">
        <v>8.4</v>
      </c>
      <c r="D384" s="5">
        <v>9.6</v>
      </c>
      <c r="E384" s="5">
        <f t="shared" si="5"/>
        <v>10.266666666666667</v>
      </c>
      <c r="F384" s="5"/>
      <c r="G384" s="5">
        <v>12.9</v>
      </c>
      <c r="H384" s="6">
        <v>12.616659</v>
      </c>
    </row>
    <row r="385" spans="1:8" x14ac:dyDescent="0.3">
      <c r="A385" s="2">
        <v>45519.458333333299</v>
      </c>
      <c r="B385" s="5">
        <v>1.5</v>
      </c>
      <c r="C385" s="5">
        <v>11.4</v>
      </c>
      <c r="D385" s="5">
        <v>10.4</v>
      </c>
      <c r="E385" s="5">
        <f t="shared" si="5"/>
        <v>7.7666666666666666</v>
      </c>
      <c r="F385" s="5"/>
      <c r="G385" s="5">
        <v>12.7</v>
      </c>
      <c r="H385" s="6">
        <v>12.726086</v>
      </c>
    </row>
    <row r="386" spans="1:8" x14ac:dyDescent="0.3">
      <c r="A386" s="2">
        <v>45519.5</v>
      </c>
      <c r="B386" s="5">
        <v>5.2</v>
      </c>
      <c r="C386" s="5">
        <v>11.6</v>
      </c>
      <c r="D386" s="5">
        <v>8</v>
      </c>
      <c r="E386" s="5">
        <f t="shared" si="5"/>
        <v>8.2666666666666675</v>
      </c>
      <c r="F386" s="5"/>
      <c r="G386" s="5">
        <v>10.8</v>
      </c>
      <c r="H386" s="6">
        <v>11.921011</v>
      </c>
    </row>
    <row r="387" spans="1:8" x14ac:dyDescent="0.3">
      <c r="A387" s="2">
        <v>45519.541666666701</v>
      </c>
      <c r="B387" s="5">
        <v>6.1</v>
      </c>
      <c r="C387" s="5">
        <v>9.1999999999999993</v>
      </c>
      <c r="D387" s="5">
        <v>7.7</v>
      </c>
      <c r="E387" s="5">
        <f t="shared" ref="E387:E450" si="6">AVERAGE(B387:D387)</f>
        <v>7.666666666666667</v>
      </c>
      <c r="F387" s="5"/>
      <c r="G387" s="5">
        <v>8.3000000000000007</v>
      </c>
      <c r="H387" s="6">
        <v>10.766063000000001</v>
      </c>
    </row>
    <row r="388" spans="1:8" x14ac:dyDescent="0.3">
      <c r="A388" s="2">
        <v>45519.583333333299</v>
      </c>
      <c r="B388" s="5">
        <v>6.3</v>
      </c>
      <c r="C388" s="5">
        <v>6.4</v>
      </c>
      <c r="D388" s="5">
        <v>5.5</v>
      </c>
      <c r="E388" s="5">
        <f t="shared" si="6"/>
        <v>6.0666666666666664</v>
      </c>
      <c r="F388" s="5"/>
      <c r="G388" s="5">
        <v>7.9</v>
      </c>
      <c r="H388" s="6">
        <v>11.20017</v>
      </c>
    </row>
    <row r="389" spans="1:8" x14ac:dyDescent="0.3">
      <c r="A389" s="2">
        <v>45519.625</v>
      </c>
      <c r="B389" s="5">
        <v>8.5</v>
      </c>
      <c r="C389" s="5">
        <v>7.3</v>
      </c>
      <c r="D389" s="5">
        <v>4</v>
      </c>
      <c r="E389" s="5">
        <f t="shared" si="6"/>
        <v>6.6000000000000005</v>
      </c>
      <c r="F389" s="5"/>
      <c r="G389" s="5">
        <v>9.1</v>
      </c>
      <c r="H389" s="6">
        <v>12.268178000000001</v>
      </c>
    </row>
    <row r="390" spans="1:8" x14ac:dyDescent="0.3">
      <c r="A390" s="2">
        <v>45519.666666666701</v>
      </c>
      <c r="B390" s="5">
        <v>4</v>
      </c>
      <c r="C390" s="5">
        <v>14.8</v>
      </c>
      <c r="D390" s="5">
        <v>9.4</v>
      </c>
      <c r="E390" s="5">
        <f t="shared" si="6"/>
        <v>9.4</v>
      </c>
      <c r="F390" s="5"/>
      <c r="G390" s="5">
        <v>13.9</v>
      </c>
      <c r="H390" s="6">
        <v>16.794222000000001</v>
      </c>
    </row>
    <row r="391" spans="1:8" x14ac:dyDescent="0.3">
      <c r="A391" s="2">
        <v>45519.708333333299</v>
      </c>
      <c r="B391" s="5">
        <v>13.9</v>
      </c>
      <c r="C391" s="5">
        <v>9.6</v>
      </c>
      <c r="D391" s="5">
        <v>8.1999999999999993</v>
      </c>
      <c r="E391" s="5">
        <f t="shared" si="6"/>
        <v>10.566666666666666</v>
      </c>
      <c r="F391" s="5"/>
      <c r="G391" s="5">
        <v>11.8</v>
      </c>
      <c r="H391" s="6">
        <v>13.675379</v>
      </c>
    </row>
    <row r="392" spans="1:8" x14ac:dyDescent="0.3">
      <c r="A392" s="2">
        <v>45519.75</v>
      </c>
      <c r="B392" s="5">
        <v>19.100000000000001</v>
      </c>
      <c r="C392" s="5">
        <v>7.1</v>
      </c>
      <c r="D392" s="5">
        <v>10.1</v>
      </c>
      <c r="E392" s="5">
        <f t="shared" si="6"/>
        <v>12.100000000000001</v>
      </c>
      <c r="F392" s="5"/>
      <c r="G392" s="5">
        <v>21</v>
      </c>
      <c r="H392" s="6">
        <v>17.036539999999999</v>
      </c>
    </row>
    <row r="393" spans="1:8" x14ac:dyDescent="0.3">
      <c r="A393" s="2">
        <v>45519.791666666701</v>
      </c>
      <c r="B393" s="5">
        <v>36.700000000000003</v>
      </c>
      <c r="C393" s="5">
        <v>2.8</v>
      </c>
      <c r="D393" s="5">
        <v>14.3</v>
      </c>
      <c r="E393" s="5">
        <f t="shared" si="6"/>
        <v>17.933333333333334</v>
      </c>
      <c r="F393" s="5"/>
      <c r="G393" s="5">
        <v>19.8</v>
      </c>
      <c r="H393" s="6">
        <v>16.419651999999999</v>
      </c>
    </row>
    <row r="394" spans="1:8" x14ac:dyDescent="0.3">
      <c r="A394" s="2">
        <v>45519.833333333299</v>
      </c>
      <c r="B394" s="5">
        <v>18.399999999999999</v>
      </c>
      <c r="C394" s="5">
        <v>7.4</v>
      </c>
      <c r="D394" s="5">
        <v>7.2</v>
      </c>
      <c r="E394" s="5">
        <f t="shared" si="6"/>
        <v>11</v>
      </c>
      <c r="F394" s="5"/>
      <c r="G394" s="5">
        <v>12.2</v>
      </c>
      <c r="H394" s="6">
        <v>11.334104999999999</v>
      </c>
    </row>
    <row r="395" spans="1:8" x14ac:dyDescent="0.3">
      <c r="A395" s="2">
        <v>45519.875</v>
      </c>
      <c r="B395" s="5">
        <v>7.3</v>
      </c>
      <c r="C395" s="5">
        <v>6.8</v>
      </c>
      <c r="D395" s="5">
        <v>4.5</v>
      </c>
      <c r="E395" s="5">
        <f t="shared" si="6"/>
        <v>6.2</v>
      </c>
      <c r="F395" s="5"/>
      <c r="G395" s="5">
        <v>9.6</v>
      </c>
      <c r="H395" s="6">
        <v>9.1160250000000005</v>
      </c>
    </row>
    <row r="396" spans="1:8" x14ac:dyDescent="0.3">
      <c r="A396" s="2">
        <v>45519.916666666701</v>
      </c>
      <c r="B396" s="5">
        <v>3.5</v>
      </c>
      <c r="C396" s="5">
        <v>7.5</v>
      </c>
      <c r="D396" s="5">
        <v>3.8</v>
      </c>
      <c r="E396" s="5">
        <f t="shared" si="6"/>
        <v>4.9333333333333336</v>
      </c>
      <c r="F396" s="5"/>
      <c r="G396" s="5">
        <v>7.6</v>
      </c>
      <c r="H396" s="6">
        <v>7.4267609999999999</v>
      </c>
    </row>
    <row r="397" spans="1:8" x14ac:dyDescent="0.3">
      <c r="A397" s="2">
        <v>45519.958333333299</v>
      </c>
      <c r="B397" s="5">
        <v>4.5</v>
      </c>
      <c r="C397" s="5">
        <v>5.8</v>
      </c>
      <c r="D397" s="5">
        <v>4.3</v>
      </c>
      <c r="E397" s="5">
        <f t="shared" si="6"/>
        <v>4.8666666666666671</v>
      </c>
      <c r="F397" s="5"/>
      <c r="G397" s="5">
        <v>7.6</v>
      </c>
      <c r="H397" s="6">
        <v>7.5045630000000001</v>
      </c>
    </row>
    <row r="398" spans="1:8" x14ac:dyDescent="0.3">
      <c r="A398" s="2">
        <v>45520</v>
      </c>
      <c r="B398" s="5">
        <v>1.3</v>
      </c>
      <c r="C398" s="5">
        <v>4.5999999999999996</v>
      </c>
      <c r="D398" s="5">
        <v>7.2</v>
      </c>
      <c r="E398" s="5">
        <f t="shared" si="6"/>
        <v>4.3666666666666663</v>
      </c>
      <c r="F398" s="5"/>
      <c r="G398" s="5">
        <v>7.3</v>
      </c>
      <c r="H398" s="6">
        <v>6.6718580000000003</v>
      </c>
    </row>
    <row r="399" spans="1:8" x14ac:dyDescent="0.3">
      <c r="A399" s="2">
        <v>45520.041666666701</v>
      </c>
      <c r="B399" s="5">
        <v>4.5999999999999996</v>
      </c>
      <c r="C399" s="5">
        <v>3.7</v>
      </c>
      <c r="D399" s="5">
        <v>7.5</v>
      </c>
      <c r="E399" s="5">
        <f t="shared" si="6"/>
        <v>5.2666666666666666</v>
      </c>
      <c r="F399" s="5"/>
      <c r="G399" s="5">
        <v>7.3</v>
      </c>
      <c r="H399" s="6">
        <v>6.6943780000000004</v>
      </c>
    </row>
    <row r="400" spans="1:8" x14ac:dyDescent="0.3">
      <c r="A400" s="2">
        <v>45520.083333333299</v>
      </c>
      <c r="B400" s="5">
        <v>14.3</v>
      </c>
      <c r="C400" s="5">
        <v>6.7</v>
      </c>
      <c r="D400" s="5">
        <v>9</v>
      </c>
      <c r="E400" s="5">
        <f t="shared" si="6"/>
        <v>10</v>
      </c>
      <c r="F400" s="5"/>
      <c r="G400" s="5">
        <v>8.3000000000000007</v>
      </c>
      <c r="H400" s="6">
        <v>7.7216089999999999</v>
      </c>
    </row>
    <row r="401" spans="1:8" x14ac:dyDescent="0.3">
      <c r="A401" s="2">
        <v>45520.125</v>
      </c>
      <c r="B401" s="5">
        <v>14.9</v>
      </c>
      <c r="C401" s="5">
        <v>1.8</v>
      </c>
      <c r="D401" s="5">
        <v>7</v>
      </c>
      <c r="E401" s="5">
        <f t="shared" si="6"/>
        <v>7.8999999999999995</v>
      </c>
      <c r="F401" s="5"/>
      <c r="G401" s="5">
        <v>6.8</v>
      </c>
      <c r="H401" s="6">
        <v>7.0399089999999998</v>
      </c>
    </row>
    <row r="402" spans="1:8" x14ac:dyDescent="0.3">
      <c r="A402" s="2">
        <v>45520.166666666701</v>
      </c>
      <c r="B402" s="5">
        <v>9.9</v>
      </c>
      <c r="C402" s="5">
        <v>3.1</v>
      </c>
      <c r="D402" s="5">
        <v>3</v>
      </c>
      <c r="E402" s="5">
        <f t="shared" si="6"/>
        <v>5.333333333333333</v>
      </c>
      <c r="F402" s="5"/>
      <c r="G402" s="5">
        <v>7</v>
      </c>
      <c r="H402" s="6">
        <v>6.7718369999999997</v>
      </c>
    </row>
    <row r="403" spans="1:8" x14ac:dyDescent="0.3">
      <c r="A403" s="2">
        <v>45520.208333333299</v>
      </c>
      <c r="B403" s="5">
        <v>-0.3</v>
      </c>
      <c r="C403" s="5">
        <v>5.4</v>
      </c>
      <c r="D403" s="5">
        <v>2.8</v>
      </c>
      <c r="E403" s="5">
        <f t="shared" si="6"/>
        <v>2.6333333333333333</v>
      </c>
      <c r="F403" s="5"/>
      <c r="G403" s="5">
        <v>6.7</v>
      </c>
      <c r="H403" s="6">
        <v>7.0257990000000001</v>
      </c>
    </row>
    <row r="404" spans="1:8" x14ac:dyDescent="0.3">
      <c r="A404" s="2">
        <v>45520.25</v>
      </c>
      <c r="B404" s="5">
        <v>8.3000000000000007</v>
      </c>
      <c r="C404" s="5">
        <v>2.4</v>
      </c>
      <c r="D404" s="5">
        <v>4.8</v>
      </c>
      <c r="E404" s="5">
        <f t="shared" si="6"/>
        <v>5.166666666666667</v>
      </c>
      <c r="F404" s="5"/>
      <c r="G404" s="5">
        <v>6.7</v>
      </c>
      <c r="H404" s="6">
        <v>7.2082680000000003</v>
      </c>
    </row>
    <row r="405" spans="1:8" x14ac:dyDescent="0.3">
      <c r="A405" s="2">
        <v>45520.291666666701</v>
      </c>
      <c r="B405" s="5">
        <v>-10.199999999999999</v>
      </c>
      <c r="C405" s="5">
        <v>11.3</v>
      </c>
      <c r="D405" s="5">
        <v>7</v>
      </c>
      <c r="E405" s="5">
        <f t="shared" si="6"/>
        <v>2.7000000000000006</v>
      </c>
      <c r="F405" s="5"/>
      <c r="G405" s="5">
        <v>8.1999999999999993</v>
      </c>
      <c r="H405" s="6">
        <v>8.0531059999999997</v>
      </c>
    </row>
    <row r="406" spans="1:8" x14ac:dyDescent="0.3">
      <c r="A406" s="2">
        <v>45520.333333333299</v>
      </c>
      <c r="B406" s="5">
        <v>-5.6</v>
      </c>
      <c r="C406" s="5">
        <v>8.4</v>
      </c>
      <c r="D406" s="5">
        <v>10.6</v>
      </c>
      <c r="E406" s="5">
        <f t="shared" si="6"/>
        <v>4.4666666666666668</v>
      </c>
      <c r="F406" s="5"/>
      <c r="G406" s="5">
        <v>9.3000000000000007</v>
      </c>
      <c r="H406" s="6">
        <v>8.8237039999999993</v>
      </c>
    </row>
    <row r="407" spans="1:8" x14ac:dyDescent="0.3">
      <c r="A407" s="2">
        <v>45520.375</v>
      </c>
      <c r="B407" s="5">
        <v>-0.7</v>
      </c>
      <c r="C407" s="5">
        <v>9</v>
      </c>
      <c r="D407" s="5">
        <v>6.7</v>
      </c>
      <c r="E407" s="5">
        <f t="shared" si="6"/>
        <v>5</v>
      </c>
      <c r="F407" s="5"/>
      <c r="G407" s="5">
        <v>7</v>
      </c>
      <c r="H407" s="6">
        <v>7.5936919999999999</v>
      </c>
    </row>
    <row r="408" spans="1:8" x14ac:dyDescent="0.3">
      <c r="A408" s="2">
        <v>45520.416666666701</v>
      </c>
      <c r="B408" s="5">
        <v>0</v>
      </c>
      <c r="C408" s="5">
        <v>6.2</v>
      </c>
      <c r="D408" s="5">
        <v>3.8</v>
      </c>
      <c r="E408" s="5">
        <f t="shared" si="6"/>
        <v>3.3333333333333335</v>
      </c>
      <c r="F408" s="5"/>
      <c r="G408" s="5">
        <v>5.3</v>
      </c>
      <c r="H408" s="6">
        <v>6.4130130000000003</v>
      </c>
    </row>
    <row r="409" spans="1:8" x14ac:dyDescent="0.3">
      <c r="A409" s="2">
        <v>45520.458333333299</v>
      </c>
      <c r="B409" s="5">
        <v>0.2</v>
      </c>
      <c r="C409" s="5">
        <v>2.1</v>
      </c>
      <c r="D409" s="5">
        <v>1.3</v>
      </c>
      <c r="E409" s="5">
        <f t="shared" si="6"/>
        <v>1.2000000000000002</v>
      </c>
      <c r="F409" s="5"/>
      <c r="G409" s="5">
        <v>4.0999999999999996</v>
      </c>
      <c r="H409" s="6">
        <v>5.9454890000000002</v>
      </c>
    </row>
    <row r="410" spans="1:8" x14ac:dyDescent="0.3">
      <c r="A410" s="2">
        <v>45520.5</v>
      </c>
      <c r="B410" s="5">
        <v>3.7</v>
      </c>
      <c r="C410" s="5">
        <v>4.8</v>
      </c>
      <c r="D410" s="5">
        <v>0.5</v>
      </c>
      <c r="E410" s="5">
        <f t="shared" si="6"/>
        <v>3</v>
      </c>
      <c r="F410" s="5"/>
      <c r="G410" s="5">
        <v>4.9000000000000004</v>
      </c>
      <c r="H410" s="6">
        <v>6.8853710000000001</v>
      </c>
    </row>
    <row r="411" spans="1:8" x14ac:dyDescent="0.3">
      <c r="A411" s="2">
        <v>45520.541666666701</v>
      </c>
      <c r="B411" s="5">
        <v>5.8</v>
      </c>
      <c r="C411" s="5">
        <v>4.5999999999999996</v>
      </c>
      <c r="D411" s="5">
        <v>2.6</v>
      </c>
      <c r="E411" s="5">
        <f t="shared" si="6"/>
        <v>4.333333333333333</v>
      </c>
      <c r="F411" s="5"/>
      <c r="G411" s="5">
        <v>6.5</v>
      </c>
      <c r="H411" s="6">
        <v>9.0003869999999999</v>
      </c>
    </row>
    <row r="412" spans="1:8" x14ac:dyDescent="0.3">
      <c r="A412" s="2">
        <v>45520.583333333299</v>
      </c>
      <c r="B412" s="5">
        <v>8</v>
      </c>
      <c r="C412" s="5">
        <v>4.5</v>
      </c>
      <c r="D412" s="5">
        <v>3.5</v>
      </c>
      <c r="E412" s="5">
        <f t="shared" si="6"/>
        <v>5.333333333333333</v>
      </c>
      <c r="F412" s="5"/>
      <c r="G412" s="5">
        <v>7.9</v>
      </c>
      <c r="H412" s="6">
        <v>10.094941</v>
      </c>
    </row>
    <row r="413" spans="1:8" x14ac:dyDescent="0.3">
      <c r="A413" s="2">
        <v>45520.625</v>
      </c>
      <c r="B413" s="5">
        <v>6.6</v>
      </c>
      <c r="C413" s="5">
        <v>6.4</v>
      </c>
      <c r="D413" s="5">
        <v>3.5</v>
      </c>
      <c r="E413" s="5">
        <f t="shared" si="6"/>
        <v>5.5</v>
      </c>
      <c r="F413" s="5"/>
      <c r="G413" s="5">
        <v>9.1999999999999993</v>
      </c>
      <c r="H413" s="6">
        <v>10.146031000000001</v>
      </c>
    </row>
    <row r="414" spans="1:8" x14ac:dyDescent="0.3">
      <c r="A414" s="2">
        <v>45520.666666666701</v>
      </c>
      <c r="B414" s="5">
        <v>12.6</v>
      </c>
      <c r="C414" s="5">
        <v>10</v>
      </c>
      <c r="D414" s="5">
        <v>6.8</v>
      </c>
      <c r="E414" s="5">
        <f t="shared" si="6"/>
        <v>9.8000000000000007</v>
      </c>
      <c r="F414" s="5"/>
      <c r="G414" s="5">
        <v>7.9</v>
      </c>
      <c r="H414" s="6">
        <v>9.9102449999999997</v>
      </c>
    </row>
    <row r="415" spans="1:8" x14ac:dyDescent="0.3">
      <c r="A415" s="2">
        <v>45520.708333333299</v>
      </c>
      <c r="B415" s="5">
        <v>15.6</v>
      </c>
      <c r="C415" s="5">
        <v>3.2</v>
      </c>
      <c r="D415" s="5">
        <v>8</v>
      </c>
      <c r="E415" s="5">
        <f t="shared" si="6"/>
        <v>8.9333333333333336</v>
      </c>
      <c r="F415" s="5"/>
      <c r="G415" s="5">
        <v>7.2</v>
      </c>
      <c r="H415" s="6">
        <v>10.248182999999999</v>
      </c>
    </row>
    <row r="416" spans="1:8" x14ac:dyDescent="0.3">
      <c r="A416" s="2">
        <v>45520.75</v>
      </c>
      <c r="B416" s="5">
        <v>15</v>
      </c>
      <c r="C416" s="5">
        <v>2.2999999999999998</v>
      </c>
      <c r="D416" s="5">
        <v>5.5</v>
      </c>
      <c r="E416" s="5">
        <f t="shared" si="6"/>
        <v>7.6000000000000005</v>
      </c>
      <c r="F416" s="5"/>
      <c r="G416" s="5">
        <v>11.8</v>
      </c>
      <c r="H416" s="6">
        <v>10.851186999999999</v>
      </c>
    </row>
    <row r="417" spans="1:8" x14ac:dyDescent="0.3">
      <c r="A417" s="2">
        <v>45520.791666666701</v>
      </c>
      <c r="B417" s="5">
        <v>19.3</v>
      </c>
      <c r="C417" s="5">
        <v>7.1</v>
      </c>
      <c r="D417" s="5">
        <v>11.1</v>
      </c>
      <c r="E417" s="5">
        <f t="shared" si="6"/>
        <v>12.5</v>
      </c>
      <c r="F417" s="5"/>
      <c r="G417" s="5">
        <v>11.9</v>
      </c>
      <c r="H417" s="6">
        <v>10.904242999999999</v>
      </c>
    </row>
    <row r="418" spans="1:8" x14ac:dyDescent="0.3">
      <c r="A418" s="2">
        <v>45520.833333333299</v>
      </c>
      <c r="B418" s="5">
        <v>20.100000000000001</v>
      </c>
      <c r="C418" s="5">
        <v>1.4</v>
      </c>
      <c r="D418" s="5">
        <v>9</v>
      </c>
      <c r="E418" s="5">
        <f t="shared" si="6"/>
        <v>10.166666666666666</v>
      </c>
      <c r="F418" s="5"/>
      <c r="G418" s="5">
        <v>11.7</v>
      </c>
      <c r="H418" s="6">
        <v>10.931566</v>
      </c>
    </row>
    <row r="419" spans="1:8" x14ac:dyDescent="0.3">
      <c r="A419" s="2">
        <v>45520.875</v>
      </c>
      <c r="B419" s="5">
        <v>18.100000000000001</v>
      </c>
      <c r="C419" s="5">
        <v>6.5</v>
      </c>
      <c r="D419" s="5">
        <v>8.9</v>
      </c>
      <c r="E419" s="5">
        <f t="shared" si="6"/>
        <v>11.166666666666666</v>
      </c>
      <c r="F419" s="5"/>
      <c r="G419" s="5">
        <v>10.1</v>
      </c>
      <c r="H419" s="6">
        <v>9.4953710000000004</v>
      </c>
    </row>
    <row r="420" spans="1:8" x14ac:dyDescent="0.3">
      <c r="A420" s="2">
        <v>45520.916666666701</v>
      </c>
      <c r="B420" s="5">
        <v>5</v>
      </c>
      <c r="C420" s="5">
        <v>6.7</v>
      </c>
      <c r="D420" s="5">
        <v>11.9</v>
      </c>
      <c r="E420" s="5">
        <f t="shared" si="6"/>
        <v>7.8666666666666671</v>
      </c>
      <c r="F420" s="5"/>
      <c r="G420" s="5">
        <v>9.4</v>
      </c>
      <c r="H420" s="6">
        <v>8.18262</v>
      </c>
    </row>
    <row r="421" spans="1:8" x14ac:dyDescent="0.3">
      <c r="A421" s="2">
        <v>45520.958333333299</v>
      </c>
      <c r="B421" s="5">
        <v>0.9</v>
      </c>
      <c r="C421" s="5">
        <v>7.7</v>
      </c>
      <c r="D421" s="5">
        <v>11.1</v>
      </c>
      <c r="E421" s="5">
        <f t="shared" si="6"/>
        <v>6.5666666666666664</v>
      </c>
      <c r="F421" s="5"/>
      <c r="G421" s="5">
        <v>8.8000000000000007</v>
      </c>
      <c r="H421" s="6">
        <v>7.9743729999999999</v>
      </c>
    </row>
    <row r="422" spans="1:8" x14ac:dyDescent="0.3">
      <c r="A422" s="2">
        <v>45521</v>
      </c>
      <c r="B422" s="5">
        <v>1.6</v>
      </c>
      <c r="C422" s="5">
        <v>5.8</v>
      </c>
      <c r="D422" s="5">
        <v>9</v>
      </c>
      <c r="E422" s="5">
        <f t="shared" si="6"/>
        <v>5.4666666666666659</v>
      </c>
      <c r="F422" s="5"/>
      <c r="G422" s="5">
        <v>8</v>
      </c>
      <c r="H422" s="6">
        <v>7.5846629999999999</v>
      </c>
    </row>
    <row r="423" spans="1:8" x14ac:dyDescent="0.3">
      <c r="A423" s="2">
        <v>45521.041666666701</v>
      </c>
      <c r="B423" s="5">
        <v>12.7</v>
      </c>
      <c r="C423" s="5">
        <v>5.0999999999999996</v>
      </c>
      <c r="D423" s="5">
        <v>5.5</v>
      </c>
      <c r="E423" s="5">
        <f t="shared" si="6"/>
        <v>7.7666666666666657</v>
      </c>
      <c r="F423" s="5"/>
      <c r="G423" s="5">
        <v>7.6</v>
      </c>
      <c r="H423" s="6">
        <v>7.7763910000000003</v>
      </c>
    </row>
    <row r="424" spans="1:8" x14ac:dyDescent="0.3">
      <c r="A424" s="2">
        <v>45521.083333333299</v>
      </c>
      <c r="B424" s="5">
        <v>-4.8</v>
      </c>
      <c r="C424" s="5">
        <v>6.4</v>
      </c>
      <c r="D424" s="5">
        <v>6.8</v>
      </c>
      <c r="E424" s="5">
        <f t="shared" si="6"/>
        <v>2.8000000000000003</v>
      </c>
      <c r="F424" s="5"/>
      <c r="G424" s="5">
        <v>6.6</v>
      </c>
      <c r="H424" s="6">
        <v>8.2907100000000007</v>
      </c>
    </row>
    <row r="425" spans="1:8" x14ac:dyDescent="0.3">
      <c r="A425" s="2">
        <v>45521.125</v>
      </c>
      <c r="B425" s="5">
        <v>2.2000000000000002</v>
      </c>
      <c r="C425" s="5">
        <v>7.9</v>
      </c>
      <c r="D425" s="5">
        <v>10.3</v>
      </c>
      <c r="E425" s="5">
        <f t="shared" si="6"/>
        <v>6.8000000000000007</v>
      </c>
      <c r="F425" s="5"/>
      <c r="G425" s="5">
        <v>6.9</v>
      </c>
      <c r="H425" s="6">
        <v>8.1903579999999998</v>
      </c>
    </row>
    <row r="426" spans="1:8" x14ac:dyDescent="0.3">
      <c r="A426" s="2">
        <v>45521.166666666701</v>
      </c>
      <c r="B426" s="5">
        <v>31.4</v>
      </c>
      <c r="C426" s="5">
        <v>4</v>
      </c>
      <c r="D426" s="5">
        <v>5.5</v>
      </c>
      <c r="E426" s="5">
        <f t="shared" si="6"/>
        <v>13.633333333333333</v>
      </c>
      <c r="F426" s="5"/>
      <c r="G426" s="5">
        <v>7.5</v>
      </c>
      <c r="H426" s="6">
        <v>8.8342749999999999</v>
      </c>
    </row>
    <row r="427" spans="1:8" x14ac:dyDescent="0.3">
      <c r="A427" s="2">
        <v>45521.208333333299</v>
      </c>
      <c r="B427" s="5">
        <v>17.100000000000001</v>
      </c>
      <c r="C427" s="5">
        <v>5.7</v>
      </c>
      <c r="D427" s="5">
        <v>4.3</v>
      </c>
      <c r="E427" s="5">
        <f t="shared" si="6"/>
        <v>9.0333333333333332</v>
      </c>
      <c r="F427" s="5"/>
      <c r="G427" s="5">
        <v>7.8</v>
      </c>
      <c r="H427" s="6">
        <v>9.8774909999999991</v>
      </c>
    </row>
    <row r="428" spans="1:8" x14ac:dyDescent="0.3">
      <c r="A428" s="2">
        <v>45521.25</v>
      </c>
      <c r="B428" s="5">
        <v>18.8</v>
      </c>
      <c r="C428" s="5">
        <v>10.5</v>
      </c>
      <c r="D428" s="5">
        <v>6.5</v>
      </c>
      <c r="E428" s="5">
        <f t="shared" si="6"/>
        <v>11.933333333333332</v>
      </c>
      <c r="F428" s="5"/>
      <c r="G428" s="5">
        <v>8.3000000000000007</v>
      </c>
      <c r="H428" s="6">
        <v>10.441704</v>
      </c>
    </row>
    <row r="429" spans="1:8" x14ac:dyDescent="0.3">
      <c r="A429" s="2">
        <v>45521.291666666701</v>
      </c>
      <c r="B429" s="5">
        <v>-18.399999999999999</v>
      </c>
      <c r="C429" s="5">
        <v>10.1</v>
      </c>
      <c r="D429" s="5">
        <v>3.8</v>
      </c>
      <c r="E429" s="5">
        <f t="shared" si="6"/>
        <v>-1.4999999999999998</v>
      </c>
      <c r="F429" s="5"/>
      <c r="G429" s="5">
        <v>9.1</v>
      </c>
    </row>
    <row r="430" spans="1:8" x14ac:dyDescent="0.3">
      <c r="A430" s="2">
        <v>45521.333333333299</v>
      </c>
      <c r="B430" s="5">
        <v>2.6</v>
      </c>
      <c r="C430" s="5">
        <v>9.6</v>
      </c>
      <c r="D430" s="5">
        <v>5.8</v>
      </c>
      <c r="E430" s="5">
        <f t="shared" si="6"/>
        <v>6</v>
      </c>
      <c r="F430" s="5"/>
      <c r="G430" s="5">
        <v>12.1</v>
      </c>
      <c r="H430" s="6">
        <v>12.06132</v>
      </c>
    </row>
    <row r="431" spans="1:8" x14ac:dyDescent="0.3">
      <c r="A431" s="2">
        <v>45521.375</v>
      </c>
      <c r="B431" s="5">
        <v>11.9</v>
      </c>
      <c r="C431" s="5">
        <v>12.3</v>
      </c>
      <c r="D431" s="5">
        <v>9.1</v>
      </c>
      <c r="E431" s="5">
        <f t="shared" si="6"/>
        <v>11.100000000000001</v>
      </c>
      <c r="F431" s="5"/>
      <c r="G431" s="5">
        <v>12</v>
      </c>
      <c r="H431" s="6">
        <v>12.061216</v>
      </c>
    </row>
    <row r="432" spans="1:8" x14ac:dyDescent="0.3">
      <c r="A432" s="2">
        <v>45521.416666666701</v>
      </c>
      <c r="B432" s="5">
        <v>4.4000000000000004</v>
      </c>
      <c r="C432" s="5">
        <v>9.1</v>
      </c>
      <c r="D432" s="5">
        <v>8.6999999999999993</v>
      </c>
      <c r="E432" s="5">
        <f t="shared" si="6"/>
        <v>7.3999999999999995</v>
      </c>
      <c r="F432" s="5"/>
      <c r="G432" s="5">
        <v>10.6</v>
      </c>
      <c r="H432" s="6">
        <v>10.946183</v>
      </c>
    </row>
    <row r="433" spans="1:8" x14ac:dyDescent="0.3">
      <c r="A433" s="2">
        <v>45521.458333333299</v>
      </c>
      <c r="B433" s="5">
        <v>5.0999999999999996</v>
      </c>
      <c r="C433" s="5">
        <v>7.8</v>
      </c>
      <c r="D433" s="5">
        <v>5.8</v>
      </c>
      <c r="E433" s="5">
        <f t="shared" si="6"/>
        <v>6.2333333333333334</v>
      </c>
      <c r="F433" s="5"/>
      <c r="G433" s="5">
        <v>8.3000000000000007</v>
      </c>
      <c r="H433" s="6">
        <v>9.0437329999999996</v>
      </c>
    </row>
    <row r="434" spans="1:8" x14ac:dyDescent="0.3">
      <c r="A434" s="2">
        <v>45521.5</v>
      </c>
      <c r="B434" s="5">
        <v>8.9</v>
      </c>
      <c r="C434" s="5">
        <v>3.7</v>
      </c>
      <c r="D434" s="5">
        <v>4.3</v>
      </c>
      <c r="E434" s="5">
        <f t="shared" si="6"/>
        <v>5.6333333333333337</v>
      </c>
      <c r="F434" s="5"/>
      <c r="G434" s="5">
        <v>5.0999999999999996</v>
      </c>
      <c r="H434" s="6">
        <v>6.9130029999999998</v>
      </c>
    </row>
    <row r="435" spans="1:8" x14ac:dyDescent="0.3">
      <c r="A435" s="2">
        <v>45521.541666666701</v>
      </c>
      <c r="B435" s="5">
        <v>1.6</v>
      </c>
      <c r="C435" s="5">
        <v>8.6</v>
      </c>
      <c r="D435" s="5">
        <v>10.9</v>
      </c>
      <c r="E435" s="5">
        <f t="shared" si="6"/>
        <v>7.0333333333333341</v>
      </c>
      <c r="F435" s="5"/>
      <c r="G435" s="5">
        <v>8.5</v>
      </c>
      <c r="H435" s="6">
        <v>9.4128889999999998</v>
      </c>
    </row>
    <row r="436" spans="1:8" x14ac:dyDescent="0.3">
      <c r="A436" s="2">
        <v>45521.583333333299</v>
      </c>
      <c r="B436" s="5">
        <v>1.9</v>
      </c>
      <c r="C436" s="5">
        <v>9.6999999999999993</v>
      </c>
      <c r="D436" s="5">
        <v>6</v>
      </c>
      <c r="E436" s="5">
        <f t="shared" si="6"/>
        <v>5.8666666666666671</v>
      </c>
      <c r="F436" s="5"/>
      <c r="G436" s="5">
        <v>11.8</v>
      </c>
      <c r="H436" s="6">
        <v>11.853336000000001</v>
      </c>
    </row>
    <row r="437" spans="1:8" x14ac:dyDescent="0.3">
      <c r="A437" s="2">
        <v>45521.625</v>
      </c>
      <c r="B437" s="5">
        <v>10.9</v>
      </c>
      <c r="C437" s="5">
        <v>12</v>
      </c>
      <c r="D437" s="5">
        <v>8.6999999999999993</v>
      </c>
      <c r="E437" s="5">
        <f t="shared" si="6"/>
        <v>10.533333333333333</v>
      </c>
      <c r="F437" s="5"/>
      <c r="G437" s="5">
        <v>12</v>
      </c>
      <c r="H437" s="6">
        <v>12.570468999999999</v>
      </c>
    </row>
    <row r="438" spans="1:8" x14ac:dyDescent="0.3">
      <c r="A438" s="2">
        <v>45521.666666666701</v>
      </c>
      <c r="B438" s="5">
        <v>-0.1</v>
      </c>
      <c r="C438" s="5">
        <v>7.3</v>
      </c>
      <c r="D438" s="5">
        <v>7</v>
      </c>
      <c r="E438" s="5">
        <f t="shared" si="6"/>
        <v>4.7333333333333334</v>
      </c>
      <c r="F438" s="5"/>
      <c r="G438" s="5">
        <v>9.5</v>
      </c>
      <c r="H438" s="6">
        <v>11.997209</v>
      </c>
    </row>
    <row r="439" spans="1:8" x14ac:dyDescent="0.3">
      <c r="A439" s="2">
        <v>45521.708333333299</v>
      </c>
      <c r="B439" s="5">
        <v>10.7</v>
      </c>
      <c r="C439" s="5">
        <v>2</v>
      </c>
      <c r="D439" s="5">
        <v>7.5</v>
      </c>
      <c r="E439" s="5">
        <f t="shared" si="6"/>
        <v>6.7333333333333334</v>
      </c>
      <c r="F439" s="5"/>
      <c r="G439" s="5">
        <v>9.8000000000000007</v>
      </c>
      <c r="H439" s="6">
        <v>10.409404</v>
      </c>
    </row>
    <row r="440" spans="1:8" x14ac:dyDescent="0.3">
      <c r="A440" s="2">
        <v>45521.75</v>
      </c>
      <c r="B440" s="5">
        <v>12.2</v>
      </c>
      <c r="C440" s="5">
        <v>1.5</v>
      </c>
      <c r="D440" s="5">
        <v>8</v>
      </c>
      <c r="E440" s="5">
        <f t="shared" si="6"/>
        <v>7.2333333333333334</v>
      </c>
      <c r="F440" s="5"/>
      <c r="G440" s="5">
        <v>10.3</v>
      </c>
      <c r="H440" s="6">
        <v>10.815791000000001</v>
      </c>
    </row>
    <row r="441" spans="1:8" x14ac:dyDescent="0.3">
      <c r="A441" s="2">
        <v>45521.791666666701</v>
      </c>
      <c r="B441" s="5">
        <v>13.1</v>
      </c>
      <c r="C441" s="5">
        <v>9.4</v>
      </c>
      <c r="D441" s="5">
        <v>5.5</v>
      </c>
      <c r="E441" s="5">
        <f t="shared" si="6"/>
        <v>9.3333333333333339</v>
      </c>
      <c r="F441" s="5"/>
      <c r="G441" s="5">
        <v>11.7</v>
      </c>
      <c r="H441" s="6">
        <v>10.716421</v>
      </c>
    </row>
    <row r="442" spans="1:8" x14ac:dyDescent="0.3">
      <c r="A442" s="2">
        <v>45521.833333333299</v>
      </c>
      <c r="B442" s="5">
        <v>22.7</v>
      </c>
      <c r="C442" s="5">
        <v>2.8</v>
      </c>
      <c r="D442" s="5">
        <v>4.8</v>
      </c>
      <c r="E442" s="5">
        <f t="shared" si="6"/>
        <v>10.1</v>
      </c>
      <c r="F442" s="5"/>
      <c r="G442" s="5">
        <v>13.4</v>
      </c>
      <c r="H442" s="6">
        <v>11.741139</v>
      </c>
    </row>
    <row r="443" spans="1:8" x14ac:dyDescent="0.3">
      <c r="A443" s="2">
        <v>45521.875</v>
      </c>
      <c r="B443" s="5">
        <v>14.6</v>
      </c>
      <c r="C443" s="5">
        <v>7.8</v>
      </c>
      <c r="D443" s="5">
        <v>10.1</v>
      </c>
      <c r="E443" s="5">
        <f t="shared" si="6"/>
        <v>10.833333333333334</v>
      </c>
      <c r="F443" s="5"/>
      <c r="G443" s="5">
        <v>12.8</v>
      </c>
      <c r="H443" s="6">
        <v>11.066177</v>
      </c>
    </row>
    <row r="444" spans="1:8" x14ac:dyDescent="0.3">
      <c r="A444" s="2">
        <v>45521.916666666701</v>
      </c>
      <c r="B444" s="5">
        <v>17.3</v>
      </c>
      <c r="C444" s="5">
        <v>1.1000000000000001</v>
      </c>
      <c r="D444" s="5">
        <v>9.1999999999999993</v>
      </c>
      <c r="E444" s="5">
        <f t="shared" si="6"/>
        <v>9.2000000000000011</v>
      </c>
      <c r="F444" s="5"/>
      <c r="G444" s="5">
        <v>12.4</v>
      </c>
      <c r="H444" s="6">
        <v>10.990487</v>
      </c>
    </row>
    <row r="445" spans="1:8" x14ac:dyDescent="0.3">
      <c r="A445" s="2">
        <v>45521.958333333299</v>
      </c>
      <c r="B445" s="5">
        <v>10.9</v>
      </c>
      <c r="C445" s="5">
        <v>8.5</v>
      </c>
      <c r="D445" s="5">
        <v>8.4</v>
      </c>
      <c r="E445" s="5">
        <f t="shared" si="6"/>
        <v>9.2666666666666657</v>
      </c>
      <c r="F445" s="5"/>
      <c r="G445" s="5">
        <v>11.6</v>
      </c>
      <c r="H445" s="6">
        <v>10.315982</v>
      </c>
    </row>
    <row r="446" spans="1:8" x14ac:dyDescent="0.3">
      <c r="A446" s="2">
        <v>45522</v>
      </c>
      <c r="B446" s="5">
        <v>14.7</v>
      </c>
      <c r="C446" s="5">
        <v>5</v>
      </c>
      <c r="D446" s="5">
        <v>7.7</v>
      </c>
      <c r="E446" s="5">
        <f t="shared" si="6"/>
        <v>9.1333333333333329</v>
      </c>
      <c r="F446" s="5"/>
      <c r="G446" s="5">
        <v>11.1</v>
      </c>
      <c r="H446" s="6">
        <v>10.369896000000001</v>
      </c>
    </row>
    <row r="447" spans="1:8" x14ac:dyDescent="0.3">
      <c r="A447" s="2">
        <v>45522.041666666701</v>
      </c>
      <c r="B447" s="5">
        <v>13.1</v>
      </c>
      <c r="C447" s="5">
        <v>6.8</v>
      </c>
      <c r="D447" s="5">
        <v>6</v>
      </c>
      <c r="E447" s="5">
        <f t="shared" si="6"/>
        <v>8.6333333333333329</v>
      </c>
      <c r="F447" s="5"/>
      <c r="G447" s="5">
        <v>12</v>
      </c>
      <c r="H447" s="6">
        <v>11.047791</v>
      </c>
    </row>
    <row r="448" spans="1:8" x14ac:dyDescent="0.3">
      <c r="A448" s="2">
        <v>45522.083333333299</v>
      </c>
      <c r="B448" s="5">
        <v>8.1999999999999993</v>
      </c>
      <c r="C448" s="5">
        <v>7.2</v>
      </c>
      <c r="D448" s="5">
        <v>7</v>
      </c>
      <c r="E448" s="5">
        <f t="shared" si="6"/>
        <v>7.4666666666666659</v>
      </c>
      <c r="F448" s="5"/>
      <c r="G448" s="5">
        <v>10.4</v>
      </c>
      <c r="H448" s="6">
        <v>10.555706000000001</v>
      </c>
    </row>
    <row r="449" spans="1:8" x14ac:dyDescent="0.3">
      <c r="A449" s="2">
        <v>45522.125</v>
      </c>
      <c r="B449" s="5">
        <v>7.6</v>
      </c>
      <c r="C449" s="5">
        <v>6.4</v>
      </c>
      <c r="D449" s="5">
        <v>5.2</v>
      </c>
      <c r="E449" s="5">
        <f t="shared" si="6"/>
        <v>6.3999999999999995</v>
      </c>
      <c r="F449" s="5"/>
      <c r="G449" s="5">
        <v>10.3</v>
      </c>
      <c r="H449" s="6">
        <v>10.083536</v>
      </c>
    </row>
    <row r="450" spans="1:8" x14ac:dyDescent="0.3">
      <c r="A450" s="2">
        <v>45522.166666666701</v>
      </c>
      <c r="B450" s="5">
        <v>10.6</v>
      </c>
      <c r="C450" s="5">
        <v>9.1</v>
      </c>
      <c r="D450" s="5">
        <v>7.5</v>
      </c>
      <c r="E450" s="5">
        <f t="shared" si="6"/>
        <v>9.0666666666666664</v>
      </c>
      <c r="F450" s="5"/>
      <c r="G450" s="5">
        <v>10.6</v>
      </c>
      <c r="H450" s="6">
        <v>10.828044999999999</v>
      </c>
    </row>
    <row r="451" spans="1:8" x14ac:dyDescent="0.3">
      <c r="A451" s="2">
        <v>45522.208333333299</v>
      </c>
      <c r="B451" s="5">
        <v>16.3</v>
      </c>
      <c r="C451" s="5">
        <v>5.9</v>
      </c>
      <c r="D451" s="5">
        <v>9.8000000000000007</v>
      </c>
      <c r="E451" s="5">
        <f t="shared" ref="E451:E514" si="7">AVERAGE(B451:D451)</f>
        <v>10.666666666666666</v>
      </c>
      <c r="F451" s="5"/>
      <c r="G451" s="5">
        <v>10</v>
      </c>
    </row>
    <row r="452" spans="1:8" x14ac:dyDescent="0.3">
      <c r="A452" s="2">
        <v>45522.25</v>
      </c>
      <c r="B452" s="5">
        <v>12.6</v>
      </c>
      <c r="C452" s="5">
        <v>4.9000000000000004</v>
      </c>
      <c r="D452" s="5">
        <v>8</v>
      </c>
      <c r="E452" s="5">
        <f t="shared" si="7"/>
        <v>8.5</v>
      </c>
      <c r="F452" s="5"/>
      <c r="G452" s="5">
        <v>10.4</v>
      </c>
      <c r="H452" s="6">
        <v>10.601003</v>
      </c>
    </row>
    <row r="453" spans="1:8" x14ac:dyDescent="0.3">
      <c r="A453" s="2">
        <v>45522.291666666701</v>
      </c>
      <c r="B453" s="5">
        <v>-7.1</v>
      </c>
      <c r="C453" s="5">
        <v>7.3</v>
      </c>
      <c r="D453" s="5">
        <v>7.2</v>
      </c>
      <c r="E453" s="5">
        <f t="shared" si="7"/>
        <v>2.4666666666666668</v>
      </c>
      <c r="F453" s="5"/>
      <c r="G453" s="5">
        <v>10.4</v>
      </c>
      <c r="H453" s="6">
        <v>10.776513</v>
      </c>
    </row>
    <row r="454" spans="1:8" x14ac:dyDescent="0.3">
      <c r="A454" s="2">
        <v>45522.333333333299</v>
      </c>
      <c r="B454" s="5">
        <v>-12</v>
      </c>
      <c r="C454" s="5">
        <v>7</v>
      </c>
      <c r="D454" s="5">
        <v>7</v>
      </c>
      <c r="E454" s="5">
        <f t="shared" si="7"/>
        <v>0.66666666666666663</v>
      </c>
      <c r="F454" s="5"/>
      <c r="G454" s="5">
        <v>12.3</v>
      </c>
      <c r="H454" s="6">
        <v>11.531487</v>
      </c>
    </row>
    <row r="455" spans="1:8" x14ac:dyDescent="0.3">
      <c r="A455" s="2">
        <v>45522.375</v>
      </c>
      <c r="B455" s="5">
        <v>-1.7</v>
      </c>
      <c r="C455" s="5">
        <v>13.4</v>
      </c>
      <c r="D455" s="5">
        <v>10.6</v>
      </c>
      <c r="E455" s="5">
        <f t="shared" si="7"/>
        <v>7.4333333333333336</v>
      </c>
      <c r="F455" s="5"/>
      <c r="G455" s="5">
        <v>12.4</v>
      </c>
      <c r="H455" s="6">
        <v>11.672731000000001</v>
      </c>
    </row>
    <row r="456" spans="1:8" x14ac:dyDescent="0.3">
      <c r="A456" s="2">
        <v>45522.416666666701</v>
      </c>
      <c r="B456" s="5">
        <v>0.4</v>
      </c>
      <c r="C456" s="5">
        <v>9.8000000000000007</v>
      </c>
      <c r="D456" s="5">
        <v>7</v>
      </c>
      <c r="E456" s="5">
        <f t="shared" si="7"/>
        <v>5.7333333333333343</v>
      </c>
      <c r="F456" s="5"/>
      <c r="G456" s="5">
        <v>10.8</v>
      </c>
      <c r="H456" s="6">
        <v>10.798318999999999</v>
      </c>
    </row>
    <row r="457" spans="1:8" x14ac:dyDescent="0.3">
      <c r="A457" s="2">
        <v>45522.458333333299</v>
      </c>
      <c r="B457" s="5">
        <v>4</v>
      </c>
      <c r="C457" s="5">
        <v>9.6</v>
      </c>
      <c r="D457" s="5">
        <v>11.9</v>
      </c>
      <c r="E457" s="5">
        <f t="shared" si="7"/>
        <v>8.5</v>
      </c>
      <c r="F457" s="5"/>
      <c r="G457" s="5">
        <v>7.8</v>
      </c>
      <c r="H457" s="6">
        <v>8.5399750000000001</v>
      </c>
    </row>
    <row r="458" spans="1:8" x14ac:dyDescent="0.3">
      <c r="A458" s="2">
        <v>45522.5</v>
      </c>
      <c r="B458" s="5">
        <v>6.3</v>
      </c>
      <c r="C458" s="5">
        <v>14.7</v>
      </c>
      <c r="D458" s="5">
        <v>6.5</v>
      </c>
      <c r="E458" s="5">
        <f t="shared" si="7"/>
        <v>9.1666666666666661</v>
      </c>
      <c r="F458" s="5"/>
      <c r="G458" s="5">
        <v>2.9</v>
      </c>
      <c r="H458" s="6">
        <v>5.4251379999999996</v>
      </c>
    </row>
    <row r="459" spans="1:8" x14ac:dyDescent="0.3">
      <c r="A459" s="2">
        <v>45522.541666666701</v>
      </c>
      <c r="B459" s="5">
        <v>7.8</v>
      </c>
      <c r="C459" s="5">
        <v>10</v>
      </c>
      <c r="D459" s="5">
        <v>2.8</v>
      </c>
      <c r="E459" s="5">
        <f t="shared" si="7"/>
        <v>6.8666666666666671</v>
      </c>
      <c r="F459" s="5"/>
      <c r="G459" s="5">
        <v>2.4</v>
      </c>
      <c r="H459" s="6">
        <v>4.9791059999999998</v>
      </c>
    </row>
    <row r="460" spans="1:8" x14ac:dyDescent="0.3">
      <c r="A460" s="2">
        <v>45522.583333333299</v>
      </c>
      <c r="B460" s="5">
        <v>5.9</v>
      </c>
      <c r="C460" s="5">
        <v>11.2</v>
      </c>
      <c r="D460" s="5">
        <v>3</v>
      </c>
      <c r="E460" s="5">
        <f t="shared" si="7"/>
        <v>6.7</v>
      </c>
      <c r="F460" s="5"/>
      <c r="G460" s="5">
        <v>2.1</v>
      </c>
      <c r="H460" s="6">
        <v>5.3323859999999996</v>
      </c>
    </row>
    <row r="461" spans="1:8" x14ac:dyDescent="0.3">
      <c r="A461" s="2">
        <v>45522.625</v>
      </c>
      <c r="B461" s="5">
        <v>6.2</v>
      </c>
      <c r="C461" s="5">
        <v>4.3</v>
      </c>
      <c r="D461" s="5">
        <v>1.3</v>
      </c>
      <c r="E461" s="5">
        <f t="shared" si="7"/>
        <v>3.9333333333333336</v>
      </c>
      <c r="F461" s="5"/>
      <c r="G461" s="5">
        <v>2.7</v>
      </c>
      <c r="H461" s="6">
        <v>5.1501320000000002</v>
      </c>
    </row>
    <row r="462" spans="1:8" x14ac:dyDescent="0.3">
      <c r="A462" s="2">
        <v>45522.666666666701</v>
      </c>
      <c r="B462" s="5">
        <v>6.6</v>
      </c>
      <c r="C462" s="5">
        <v>1.1000000000000001</v>
      </c>
      <c r="D462" s="5">
        <v>0.6</v>
      </c>
      <c r="E462" s="5">
        <f t="shared" si="7"/>
        <v>2.7666666666666662</v>
      </c>
      <c r="F462" s="5"/>
      <c r="G462" s="5">
        <v>3.1</v>
      </c>
      <c r="H462" s="6">
        <v>5.125769</v>
      </c>
    </row>
    <row r="463" spans="1:8" x14ac:dyDescent="0.3">
      <c r="A463" s="2">
        <v>45522.708333333299</v>
      </c>
      <c r="B463" s="5">
        <v>9.3000000000000007</v>
      </c>
      <c r="C463" s="5">
        <v>5.5</v>
      </c>
      <c r="D463" s="5">
        <v>0.8</v>
      </c>
      <c r="E463" s="5">
        <f t="shared" si="7"/>
        <v>5.2</v>
      </c>
      <c r="F463" s="5"/>
      <c r="G463" s="5">
        <v>3.4</v>
      </c>
      <c r="H463" s="6">
        <v>5.108257</v>
      </c>
    </row>
    <row r="464" spans="1:8" x14ac:dyDescent="0.3">
      <c r="A464" s="2">
        <v>45522.75</v>
      </c>
      <c r="B464" s="5">
        <v>16</v>
      </c>
      <c r="C464" s="5">
        <v>1</v>
      </c>
      <c r="D464" s="5">
        <v>1.3</v>
      </c>
      <c r="E464" s="5">
        <f t="shared" si="7"/>
        <v>6.1000000000000005</v>
      </c>
      <c r="F464" s="5"/>
      <c r="G464" s="5">
        <v>2.7</v>
      </c>
      <c r="H464" s="6">
        <v>4.7355840000000002</v>
      </c>
    </row>
    <row r="465" spans="1:8" x14ac:dyDescent="0.3">
      <c r="A465" s="2">
        <v>45522.791666666701</v>
      </c>
      <c r="B465" s="5">
        <v>12.7</v>
      </c>
      <c r="C465" s="5">
        <v>0.8</v>
      </c>
      <c r="D465" s="5">
        <v>1.8</v>
      </c>
      <c r="E465" s="5">
        <f t="shared" si="7"/>
        <v>5.1000000000000005</v>
      </c>
      <c r="F465" s="5"/>
      <c r="G465" s="5">
        <v>1.5</v>
      </c>
      <c r="H465" s="6">
        <v>3.660657</v>
      </c>
    </row>
    <row r="466" spans="1:8" x14ac:dyDescent="0.3">
      <c r="A466" s="2">
        <v>45522.833333333299</v>
      </c>
      <c r="B466" s="5">
        <v>5.8</v>
      </c>
      <c r="C466" s="5">
        <v>1</v>
      </c>
      <c r="D466" s="5">
        <v>1.3</v>
      </c>
      <c r="E466" s="5">
        <f t="shared" si="7"/>
        <v>2.6999999999999997</v>
      </c>
      <c r="F466" s="5"/>
      <c r="G466" s="5">
        <v>1</v>
      </c>
      <c r="H466" s="6">
        <v>3.1097030000000001</v>
      </c>
    </row>
    <row r="467" spans="1:8" x14ac:dyDescent="0.3">
      <c r="A467" s="2">
        <v>45522.875</v>
      </c>
      <c r="B467" s="5">
        <v>0.4</v>
      </c>
      <c r="C467" s="5">
        <v>-1.1000000000000001</v>
      </c>
      <c r="D467" s="5">
        <v>-0.6</v>
      </c>
      <c r="E467" s="5">
        <f t="shared" si="7"/>
        <v>-0.43333333333333335</v>
      </c>
      <c r="F467" s="5"/>
      <c r="G467" s="5">
        <v>1.2</v>
      </c>
      <c r="H467" s="6">
        <v>2.927441</v>
      </c>
    </row>
    <row r="468" spans="1:8" x14ac:dyDescent="0.3">
      <c r="A468" s="2">
        <v>45522.916666666701</v>
      </c>
      <c r="B468" s="5">
        <v>2.8</v>
      </c>
      <c r="C468" s="5">
        <v>1.7</v>
      </c>
      <c r="D468" s="5">
        <v>-1.3</v>
      </c>
      <c r="E468" s="5">
        <f t="shared" si="7"/>
        <v>1.0666666666666667</v>
      </c>
      <c r="F468" s="5"/>
      <c r="G468" s="5">
        <v>1.5</v>
      </c>
      <c r="H468" s="6">
        <v>3.0623360000000002</v>
      </c>
    </row>
    <row r="469" spans="1:8" x14ac:dyDescent="0.3">
      <c r="A469" s="2">
        <v>45522.958333333299</v>
      </c>
      <c r="B469" s="5">
        <v>1.1000000000000001</v>
      </c>
      <c r="C469" s="5">
        <v>9.3000000000000007</v>
      </c>
      <c r="D469" s="5">
        <v>1.3</v>
      </c>
      <c r="E469" s="5">
        <f t="shared" si="7"/>
        <v>3.9000000000000004</v>
      </c>
      <c r="F469" s="5"/>
      <c r="G469" s="5">
        <v>1.9</v>
      </c>
      <c r="H469" s="6">
        <v>2.9215970000000002</v>
      </c>
    </row>
    <row r="470" spans="1:8" x14ac:dyDescent="0.3">
      <c r="A470" s="2">
        <v>45523</v>
      </c>
      <c r="B470" s="5">
        <v>-6.6</v>
      </c>
      <c r="C470" s="5">
        <v>-2.5</v>
      </c>
      <c r="D470" s="5">
        <v>2.8</v>
      </c>
      <c r="E470" s="5">
        <f t="shared" si="7"/>
        <v>-2.1</v>
      </c>
      <c r="F470" s="5"/>
      <c r="G470" s="5">
        <v>2.7</v>
      </c>
      <c r="H470" s="6">
        <v>2.8125300000000002</v>
      </c>
    </row>
    <row r="471" spans="1:8" x14ac:dyDescent="0.3">
      <c r="A471" s="2">
        <v>45523.041666666701</v>
      </c>
      <c r="B471" s="5">
        <v>17.5</v>
      </c>
      <c r="C471" s="5">
        <v>6.1</v>
      </c>
      <c r="D471" s="5">
        <v>3</v>
      </c>
      <c r="E471" s="5">
        <f t="shared" si="7"/>
        <v>8.8666666666666671</v>
      </c>
      <c r="F471" s="5"/>
      <c r="G471" s="5">
        <v>3</v>
      </c>
      <c r="H471" s="6">
        <v>3.5891700000000002</v>
      </c>
    </row>
    <row r="472" spans="1:8" x14ac:dyDescent="0.3">
      <c r="A472" s="2">
        <v>45523.083333333299</v>
      </c>
      <c r="B472" s="5">
        <v>13.2</v>
      </c>
      <c r="C472" s="5">
        <v>2.7</v>
      </c>
      <c r="D472" s="5">
        <v>2.2999999999999998</v>
      </c>
      <c r="E472" s="5">
        <f t="shared" si="7"/>
        <v>6.0666666666666664</v>
      </c>
      <c r="F472" s="5"/>
      <c r="G472" s="5">
        <v>2.6</v>
      </c>
      <c r="H472" s="6">
        <v>2.9751840000000001</v>
      </c>
    </row>
    <row r="473" spans="1:8" x14ac:dyDescent="0.3">
      <c r="A473" s="2">
        <v>45523.125</v>
      </c>
      <c r="B473" s="5">
        <v>2.7</v>
      </c>
      <c r="C473" s="5">
        <v>4.9000000000000004</v>
      </c>
      <c r="D473" s="5">
        <v>1.5</v>
      </c>
      <c r="E473" s="5">
        <f t="shared" si="7"/>
        <v>3.0333333333333337</v>
      </c>
      <c r="F473" s="5"/>
      <c r="G473" s="5">
        <v>2.8</v>
      </c>
      <c r="H473" s="6">
        <v>3.110932</v>
      </c>
    </row>
    <row r="474" spans="1:8" x14ac:dyDescent="0.3">
      <c r="A474" s="2">
        <v>45523.166666666701</v>
      </c>
      <c r="B474" s="5">
        <v>-11</v>
      </c>
      <c r="C474" s="5">
        <v>2.9</v>
      </c>
      <c r="D474" s="5">
        <v>4.3</v>
      </c>
      <c r="E474" s="5">
        <f t="shared" si="7"/>
        <v>-1.2666666666666666</v>
      </c>
      <c r="F474" s="5"/>
      <c r="G474" s="5">
        <v>3.3</v>
      </c>
      <c r="H474" s="6">
        <v>2.7379039999999999</v>
      </c>
    </row>
    <row r="475" spans="1:8" x14ac:dyDescent="0.3">
      <c r="A475" s="2">
        <v>45523.208333333299</v>
      </c>
      <c r="B475" s="5">
        <v>-5.4</v>
      </c>
      <c r="C475" s="5">
        <v>3.4</v>
      </c>
      <c r="D475" s="5">
        <v>3.5</v>
      </c>
      <c r="E475" s="5">
        <f t="shared" si="7"/>
        <v>0.49999999999999983</v>
      </c>
      <c r="F475" s="5"/>
      <c r="G475" s="5">
        <v>3.9</v>
      </c>
      <c r="H475" s="6">
        <v>3.0240999999999998</v>
      </c>
    </row>
    <row r="476" spans="1:8" x14ac:dyDescent="0.3">
      <c r="A476" s="2">
        <v>45523.25</v>
      </c>
      <c r="B476" s="5">
        <v>14.9</v>
      </c>
      <c r="C476" s="5">
        <v>2.8</v>
      </c>
      <c r="D476" s="5">
        <v>5.2</v>
      </c>
      <c r="E476" s="5">
        <f t="shared" si="7"/>
        <v>7.6333333333333329</v>
      </c>
      <c r="F476" s="5"/>
      <c r="G476" s="5">
        <v>4.5999999999999996</v>
      </c>
      <c r="H476" s="6">
        <v>3.6779787000000002</v>
      </c>
    </row>
    <row r="477" spans="1:8" x14ac:dyDescent="0.3">
      <c r="A477" s="2">
        <v>45523.291666666701</v>
      </c>
      <c r="B477" s="5">
        <v>5</v>
      </c>
      <c r="C477" s="5">
        <v>2.2999999999999998</v>
      </c>
      <c r="D477" s="5">
        <v>4.5</v>
      </c>
      <c r="E477" s="5">
        <f t="shared" si="7"/>
        <v>3.9333333333333336</v>
      </c>
      <c r="F477" s="5"/>
      <c r="G477" s="5">
        <v>4.8</v>
      </c>
      <c r="H477" s="6">
        <v>3.8045247</v>
      </c>
    </row>
    <row r="478" spans="1:8" x14ac:dyDescent="0.3">
      <c r="A478" s="2">
        <v>45523.333333333299</v>
      </c>
      <c r="B478" s="5">
        <v>-12.6</v>
      </c>
      <c r="C478" s="5">
        <v>7.2</v>
      </c>
      <c r="D478" s="5">
        <v>4.5</v>
      </c>
      <c r="E478" s="5">
        <f t="shared" si="7"/>
        <v>-0.29999999999999982</v>
      </c>
      <c r="F478" s="5"/>
      <c r="G478" s="5">
        <v>4.4000000000000004</v>
      </c>
      <c r="H478" s="6">
        <v>4.78915867</v>
      </c>
    </row>
    <row r="479" spans="1:8" x14ac:dyDescent="0.3">
      <c r="A479" s="2">
        <v>45523.375</v>
      </c>
      <c r="B479" s="5">
        <v>0.9</v>
      </c>
      <c r="C479" s="5">
        <v>8.5</v>
      </c>
      <c r="D479" s="5">
        <v>4</v>
      </c>
      <c r="E479" s="5">
        <f t="shared" si="7"/>
        <v>4.4666666666666668</v>
      </c>
      <c r="F479" s="5"/>
      <c r="G479" s="5">
        <v>4.5</v>
      </c>
      <c r="H479" s="6">
        <v>5.2088469999999996</v>
      </c>
    </row>
    <row r="480" spans="1:8" x14ac:dyDescent="0.3">
      <c r="A480" s="2">
        <v>45523.416666666701</v>
      </c>
      <c r="B480" s="5">
        <v>12.9</v>
      </c>
      <c r="C480" s="5">
        <v>9.1</v>
      </c>
      <c r="D480" s="5">
        <v>5.8</v>
      </c>
      <c r="E480" s="5">
        <f t="shared" si="7"/>
        <v>9.2666666666666675</v>
      </c>
      <c r="F480" s="5"/>
      <c r="G480" s="5">
        <v>4.7</v>
      </c>
      <c r="H480" s="6">
        <v>5.6641219999999999</v>
      </c>
    </row>
    <row r="481" spans="1:8" x14ac:dyDescent="0.3">
      <c r="A481" s="2">
        <v>45523.458333333299</v>
      </c>
      <c r="B481" s="5">
        <v>3.3</v>
      </c>
      <c r="C481" s="5">
        <v>7.5</v>
      </c>
      <c r="D481" s="5">
        <v>6.3</v>
      </c>
      <c r="E481" s="5">
        <f t="shared" si="7"/>
        <v>5.7</v>
      </c>
      <c r="F481" s="5"/>
      <c r="G481" s="5">
        <v>4</v>
      </c>
      <c r="H481" s="6">
        <v>5.609553</v>
      </c>
    </row>
    <row r="482" spans="1:8" x14ac:dyDescent="0.3">
      <c r="A482" s="2">
        <v>45523.5</v>
      </c>
      <c r="B482" s="5">
        <v>4.0999999999999996</v>
      </c>
      <c r="C482" s="5">
        <v>4.9000000000000004</v>
      </c>
      <c r="D482" s="5">
        <v>1.3</v>
      </c>
      <c r="E482" s="5">
        <f t="shared" si="7"/>
        <v>3.4333333333333336</v>
      </c>
      <c r="F482" s="5"/>
      <c r="G482" s="5">
        <v>3.3</v>
      </c>
      <c r="H482" s="6">
        <v>5.5860149999999997</v>
      </c>
    </row>
    <row r="483" spans="1:8" x14ac:dyDescent="0.3">
      <c r="A483" s="2">
        <v>45523.541666666701</v>
      </c>
      <c r="B483" s="5">
        <v>11.6</v>
      </c>
      <c r="C483" s="5">
        <v>4.3</v>
      </c>
      <c r="D483" s="5">
        <v>-1.1000000000000001</v>
      </c>
      <c r="E483" s="5">
        <f t="shared" si="7"/>
        <v>4.9333333333333327</v>
      </c>
      <c r="F483" s="5"/>
      <c r="G483" s="5">
        <v>4.0999999999999996</v>
      </c>
      <c r="H483" s="6">
        <v>5.6918420000000003</v>
      </c>
    </row>
    <row r="484" spans="1:8" x14ac:dyDescent="0.3">
      <c r="A484" s="2">
        <v>45523.583333333299</v>
      </c>
      <c r="B484" s="5">
        <v>6.2</v>
      </c>
      <c r="C484" s="5">
        <v>-3.7</v>
      </c>
      <c r="D484" s="5">
        <v>0.8</v>
      </c>
      <c r="E484" s="5">
        <f t="shared" si="7"/>
        <v>1.0999999999999999</v>
      </c>
      <c r="F484" s="5"/>
      <c r="G484" s="5">
        <v>3.5</v>
      </c>
      <c r="H484" s="6">
        <v>4.2539689999999997</v>
      </c>
    </row>
    <row r="485" spans="1:8" x14ac:dyDescent="0.3">
      <c r="A485" s="2">
        <v>45523.625</v>
      </c>
      <c r="B485" s="5">
        <v>0.1</v>
      </c>
      <c r="C485" s="5">
        <v>2.1</v>
      </c>
      <c r="D485" s="5">
        <v>3</v>
      </c>
      <c r="E485" s="5">
        <f t="shared" si="7"/>
        <v>1.7333333333333334</v>
      </c>
      <c r="F485" s="5"/>
      <c r="G485" s="5">
        <v>3.5</v>
      </c>
      <c r="H485" s="6">
        <v>4.8574789999999997</v>
      </c>
    </row>
    <row r="486" spans="1:8" x14ac:dyDescent="0.3">
      <c r="A486" s="2">
        <v>45523.666666666701</v>
      </c>
      <c r="B486" s="5">
        <v>19.399999999999999</v>
      </c>
      <c r="C486" s="5">
        <v>3.8</v>
      </c>
      <c r="D486" s="5">
        <v>2.6</v>
      </c>
      <c r="E486" s="5">
        <f t="shared" si="7"/>
        <v>8.6</v>
      </c>
      <c r="F486" s="5"/>
      <c r="G486" s="5">
        <v>4</v>
      </c>
      <c r="H486" s="6">
        <v>4.9697079999999998</v>
      </c>
    </row>
    <row r="487" spans="1:8" x14ac:dyDescent="0.3">
      <c r="A487" s="2">
        <v>45523.708333333299</v>
      </c>
      <c r="B487" s="5">
        <v>25.5</v>
      </c>
      <c r="C487" s="5">
        <v>-3.2</v>
      </c>
      <c r="D487" s="5">
        <v>0.6</v>
      </c>
      <c r="E487" s="5">
        <f t="shared" si="7"/>
        <v>7.6333333333333337</v>
      </c>
      <c r="F487" s="5"/>
      <c r="G487" s="5">
        <v>1.9</v>
      </c>
      <c r="H487" s="6">
        <v>3.5921639999999999</v>
      </c>
    </row>
    <row r="488" spans="1:8" x14ac:dyDescent="0.3">
      <c r="A488" s="2">
        <v>45523.75</v>
      </c>
      <c r="B488" s="5">
        <v>7.1</v>
      </c>
      <c r="C488" s="5">
        <v>-1.5</v>
      </c>
      <c r="D488" s="5">
        <v>1.3</v>
      </c>
      <c r="E488" s="5">
        <f t="shared" si="7"/>
        <v>2.2999999999999998</v>
      </c>
      <c r="F488" s="5"/>
      <c r="G488" s="5">
        <v>4.3</v>
      </c>
      <c r="H488" s="6">
        <v>4.2733999999999996</v>
      </c>
    </row>
    <row r="489" spans="1:8" x14ac:dyDescent="0.3">
      <c r="A489" s="2">
        <v>45523.791666666701</v>
      </c>
      <c r="B489" s="5">
        <v>8.9</v>
      </c>
      <c r="C489" s="5">
        <v>2.9</v>
      </c>
      <c r="D489" s="5">
        <v>2.8</v>
      </c>
      <c r="E489" s="5">
        <f t="shared" si="7"/>
        <v>4.8666666666666671</v>
      </c>
      <c r="F489" s="5"/>
      <c r="G489" s="5">
        <v>4.5999999999999996</v>
      </c>
      <c r="H489" s="6">
        <v>4.7924670000000003</v>
      </c>
    </row>
    <row r="490" spans="1:8" x14ac:dyDescent="0.3">
      <c r="A490" s="2">
        <v>45523.833333333299</v>
      </c>
      <c r="B490" s="5">
        <v>2.7</v>
      </c>
      <c r="C490" s="5">
        <v>3.8</v>
      </c>
      <c r="D490" s="5">
        <v>4.5</v>
      </c>
      <c r="E490" s="5">
        <f t="shared" si="7"/>
        <v>3.6666666666666665</v>
      </c>
      <c r="F490" s="5"/>
      <c r="G490" s="5">
        <v>4.8</v>
      </c>
      <c r="H490" s="6">
        <v>4.4530430000000001</v>
      </c>
    </row>
    <row r="491" spans="1:8" x14ac:dyDescent="0.3">
      <c r="A491" s="2">
        <v>45523.875</v>
      </c>
      <c r="B491" s="5">
        <v>-0.6</v>
      </c>
      <c r="C491" s="5">
        <v>6.5</v>
      </c>
      <c r="D491" s="5">
        <v>6</v>
      </c>
      <c r="E491" s="5">
        <f t="shared" si="7"/>
        <v>3.9666666666666668</v>
      </c>
      <c r="F491" s="5"/>
      <c r="G491" s="5">
        <v>4.5999999999999996</v>
      </c>
      <c r="H491" s="6">
        <v>3.9666540000000001</v>
      </c>
    </row>
    <row r="492" spans="1:8" x14ac:dyDescent="0.3">
      <c r="A492" s="2">
        <v>45523.916666666701</v>
      </c>
      <c r="B492" s="5">
        <v>-2.1</v>
      </c>
      <c r="C492" s="5">
        <v>4</v>
      </c>
      <c r="D492" s="5">
        <v>4.5</v>
      </c>
      <c r="E492" s="5">
        <f t="shared" si="7"/>
        <v>2.1333333333333333</v>
      </c>
      <c r="F492" s="5"/>
      <c r="G492" s="5">
        <v>4.9000000000000004</v>
      </c>
      <c r="H492" s="6">
        <v>4.0175340000000004</v>
      </c>
    </row>
    <row r="493" spans="1:8" x14ac:dyDescent="0.3">
      <c r="A493" s="2">
        <v>45523.958333333299</v>
      </c>
      <c r="B493" s="5">
        <v>3.6</v>
      </c>
      <c r="C493" s="5">
        <v>4.4000000000000004</v>
      </c>
      <c r="D493" s="5">
        <v>4.7</v>
      </c>
      <c r="E493" s="5">
        <f t="shared" si="7"/>
        <v>4.2333333333333334</v>
      </c>
      <c r="F493" s="5"/>
      <c r="G493" s="5">
        <v>4.2</v>
      </c>
      <c r="H493" s="6">
        <v>3.8069760000000001</v>
      </c>
    </row>
    <row r="494" spans="1:8" x14ac:dyDescent="0.3">
      <c r="A494" s="2">
        <v>45524</v>
      </c>
      <c r="B494" s="5">
        <v>18.100000000000001</v>
      </c>
      <c r="C494" s="5">
        <v>3.5</v>
      </c>
      <c r="D494" s="5">
        <v>3.5</v>
      </c>
      <c r="E494" s="5">
        <f t="shared" si="7"/>
        <v>8.3666666666666671</v>
      </c>
      <c r="F494" s="5"/>
      <c r="G494" s="5">
        <v>4.4000000000000004</v>
      </c>
      <c r="H494" s="6">
        <v>3.7247214</v>
      </c>
    </row>
    <row r="495" spans="1:8" x14ac:dyDescent="0.3">
      <c r="A495" s="2">
        <v>45524.041666666701</v>
      </c>
      <c r="B495" s="5">
        <v>7.1</v>
      </c>
      <c r="C495" s="5">
        <v>2.9</v>
      </c>
      <c r="D495" s="5">
        <v>5.5</v>
      </c>
      <c r="E495" s="5">
        <f t="shared" si="7"/>
        <v>5.166666666666667</v>
      </c>
      <c r="F495" s="5"/>
      <c r="G495" s="5">
        <v>4.3</v>
      </c>
      <c r="H495" s="6">
        <v>3.3810129999999998</v>
      </c>
    </row>
    <row r="496" spans="1:8" x14ac:dyDescent="0.3">
      <c r="A496" s="2">
        <v>45524.083333333299</v>
      </c>
      <c r="B496" s="5">
        <v>12.7</v>
      </c>
      <c r="C496" s="5">
        <v>5.6</v>
      </c>
      <c r="D496" s="5">
        <v>7.7</v>
      </c>
      <c r="E496" s="5">
        <f t="shared" si="7"/>
        <v>8.6666666666666661</v>
      </c>
      <c r="F496" s="5"/>
      <c r="G496" s="5">
        <v>4.5</v>
      </c>
      <c r="H496" s="6">
        <v>3.9845549999999998</v>
      </c>
    </row>
    <row r="497" spans="1:8" x14ac:dyDescent="0.3">
      <c r="A497" s="2">
        <v>45524.125</v>
      </c>
      <c r="B497" s="5">
        <v>5.3</v>
      </c>
      <c r="C497" s="5">
        <v>3.9</v>
      </c>
      <c r="D497" s="5">
        <v>5.7</v>
      </c>
      <c r="E497" s="5">
        <f t="shared" si="7"/>
        <v>4.9666666666666659</v>
      </c>
      <c r="F497" s="5"/>
      <c r="G497" s="5">
        <v>4.2</v>
      </c>
      <c r="H497" s="6">
        <v>3.6845509999999999</v>
      </c>
    </row>
    <row r="498" spans="1:8" x14ac:dyDescent="0.3">
      <c r="A498" s="2">
        <v>45524.166666666701</v>
      </c>
      <c r="B498" s="5">
        <v>13.7</v>
      </c>
      <c r="C498" s="5">
        <v>2.4</v>
      </c>
      <c r="D498" s="5">
        <v>2.8</v>
      </c>
      <c r="E498" s="5">
        <f t="shared" si="7"/>
        <v>6.3</v>
      </c>
      <c r="F498" s="5"/>
      <c r="G498" s="5">
        <v>4.3</v>
      </c>
      <c r="H498" s="6">
        <v>4.8449790000000004</v>
      </c>
    </row>
    <row r="499" spans="1:8" x14ac:dyDescent="0.3">
      <c r="A499" s="2">
        <v>45524.208333333299</v>
      </c>
      <c r="B499" s="5">
        <v>-8.6999999999999993</v>
      </c>
      <c r="C499" s="5">
        <v>2.9</v>
      </c>
      <c r="D499" s="5">
        <v>-0.7</v>
      </c>
      <c r="E499" s="5">
        <f t="shared" si="7"/>
        <v>-2.1666666666666665</v>
      </c>
      <c r="F499" s="5"/>
      <c r="G499" s="5">
        <v>4.0999999999999996</v>
      </c>
      <c r="H499" s="6">
        <v>4.1706789999999998</v>
      </c>
    </row>
    <row r="500" spans="1:8" x14ac:dyDescent="0.3">
      <c r="A500" s="2">
        <v>45524.25</v>
      </c>
      <c r="B500" s="5">
        <v>6</v>
      </c>
      <c r="C500" s="5">
        <v>3.7</v>
      </c>
      <c r="D500" s="5">
        <v>0.6</v>
      </c>
      <c r="E500" s="5">
        <f t="shared" si="7"/>
        <v>3.4333333333333331</v>
      </c>
      <c r="F500" s="5"/>
      <c r="G500" s="5">
        <v>4.0999999999999996</v>
      </c>
      <c r="H500" s="7">
        <v>4.117426</v>
      </c>
    </row>
    <row r="501" spans="1:8" x14ac:dyDescent="0.3">
      <c r="A501" s="2">
        <v>45524.291666666701</v>
      </c>
      <c r="B501" s="5">
        <v>-12.4</v>
      </c>
      <c r="C501" s="5">
        <v>5.2</v>
      </c>
      <c r="D501" s="5">
        <v>2.5</v>
      </c>
      <c r="E501" s="5">
        <f t="shared" si="7"/>
        <v>-1.5666666666666667</v>
      </c>
      <c r="F501" s="5"/>
      <c r="G501" s="5">
        <v>5</v>
      </c>
      <c r="H501" s="7">
        <v>8.3731000000000009</v>
      </c>
    </row>
    <row r="502" spans="1:8" x14ac:dyDescent="0.3">
      <c r="A502" s="2">
        <v>45524.333333333299</v>
      </c>
      <c r="B502" s="5">
        <v>9.8000000000000007</v>
      </c>
      <c r="C502" s="5">
        <v>6.5</v>
      </c>
      <c r="D502" s="5">
        <v>2.5</v>
      </c>
      <c r="E502" s="5">
        <f t="shared" si="7"/>
        <v>6.2666666666666666</v>
      </c>
      <c r="F502" s="5"/>
      <c r="G502" s="5">
        <v>6.3</v>
      </c>
      <c r="H502" s="7">
        <v>8.1996599999999997</v>
      </c>
    </row>
    <row r="503" spans="1:8" x14ac:dyDescent="0.3">
      <c r="A503" s="2">
        <v>45524.375</v>
      </c>
      <c r="B503" s="5">
        <v>8.9</v>
      </c>
      <c r="C503" s="5">
        <v>6.2</v>
      </c>
      <c r="D503" s="5">
        <v>2.8</v>
      </c>
      <c r="E503" s="5">
        <f t="shared" si="7"/>
        <v>5.9666666666666677</v>
      </c>
      <c r="F503" s="5"/>
      <c r="G503" s="5">
        <v>7.1</v>
      </c>
      <c r="H503" s="7">
        <v>7.3524700000000003</v>
      </c>
    </row>
    <row r="504" spans="1:8" x14ac:dyDescent="0.3">
      <c r="A504" s="2">
        <v>45524.416666666701</v>
      </c>
      <c r="B504" s="5">
        <v>-0.3</v>
      </c>
      <c r="C504" s="5">
        <v>5.5</v>
      </c>
      <c r="D504" s="5">
        <v>6.5</v>
      </c>
      <c r="E504" s="5">
        <f t="shared" si="7"/>
        <v>3.9</v>
      </c>
      <c r="F504" s="5"/>
      <c r="G504" s="5">
        <v>7.2</v>
      </c>
    </row>
    <row r="505" spans="1:8" x14ac:dyDescent="0.3">
      <c r="A505" s="2">
        <v>45524.458333333299</v>
      </c>
      <c r="B505" s="5">
        <v>2.2999999999999998</v>
      </c>
      <c r="C505" s="5">
        <v>5.2</v>
      </c>
      <c r="D505" s="5">
        <v>6</v>
      </c>
      <c r="E505" s="5">
        <f t="shared" si="7"/>
        <v>4.5</v>
      </c>
      <c r="F505" s="5"/>
      <c r="G505" s="5">
        <v>6</v>
      </c>
    </row>
    <row r="506" spans="1:8" x14ac:dyDescent="0.3">
      <c r="A506" s="2">
        <v>45524.5</v>
      </c>
      <c r="B506" s="5">
        <v>13.6</v>
      </c>
      <c r="C506" s="5">
        <v>2.2000000000000002</v>
      </c>
      <c r="D506" s="5">
        <v>4.5</v>
      </c>
      <c r="E506" s="5">
        <f t="shared" si="7"/>
        <v>6.7666666666666666</v>
      </c>
      <c r="F506" s="5"/>
      <c r="G506" s="5">
        <v>5.6</v>
      </c>
    </row>
    <row r="507" spans="1:8" x14ac:dyDescent="0.3">
      <c r="A507" s="2">
        <v>45524.541666666701</v>
      </c>
      <c r="B507" s="5">
        <v>14.2</v>
      </c>
      <c r="C507" s="5">
        <v>10.7</v>
      </c>
      <c r="D507" s="5">
        <v>5.8</v>
      </c>
      <c r="E507" s="5">
        <f t="shared" si="7"/>
        <v>10.233333333333333</v>
      </c>
      <c r="F507" s="5"/>
      <c r="G507" s="5">
        <v>4.5</v>
      </c>
    </row>
    <row r="508" spans="1:8" x14ac:dyDescent="0.3">
      <c r="A508" s="2">
        <v>45524.583333333299</v>
      </c>
      <c r="B508" s="5">
        <v>3.8</v>
      </c>
      <c r="C508" s="5">
        <v>0.2</v>
      </c>
      <c r="D508" s="5">
        <v>4.0999999999999996</v>
      </c>
      <c r="E508" s="5">
        <f t="shared" si="7"/>
        <v>2.6999999999999997</v>
      </c>
      <c r="F508" s="5"/>
      <c r="G508" s="5">
        <v>4.5999999999999996</v>
      </c>
    </row>
    <row r="509" spans="1:8" x14ac:dyDescent="0.3">
      <c r="A509" s="2">
        <v>45524.625</v>
      </c>
      <c r="B509" s="5">
        <v>0.8</v>
      </c>
      <c r="C509" s="5">
        <v>8</v>
      </c>
      <c r="D509" s="5">
        <v>1</v>
      </c>
      <c r="E509" s="5">
        <f t="shared" si="7"/>
        <v>3.2666666666666671</v>
      </c>
      <c r="F509" s="5"/>
      <c r="G509" s="5">
        <v>6.4</v>
      </c>
    </row>
    <row r="510" spans="1:8" x14ac:dyDescent="0.3">
      <c r="A510" s="2">
        <v>45524.666666666701</v>
      </c>
      <c r="B510" s="5">
        <v>13</v>
      </c>
      <c r="C510" s="5">
        <v>0</v>
      </c>
      <c r="D510" s="5">
        <v>1</v>
      </c>
      <c r="E510" s="5">
        <f t="shared" si="7"/>
        <v>4.666666666666667</v>
      </c>
      <c r="F510" s="5"/>
      <c r="G510" s="5">
        <v>4.3</v>
      </c>
    </row>
    <row r="511" spans="1:8" x14ac:dyDescent="0.3">
      <c r="A511" s="2">
        <v>45524.708333333299</v>
      </c>
      <c r="B511" s="5">
        <v>6.7</v>
      </c>
      <c r="C511" s="5">
        <v>3.7</v>
      </c>
      <c r="D511" s="5">
        <v>4</v>
      </c>
      <c r="E511" s="5">
        <f t="shared" si="7"/>
        <v>4.8</v>
      </c>
      <c r="F511" s="5"/>
      <c r="G511" s="5">
        <v>1.8</v>
      </c>
    </row>
    <row r="512" spans="1:8" x14ac:dyDescent="0.3">
      <c r="A512" s="2">
        <v>45524.75</v>
      </c>
      <c r="B512" s="5">
        <v>4.7</v>
      </c>
      <c r="C512" s="5">
        <v>0.1</v>
      </c>
      <c r="D512" s="5">
        <v>4</v>
      </c>
      <c r="E512" s="5">
        <f t="shared" si="7"/>
        <v>2.9333333333333336</v>
      </c>
      <c r="F512" s="5"/>
      <c r="G512" s="5">
        <v>2.1</v>
      </c>
    </row>
    <row r="513" spans="1:7" x14ac:dyDescent="0.3">
      <c r="A513" s="2">
        <v>45524.791666666701</v>
      </c>
      <c r="B513" s="5">
        <v>14.8</v>
      </c>
      <c r="C513" s="5">
        <v>17.8</v>
      </c>
      <c r="D513" s="5">
        <v>1.8</v>
      </c>
      <c r="E513" s="5">
        <f t="shared" si="7"/>
        <v>11.466666666666667</v>
      </c>
      <c r="F513" s="5"/>
      <c r="G513" s="5">
        <v>3.5</v>
      </c>
    </row>
    <row r="514" spans="1:7" x14ac:dyDescent="0.3">
      <c r="A514" s="2">
        <v>45524.833333333299</v>
      </c>
      <c r="B514" s="5">
        <v>5.9</v>
      </c>
      <c r="C514" s="5">
        <v>1.8</v>
      </c>
      <c r="D514" s="5">
        <v>3.3</v>
      </c>
      <c r="E514" s="5">
        <f t="shared" si="7"/>
        <v>3.6666666666666665</v>
      </c>
      <c r="F514" s="5"/>
      <c r="G514" s="5">
        <v>8.1</v>
      </c>
    </row>
    <row r="515" spans="1:7" x14ac:dyDescent="0.3">
      <c r="A515" s="2">
        <v>45524.875</v>
      </c>
      <c r="B515" s="5">
        <v>13.8</v>
      </c>
      <c r="C515" s="5">
        <v>5.7</v>
      </c>
      <c r="D515" s="5">
        <v>6.7</v>
      </c>
      <c r="E515" s="5">
        <f t="shared" ref="E515:E578" si="8">AVERAGE(B515:D515)</f>
        <v>8.7333333333333325</v>
      </c>
      <c r="F515" s="5"/>
      <c r="G515" s="5">
        <v>10.1</v>
      </c>
    </row>
    <row r="516" spans="1:7" x14ac:dyDescent="0.3">
      <c r="A516" s="2">
        <v>45524.916666666701</v>
      </c>
      <c r="B516" s="5">
        <v>7.7</v>
      </c>
      <c r="C516" s="5">
        <v>7.2</v>
      </c>
      <c r="D516" s="5">
        <v>6.5</v>
      </c>
      <c r="E516" s="5">
        <f t="shared" si="8"/>
        <v>7.1333333333333329</v>
      </c>
      <c r="F516" s="5"/>
      <c r="G516" s="5">
        <v>11.4</v>
      </c>
    </row>
    <row r="517" spans="1:7" x14ac:dyDescent="0.3">
      <c r="A517" s="2">
        <v>45524.958333333299</v>
      </c>
      <c r="B517" s="5">
        <v>7.1</v>
      </c>
      <c r="C517" s="5">
        <v>4.3</v>
      </c>
      <c r="D517" s="5">
        <v>5.5</v>
      </c>
      <c r="E517" s="5">
        <f t="shared" si="8"/>
        <v>5.6333333333333329</v>
      </c>
      <c r="F517" s="5"/>
      <c r="G517" s="5">
        <v>8.9</v>
      </c>
    </row>
    <row r="518" spans="1:7" x14ac:dyDescent="0.3">
      <c r="A518" s="2">
        <v>45525</v>
      </c>
      <c r="B518" s="5">
        <v>-2.1</v>
      </c>
      <c r="C518" s="5">
        <v>8.1999999999999993</v>
      </c>
      <c r="D518" s="5">
        <v>4.5</v>
      </c>
      <c r="E518" s="5">
        <f t="shared" si="8"/>
        <v>3.5333333333333332</v>
      </c>
      <c r="F518" s="5"/>
      <c r="G518" s="5">
        <v>7.4</v>
      </c>
    </row>
    <row r="519" spans="1:7" x14ac:dyDescent="0.3">
      <c r="A519" s="2">
        <v>45525.041666666701</v>
      </c>
      <c r="B519" s="5">
        <v>4</v>
      </c>
      <c r="C519" s="5">
        <v>5.0999999999999996</v>
      </c>
      <c r="D519" s="5">
        <v>3.7</v>
      </c>
      <c r="E519" s="5">
        <f t="shared" si="8"/>
        <v>4.2666666666666666</v>
      </c>
      <c r="F519" s="5"/>
      <c r="G519" s="5">
        <v>7.1</v>
      </c>
    </row>
    <row r="520" spans="1:7" x14ac:dyDescent="0.3">
      <c r="A520" s="2">
        <v>45525.083333333299</v>
      </c>
      <c r="B520" s="5">
        <v>14.2</v>
      </c>
      <c r="C520" s="5">
        <v>1.5</v>
      </c>
      <c r="D520" s="5">
        <v>2.5</v>
      </c>
      <c r="E520" s="5">
        <f t="shared" si="8"/>
        <v>6.0666666666666664</v>
      </c>
      <c r="F520" s="5"/>
      <c r="G520" s="5">
        <v>8.1</v>
      </c>
    </row>
    <row r="521" spans="1:7" x14ac:dyDescent="0.3">
      <c r="A521" s="2">
        <v>45525.125</v>
      </c>
      <c r="B521" s="5">
        <v>9.8000000000000007</v>
      </c>
      <c r="C521" s="5">
        <v>0.2</v>
      </c>
      <c r="D521" s="5">
        <v>5</v>
      </c>
      <c r="E521" s="5">
        <f t="shared" si="8"/>
        <v>5</v>
      </c>
      <c r="F521" s="5"/>
      <c r="G521" s="5">
        <v>6.7</v>
      </c>
    </row>
    <row r="522" spans="1:7" x14ac:dyDescent="0.3">
      <c r="A522" s="2">
        <v>45525.166666666701</v>
      </c>
      <c r="B522" s="5">
        <v>-1.9</v>
      </c>
      <c r="C522" s="5">
        <v>7.4</v>
      </c>
      <c r="D522" s="5">
        <v>3.2</v>
      </c>
      <c r="E522" s="5">
        <f t="shared" si="8"/>
        <v>2.9</v>
      </c>
      <c r="F522" s="5"/>
      <c r="G522" s="5">
        <v>6.2</v>
      </c>
    </row>
    <row r="523" spans="1:7" x14ac:dyDescent="0.3">
      <c r="A523" s="2">
        <v>45525.208333333299</v>
      </c>
      <c r="B523" s="5">
        <v>11.8</v>
      </c>
      <c r="C523" s="5">
        <v>6.1</v>
      </c>
      <c r="D523" s="5">
        <v>6</v>
      </c>
      <c r="E523" s="5">
        <f t="shared" si="8"/>
        <v>7.9666666666666659</v>
      </c>
      <c r="F523" s="5"/>
      <c r="G523" s="5">
        <v>6.5</v>
      </c>
    </row>
    <row r="524" spans="1:7" x14ac:dyDescent="0.3">
      <c r="A524" s="2">
        <v>45525.25</v>
      </c>
      <c r="B524" s="5">
        <v>5.4</v>
      </c>
      <c r="C524" s="5">
        <v>7.8</v>
      </c>
      <c r="D524" s="5">
        <v>6.3</v>
      </c>
      <c r="E524" s="5">
        <f t="shared" si="8"/>
        <v>6.5</v>
      </c>
      <c r="F524" s="5"/>
      <c r="G524" s="5">
        <v>6.6</v>
      </c>
    </row>
    <row r="525" spans="1:7" x14ac:dyDescent="0.3">
      <c r="A525" s="2">
        <v>45525.291666666701</v>
      </c>
      <c r="B525" s="5">
        <v>-13.4</v>
      </c>
      <c r="C525" s="5">
        <v>11.7</v>
      </c>
      <c r="D525" s="5">
        <v>4.3</v>
      </c>
      <c r="E525" s="5">
        <f t="shared" si="8"/>
        <v>0.86666666666666625</v>
      </c>
      <c r="F525" s="5"/>
      <c r="G525" s="5">
        <v>6.7</v>
      </c>
    </row>
    <row r="526" spans="1:7" x14ac:dyDescent="0.3">
      <c r="A526" s="2">
        <v>45525.333333333299</v>
      </c>
      <c r="B526" s="5">
        <v>-4.9000000000000004</v>
      </c>
      <c r="C526" s="5">
        <v>6.3</v>
      </c>
      <c r="D526" s="5">
        <v>3.5</v>
      </c>
      <c r="E526" s="5">
        <f t="shared" si="8"/>
        <v>1.6333333333333331</v>
      </c>
      <c r="F526" s="5"/>
      <c r="G526" s="5">
        <v>7.8</v>
      </c>
    </row>
    <row r="527" spans="1:7" x14ac:dyDescent="0.3">
      <c r="A527" s="2">
        <v>45525.375</v>
      </c>
      <c r="B527" s="5">
        <v>-0.8</v>
      </c>
      <c r="C527" s="5">
        <v>4.3</v>
      </c>
      <c r="D527" s="5">
        <v>5.5</v>
      </c>
      <c r="E527" s="5">
        <f t="shared" si="8"/>
        <v>3</v>
      </c>
      <c r="F527" s="5"/>
      <c r="G527" s="5">
        <v>7</v>
      </c>
    </row>
    <row r="528" spans="1:7" x14ac:dyDescent="0.3">
      <c r="A528" s="2">
        <v>45525.416666666701</v>
      </c>
      <c r="B528" s="5">
        <v>3.9</v>
      </c>
      <c r="C528" s="5">
        <v>6.3</v>
      </c>
      <c r="D528" s="5">
        <v>4.3</v>
      </c>
      <c r="E528" s="5">
        <f t="shared" si="8"/>
        <v>4.833333333333333</v>
      </c>
      <c r="F528" s="5"/>
      <c r="G528" s="5">
        <v>6</v>
      </c>
    </row>
    <row r="529" spans="1:7" x14ac:dyDescent="0.3">
      <c r="A529" s="2">
        <v>45525.458333333299</v>
      </c>
      <c r="B529" s="5">
        <v>-1.9</v>
      </c>
      <c r="C529" s="5">
        <v>9.1999999999999993</v>
      </c>
      <c r="D529" s="5">
        <v>3.5</v>
      </c>
      <c r="E529" s="5">
        <f t="shared" si="8"/>
        <v>3.5999999999999996</v>
      </c>
      <c r="F529" s="5"/>
      <c r="G529" s="5">
        <v>6.1</v>
      </c>
    </row>
    <row r="530" spans="1:7" x14ac:dyDescent="0.3">
      <c r="A530" s="2">
        <v>45525.5</v>
      </c>
      <c r="B530" s="5">
        <v>15</v>
      </c>
      <c r="C530" s="5">
        <v>3.9</v>
      </c>
      <c r="D530" s="5">
        <v>3.5</v>
      </c>
      <c r="E530" s="5">
        <f t="shared" si="8"/>
        <v>7.4666666666666659</v>
      </c>
      <c r="F530" s="5"/>
      <c r="G530" s="5">
        <v>6.8</v>
      </c>
    </row>
    <row r="531" spans="1:7" x14ac:dyDescent="0.3">
      <c r="A531" s="2">
        <v>45525.541666666701</v>
      </c>
      <c r="B531" s="5">
        <v>1.6</v>
      </c>
      <c r="C531" s="5">
        <v>11.5</v>
      </c>
      <c r="D531" s="5">
        <v>0.8</v>
      </c>
      <c r="E531" s="5">
        <f t="shared" si="8"/>
        <v>4.6333333333333337</v>
      </c>
      <c r="F531" s="5"/>
      <c r="G531" s="5">
        <v>7.9</v>
      </c>
    </row>
    <row r="532" spans="1:7" x14ac:dyDescent="0.3">
      <c r="A532" s="2">
        <v>45525.583333333299</v>
      </c>
      <c r="B532" s="5">
        <v>13.5</v>
      </c>
      <c r="C532" s="5">
        <v>1.5</v>
      </c>
      <c r="D532" s="5">
        <v>-0.1</v>
      </c>
      <c r="E532" s="5">
        <f t="shared" si="8"/>
        <v>4.9666666666666668</v>
      </c>
      <c r="F532" s="5"/>
      <c r="G532" s="5">
        <v>7.5</v>
      </c>
    </row>
    <row r="533" spans="1:7" x14ac:dyDescent="0.3">
      <c r="A533" s="2">
        <v>45525.625</v>
      </c>
      <c r="B533" s="5">
        <v>10.4</v>
      </c>
      <c r="C533" s="5">
        <v>-1.5</v>
      </c>
      <c r="D533" s="5">
        <v>6.3</v>
      </c>
      <c r="E533" s="5">
        <f t="shared" si="8"/>
        <v>5.0666666666666664</v>
      </c>
      <c r="F533" s="5"/>
      <c r="G533" s="5">
        <v>3.8</v>
      </c>
    </row>
    <row r="534" spans="1:7" x14ac:dyDescent="0.3">
      <c r="A534" s="2">
        <v>45525.666666666701</v>
      </c>
      <c r="B534" s="5">
        <v>2.5</v>
      </c>
      <c r="C534" s="5">
        <v>3</v>
      </c>
      <c r="D534" s="5">
        <v>4.3</v>
      </c>
      <c r="E534" s="5">
        <f t="shared" si="8"/>
        <v>3.2666666666666671</v>
      </c>
      <c r="F534" s="5"/>
      <c r="G534" s="5">
        <v>5.9</v>
      </c>
    </row>
    <row r="535" spans="1:7" x14ac:dyDescent="0.3">
      <c r="A535" s="2">
        <v>45525.708333333299</v>
      </c>
      <c r="B535" s="5">
        <v>1.4</v>
      </c>
      <c r="C535" s="5">
        <v>5.9</v>
      </c>
      <c r="D535" s="5">
        <v>7.7</v>
      </c>
      <c r="E535" s="5">
        <f t="shared" si="8"/>
        <v>5</v>
      </c>
      <c r="F535" s="5"/>
      <c r="G535" s="5">
        <v>6.7</v>
      </c>
    </row>
    <row r="536" spans="1:7" x14ac:dyDescent="0.3">
      <c r="A536" s="2">
        <v>45525.75</v>
      </c>
      <c r="B536" s="5">
        <v>5.8</v>
      </c>
      <c r="C536" s="5">
        <v>6.8</v>
      </c>
      <c r="D536" s="5">
        <v>5.8</v>
      </c>
      <c r="E536" s="5">
        <f t="shared" si="8"/>
        <v>6.1333333333333329</v>
      </c>
      <c r="F536" s="5"/>
      <c r="G536" s="5">
        <v>6.2</v>
      </c>
    </row>
    <row r="537" spans="1:7" x14ac:dyDescent="0.3">
      <c r="A537" s="2">
        <v>45525.791666666701</v>
      </c>
      <c r="B537" s="5">
        <v>17.8</v>
      </c>
      <c r="C537" s="5">
        <v>6.3</v>
      </c>
      <c r="D537" s="5">
        <v>2.2999999999999998</v>
      </c>
      <c r="E537" s="5">
        <f t="shared" si="8"/>
        <v>8.8000000000000007</v>
      </c>
      <c r="F537" s="5"/>
      <c r="G537" s="5">
        <v>7.2</v>
      </c>
    </row>
    <row r="538" spans="1:7" x14ac:dyDescent="0.3">
      <c r="A538" s="2">
        <v>45525.833333333299</v>
      </c>
      <c r="B538" s="5">
        <v>10.8</v>
      </c>
      <c r="C538" s="5">
        <v>4.0999999999999996</v>
      </c>
      <c r="D538" s="5">
        <v>1</v>
      </c>
      <c r="E538" s="5">
        <f t="shared" si="8"/>
        <v>5.3</v>
      </c>
      <c r="F538" s="5"/>
      <c r="G538" s="5">
        <v>7.1</v>
      </c>
    </row>
    <row r="539" spans="1:7" x14ac:dyDescent="0.3">
      <c r="A539" s="2">
        <v>45525.875</v>
      </c>
      <c r="B539" s="5">
        <v>11</v>
      </c>
      <c r="C539" s="5">
        <v>0.7</v>
      </c>
      <c r="D539" s="5">
        <v>3</v>
      </c>
      <c r="E539" s="5">
        <f t="shared" si="8"/>
        <v>4.8999999999999995</v>
      </c>
      <c r="F539" s="5"/>
      <c r="G539" s="5">
        <v>6.3</v>
      </c>
    </row>
    <row r="540" spans="1:7" x14ac:dyDescent="0.3">
      <c r="A540" s="2">
        <v>45525.916666666701</v>
      </c>
      <c r="B540" s="5">
        <v>9.5</v>
      </c>
      <c r="C540" s="5">
        <v>1.3</v>
      </c>
      <c r="D540" s="5">
        <v>8.9</v>
      </c>
      <c r="E540" s="5">
        <f t="shared" si="8"/>
        <v>6.5666666666666673</v>
      </c>
      <c r="F540" s="5"/>
      <c r="G540" s="5">
        <v>7.8</v>
      </c>
    </row>
    <row r="541" spans="1:7" x14ac:dyDescent="0.3">
      <c r="A541" s="2">
        <v>45525.958333333299</v>
      </c>
      <c r="B541" s="5">
        <v>7.8</v>
      </c>
      <c r="C541" s="5">
        <v>3.9</v>
      </c>
      <c r="D541" s="5">
        <v>5.7</v>
      </c>
      <c r="E541" s="5">
        <f t="shared" si="8"/>
        <v>5.8</v>
      </c>
      <c r="F541" s="5"/>
      <c r="G541" s="5">
        <v>6</v>
      </c>
    </row>
    <row r="542" spans="1:7" x14ac:dyDescent="0.3">
      <c r="A542" s="2">
        <v>45526</v>
      </c>
      <c r="B542" s="5">
        <v>-4.8</v>
      </c>
      <c r="C542" s="5">
        <v>6.3</v>
      </c>
      <c r="D542" s="5">
        <v>2.2999999999999998</v>
      </c>
      <c r="E542" s="5">
        <f t="shared" si="8"/>
        <v>1.2666666666666666</v>
      </c>
      <c r="F542" s="5"/>
      <c r="G542" s="5">
        <v>5.0999999999999996</v>
      </c>
    </row>
    <row r="543" spans="1:7" x14ac:dyDescent="0.3">
      <c r="A543" s="2">
        <v>45526.041666666701</v>
      </c>
      <c r="B543" s="5">
        <v>9.6999999999999993</v>
      </c>
      <c r="C543" s="5">
        <v>14.1</v>
      </c>
      <c r="D543" s="5">
        <v>5.8</v>
      </c>
      <c r="E543" s="5">
        <f t="shared" si="8"/>
        <v>9.8666666666666654</v>
      </c>
      <c r="F543" s="5"/>
      <c r="G543" s="5">
        <v>4.7</v>
      </c>
    </row>
    <row r="544" spans="1:7" x14ac:dyDescent="0.3">
      <c r="A544" s="2">
        <v>45526.083333333299</v>
      </c>
      <c r="B544" s="5">
        <v>3.8</v>
      </c>
      <c r="C544" s="5">
        <v>3.4</v>
      </c>
      <c r="D544" s="5">
        <v>4.5</v>
      </c>
      <c r="E544" s="5">
        <f t="shared" si="8"/>
        <v>3.9</v>
      </c>
      <c r="F544" s="5"/>
      <c r="G544" s="5">
        <v>4.7</v>
      </c>
    </row>
    <row r="545" spans="1:7" x14ac:dyDescent="0.3">
      <c r="A545" s="2">
        <v>45526.125</v>
      </c>
      <c r="B545" s="5">
        <v>-1.5</v>
      </c>
      <c r="C545" s="5">
        <v>15.4</v>
      </c>
      <c r="D545" s="5">
        <v>3.5</v>
      </c>
      <c r="E545" s="5">
        <f t="shared" si="8"/>
        <v>5.8</v>
      </c>
      <c r="F545" s="5"/>
      <c r="G545" s="5">
        <v>4.4000000000000004</v>
      </c>
    </row>
    <row r="546" spans="1:7" x14ac:dyDescent="0.3">
      <c r="A546" s="2">
        <v>45526.166666666701</v>
      </c>
      <c r="B546" s="5">
        <v>11.8</v>
      </c>
      <c r="C546" s="5">
        <v>2.8</v>
      </c>
      <c r="D546" s="5">
        <v>4.8</v>
      </c>
      <c r="E546" s="5">
        <f t="shared" si="8"/>
        <v>6.4666666666666677</v>
      </c>
      <c r="F546" s="5"/>
      <c r="G546" s="5">
        <v>4.3</v>
      </c>
    </row>
    <row r="547" spans="1:7" x14ac:dyDescent="0.3">
      <c r="A547" s="2">
        <v>45526.208333333299</v>
      </c>
      <c r="B547" s="5">
        <v>-1.9</v>
      </c>
      <c r="C547" s="5">
        <v>3</v>
      </c>
      <c r="D547" s="5">
        <v>3.5</v>
      </c>
      <c r="E547" s="5">
        <f t="shared" si="8"/>
        <v>1.5333333333333332</v>
      </c>
      <c r="F547" s="5"/>
      <c r="G547" s="5">
        <v>4.7</v>
      </c>
    </row>
    <row r="548" spans="1:7" x14ac:dyDescent="0.3">
      <c r="A548" s="2">
        <v>45526.25</v>
      </c>
      <c r="B548" s="5">
        <v>6.6</v>
      </c>
      <c r="C548" s="5">
        <v>7.4</v>
      </c>
      <c r="D548" s="5">
        <v>5.5</v>
      </c>
      <c r="E548" s="5">
        <f t="shared" si="8"/>
        <v>6.5</v>
      </c>
      <c r="F548" s="5"/>
      <c r="G548" s="5">
        <v>5.8</v>
      </c>
    </row>
    <row r="549" spans="1:7" x14ac:dyDescent="0.3">
      <c r="A549" s="2">
        <v>45526.291666666701</v>
      </c>
      <c r="B549" s="5">
        <v>-5.7</v>
      </c>
      <c r="C549" s="5">
        <v>4.4000000000000004</v>
      </c>
      <c r="D549" s="5">
        <v>3.3</v>
      </c>
      <c r="E549" s="5">
        <f t="shared" si="8"/>
        <v>0.66666666666666663</v>
      </c>
      <c r="F549" s="5"/>
      <c r="G549" s="5">
        <v>5.6</v>
      </c>
    </row>
    <row r="550" spans="1:7" x14ac:dyDescent="0.3">
      <c r="A550" s="2">
        <v>45526.333333333299</v>
      </c>
      <c r="B550" s="5">
        <v>-15</v>
      </c>
      <c r="C550" s="5">
        <v>12.4</v>
      </c>
      <c r="D550" s="5">
        <v>2.8</v>
      </c>
      <c r="E550" s="5">
        <f t="shared" si="8"/>
        <v>6.6666666666666721E-2</v>
      </c>
      <c r="F550" s="5"/>
      <c r="G550" s="5">
        <v>5.6</v>
      </c>
    </row>
    <row r="551" spans="1:7" x14ac:dyDescent="0.3">
      <c r="A551" s="2">
        <v>45526.375</v>
      </c>
      <c r="B551" s="5">
        <v>0.4</v>
      </c>
      <c r="C551" s="5">
        <v>6</v>
      </c>
      <c r="D551" s="5">
        <v>3.8</v>
      </c>
      <c r="E551" s="5">
        <f t="shared" si="8"/>
        <v>3.4</v>
      </c>
      <c r="F551" s="5"/>
      <c r="G551" s="5">
        <v>5.0999999999999996</v>
      </c>
    </row>
    <row r="552" spans="1:7" x14ac:dyDescent="0.3">
      <c r="A552" s="2">
        <v>45526.416666666701</v>
      </c>
      <c r="B552" s="5">
        <v>3.3</v>
      </c>
      <c r="C552" s="5">
        <v>3.3</v>
      </c>
      <c r="D552" s="5">
        <v>6.5</v>
      </c>
      <c r="E552" s="5">
        <f t="shared" si="8"/>
        <v>4.3666666666666663</v>
      </c>
      <c r="F552" s="5"/>
      <c r="G552" s="5">
        <v>4.8</v>
      </c>
    </row>
    <row r="553" spans="1:7" x14ac:dyDescent="0.3">
      <c r="A553" s="2">
        <v>45526.458333333299</v>
      </c>
      <c r="B553" s="5">
        <v>3.3</v>
      </c>
      <c r="C553" s="5">
        <v>2.6</v>
      </c>
      <c r="D553" s="5">
        <v>4.3</v>
      </c>
      <c r="E553" s="5">
        <f t="shared" si="8"/>
        <v>3.4</v>
      </c>
      <c r="F553" s="5"/>
      <c r="G553" s="5">
        <v>5.2</v>
      </c>
    </row>
    <row r="554" spans="1:7" x14ac:dyDescent="0.3">
      <c r="A554" s="2">
        <v>45526.5</v>
      </c>
      <c r="B554" s="5">
        <v>2.1</v>
      </c>
      <c r="C554" s="5">
        <v>9.6999999999999993</v>
      </c>
      <c r="D554" s="5">
        <v>7.2</v>
      </c>
      <c r="E554" s="5">
        <f t="shared" si="8"/>
        <v>6.333333333333333</v>
      </c>
      <c r="F554" s="5"/>
      <c r="G554" s="5">
        <v>6.8</v>
      </c>
    </row>
    <row r="555" spans="1:7" x14ac:dyDescent="0.3">
      <c r="A555" s="2">
        <v>45526.541666666701</v>
      </c>
      <c r="B555" s="5">
        <v>3.1</v>
      </c>
      <c r="C555" s="5">
        <v>6.8</v>
      </c>
      <c r="D555" s="5">
        <v>5.8</v>
      </c>
      <c r="E555" s="5">
        <f t="shared" si="8"/>
        <v>5.2333333333333334</v>
      </c>
      <c r="F555" s="5"/>
      <c r="G555" s="5">
        <v>7.8</v>
      </c>
    </row>
    <row r="556" spans="1:7" x14ac:dyDescent="0.3">
      <c r="A556" s="2">
        <v>45526.583333333299</v>
      </c>
      <c r="B556" s="5">
        <v>3.3</v>
      </c>
      <c r="C556" s="5">
        <v>3.6</v>
      </c>
      <c r="D556" s="5">
        <v>5</v>
      </c>
      <c r="E556" s="5">
        <f t="shared" si="8"/>
        <v>3.9666666666666668</v>
      </c>
      <c r="F556" s="5"/>
      <c r="G556" s="5">
        <v>8.3000000000000007</v>
      </c>
    </row>
    <row r="557" spans="1:7" x14ac:dyDescent="0.3">
      <c r="A557" s="2">
        <v>45526.625</v>
      </c>
      <c r="B557" s="5">
        <v>5.2</v>
      </c>
      <c r="C557" s="5">
        <v>6.6</v>
      </c>
      <c r="D557" s="5">
        <v>4</v>
      </c>
      <c r="E557" s="5">
        <f t="shared" si="8"/>
        <v>5.2666666666666666</v>
      </c>
      <c r="F557" s="5"/>
      <c r="G557" s="5">
        <v>6.6</v>
      </c>
    </row>
    <row r="558" spans="1:7" x14ac:dyDescent="0.3">
      <c r="A558" s="2">
        <v>45526.666666666701</v>
      </c>
      <c r="B558" s="5">
        <v>8.8000000000000007</v>
      </c>
      <c r="C558" s="5">
        <v>8</v>
      </c>
      <c r="D558" s="5">
        <v>6.5</v>
      </c>
      <c r="E558" s="5">
        <f t="shared" si="8"/>
        <v>7.7666666666666666</v>
      </c>
      <c r="F558" s="5"/>
      <c r="G558" s="5">
        <v>6.2</v>
      </c>
    </row>
    <row r="559" spans="1:7" x14ac:dyDescent="0.3">
      <c r="A559" s="2">
        <v>45526.708333333299</v>
      </c>
      <c r="B559" s="5">
        <v>13.8</v>
      </c>
      <c r="C559" s="5">
        <v>-6.9</v>
      </c>
      <c r="D559" s="5">
        <v>6.3</v>
      </c>
      <c r="E559" s="5">
        <f t="shared" si="8"/>
        <v>4.3999999999999995</v>
      </c>
      <c r="F559" s="5"/>
      <c r="G559" s="5">
        <v>6</v>
      </c>
    </row>
    <row r="560" spans="1:7" x14ac:dyDescent="0.3">
      <c r="A560" s="2">
        <v>45526.75</v>
      </c>
      <c r="B560" s="5">
        <v>11.5</v>
      </c>
      <c r="C560" s="5">
        <v>3.3</v>
      </c>
      <c r="D560" s="5">
        <v>3.7</v>
      </c>
      <c r="E560" s="5">
        <f t="shared" si="8"/>
        <v>6.166666666666667</v>
      </c>
      <c r="F560" s="5"/>
      <c r="G560" s="5">
        <v>6.6</v>
      </c>
    </row>
    <row r="561" spans="1:7" x14ac:dyDescent="0.3">
      <c r="A561" s="2">
        <v>45526.791666666701</v>
      </c>
      <c r="B561" s="5">
        <v>12.8</v>
      </c>
      <c r="C561" s="5">
        <v>5.7</v>
      </c>
      <c r="D561" s="5">
        <v>3.3</v>
      </c>
      <c r="E561" s="5">
        <f t="shared" si="8"/>
        <v>7.2666666666666666</v>
      </c>
      <c r="F561" s="5"/>
      <c r="G561" s="5">
        <v>6.4</v>
      </c>
    </row>
    <row r="562" spans="1:7" x14ac:dyDescent="0.3">
      <c r="A562" s="2">
        <v>45526.833333333299</v>
      </c>
      <c r="B562" s="5">
        <v>9.9</v>
      </c>
      <c r="C562" s="5">
        <v>4.5</v>
      </c>
      <c r="D562" s="5">
        <v>6.7</v>
      </c>
      <c r="E562" s="5">
        <f t="shared" si="8"/>
        <v>7.0333333333333341</v>
      </c>
      <c r="F562" s="5"/>
      <c r="G562" s="5">
        <v>6.3</v>
      </c>
    </row>
    <row r="563" spans="1:7" x14ac:dyDescent="0.3">
      <c r="A563" s="2">
        <v>45526.875</v>
      </c>
      <c r="B563" s="5">
        <v>4</v>
      </c>
      <c r="C563" s="5">
        <v>2.6</v>
      </c>
      <c r="D563" s="5">
        <v>7.5</v>
      </c>
      <c r="E563" s="5">
        <f t="shared" si="8"/>
        <v>4.7</v>
      </c>
      <c r="F563" s="5"/>
      <c r="G563" s="5">
        <v>6.1</v>
      </c>
    </row>
    <row r="564" spans="1:7" x14ac:dyDescent="0.3">
      <c r="A564" s="2">
        <v>45526.916666666701</v>
      </c>
      <c r="B564" s="5">
        <v>8.6999999999999993</v>
      </c>
      <c r="C564" s="5">
        <v>3.2</v>
      </c>
      <c r="D564" s="5">
        <v>2.5</v>
      </c>
      <c r="E564" s="5">
        <f t="shared" si="8"/>
        <v>4.8</v>
      </c>
      <c r="F564" s="5"/>
      <c r="G564" s="5">
        <v>6.3</v>
      </c>
    </row>
    <row r="565" spans="1:7" x14ac:dyDescent="0.3">
      <c r="A565" s="2">
        <v>45526.958333333299</v>
      </c>
      <c r="B565" s="5">
        <v>9.6</v>
      </c>
      <c r="C565" s="5">
        <v>5.7</v>
      </c>
      <c r="D565" s="5">
        <v>0</v>
      </c>
      <c r="E565" s="5">
        <f t="shared" si="8"/>
        <v>5.1000000000000005</v>
      </c>
      <c r="F565" s="5"/>
      <c r="G565" s="5">
        <v>6.7</v>
      </c>
    </row>
    <row r="566" spans="1:7" x14ac:dyDescent="0.3">
      <c r="A566" s="2">
        <v>45527</v>
      </c>
      <c r="B566" s="5">
        <v>12</v>
      </c>
      <c r="C566" s="5">
        <v>3.5</v>
      </c>
      <c r="D566" s="5">
        <v>2.5</v>
      </c>
      <c r="E566" s="5">
        <f t="shared" si="8"/>
        <v>6</v>
      </c>
      <c r="F566" s="5"/>
      <c r="G566" s="5">
        <v>6.6</v>
      </c>
    </row>
    <row r="567" spans="1:7" x14ac:dyDescent="0.3">
      <c r="A567" s="2">
        <v>45527.041666666701</v>
      </c>
      <c r="B567" s="5">
        <v>14.3</v>
      </c>
      <c r="C567" s="5">
        <v>6.2</v>
      </c>
      <c r="D567" s="5">
        <v>6.5</v>
      </c>
      <c r="E567" s="5">
        <f t="shared" si="8"/>
        <v>9</v>
      </c>
      <c r="F567" s="5"/>
      <c r="G567" s="5">
        <v>6.7</v>
      </c>
    </row>
    <row r="568" spans="1:7" x14ac:dyDescent="0.3">
      <c r="A568" s="2">
        <v>45527.083333333299</v>
      </c>
      <c r="B568" s="5">
        <v>5.4</v>
      </c>
      <c r="C568" s="5">
        <v>3.9</v>
      </c>
      <c r="D568" s="5">
        <v>6.2</v>
      </c>
      <c r="E568" s="5">
        <f t="shared" si="8"/>
        <v>5.166666666666667</v>
      </c>
      <c r="F568" s="5"/>
      <c r="G568" s="5">
        <v>6.8</v>
      </c>
    </row>
    <row r="569" spans="1:7" x14ac:dyDescent="0.3">
      <c r="A569" s="2">
        <v>45527.125</v>
      </c>
      <c r="B569" s="5">
        <v>10.1</v>
      </c>
      <c r="C569" s="5">
        <v>4.7</v>
      </c>
      <c r="D569" s="5">
        <v>5.8</v>
      </c>
      <c r="E569" s="5">
        <f t="shared" si="8"/>
        <v>6.8666666666666671</v>
      </c>
      <c r="F569" s="5"/>
      <c r="G569" s="5">
        <v>6.4</v>
      </c>
    </row>
    <row r="570" spans="1:7" x14ac:dyDescent="0.3">
      <c r="A570" s="2">
        <v>45527.166666666701</v>
      </c>
      <c r="B570" s="5">
        <v>6.2</v>
      </c>
      <c r="C570" s="5">
        <v>6.2</v>
      </c>
      <c r="D570" s="5">
        <v>6</v>
      </c>
      <c r="E570" s="5">
        <f t="shared" si="8"/>
        <v>6.1333333333333329</v>
      </c>
      <c r="F570" s="5"/>
      <c r="G570" s="5">
        <v>6.7</v>
      </c>
    </row>
    <row r="571" spans="1:7" x14ac:dyDescent="0.3">
      <c r="A571" s="2">
        <v>45527.208333333299</v>
      </c>
      <c r="B571" s="5">
        <v>3.5</v>
      </c>
      <c r="C571" s="5">
        <v>4.4000000000000004</v>
      </c>
      <c r="D571" s="5">
        <v>5.7</v>
      </c>
      <c r="E571" s="5">
        <f t="shared" si="8"/>
        <v>4.5333333333333341</v>
      </c>
      <c r="F571" s="5"/>
      <c r="G571" s="5">
        <v>7.2</v>
      </c>
    </row>
    <row r="572" spans="1:7" x14ac:dyDescent="0.3">
      <c r="A572" s="2">
        <v>45527.25</v>
      </c>
      <c r="B572" s="5">
        <v>1.4</v>
      </c>
      <c r="C572" s="5">
        <v>6.1</v>
      </c>
      <c r="D572" s="5">
        <v>4.3</v>
      </c>
      <c r="E572" s="5">
        <f t="shared" si="8"/>
        <v>3.9333333333333336</v>
      </c>
      <c r="F572" s="5"/>
      <c r="G572" s="5">
        <v>7.8</v>
      </c>
    </row>
    <row r="573" spans="1:7" x14ac:dyDescent="0.3">
      <c r="A573" s="2">
        <v>45527.291666666701</v>
      </c>
      <c r="B573" s="5">
        <v>-8.3000000000000007</v>
      </c>
      <c r="C573" s="5">
        <v>2.7</v>
      </c>
      <c r="D573" s="5">
        <v>6.5</v>
      </c>
      <c r="E573" s="5">
        <f t="shared" si="8"/>
        <v>0.29999999999999982</v>
      </c>
      <c r="F573" s="5"/>
      <c r="G573" s="5">
        <v>9</v>
      </c>
    </row>
    <row r="574" spans="1:7" x14ac:dyDescent="0.3">
      <c r="A574" s="2">
        <v>45527.333333333299</v>
      </c>
      <c r="B574" s="5">
        <v>3.8</v>
      </c>
      <c r="C574" s="5">
        <v>10.3</v>
      </c>
      <c r="D574" s="5">
        <v>4.5</v>
      </c>
      <c r="E574" s="5">
        <f t="shared" si="8"/>
        <v>6.2</v>
      </c>
      <c r="F574" s="5"/>
      <c r="G574" s="5">
        <v>7.6</v>
      </c>
    </row>
    <row r="575" spans="1:7" x14ac:dyDescent="0.3">
      <c r="A575" s="2">
        <v>45527.375</v>
      </c>
      <c r="B575" s="5">
        <v>3.1</v>
      </c>
      <c r="C575" s="5">
        <v>9.5</v>
      </c>
      <c r="D575" s="5">
        <v>5.2</v>
      </c>
      <c r="E575" s="5">
        <f t="shared" si="8"/>
        <v>5.9333333333333336</v>
      </c>
      <c r="F575" s="5"/>
      <c r="G575" s="5">
        <v>6.9</v>
      </c>
    </row>
    <row r="576" spans="1:7" x14ac:dyDescent="0.3">
      <c r="A576" s="2">
        <v>45527.416666666701</v>
      </c>
      <c r="B576" s="5">
        <v>10.4</v>
      </c>
      <c r="C576" s="5">
        <v>7.1</v>
      </c>
      <c r="D576" s="5">
        <v>4</v>
      </c>
      <c r="E576" s="5">
        <f t="shared" si="8"/>
        <v>7.166666666666667</v>
      </c>
      <c r="F576" s="5"/>
      <c r="G576" s="5">
        <v>7.4</v>
      </c>
    </row>
    <row r="577" spans="1:8" x14ac:dyDescent="0.3">
      <c r="A577" s="2">
        <v>45527.458333333299</v>
      </c>
      <c r="B577" s="5">
        <v>-0.6</v>
      </c>
      <c r="C577" s="5">
        <v>7</v>
      </c>
      <c r="D577" s="5">
        <v>0.8</v>
      </c>
      <c r="E577" s="5">
        <f t="shared" si="8"/>
        <v>2.4</v>
      </c>
      <c r="F577" s="5"/>
      <c r="G577" s="5">
        <v>3.5</v>
      </c>
    </row>
    <row r="578" spans="1:8" x14ac:dyDescent="0.3">
      <c r="A578" s="2">
        <v>45527.5</v>
      </c>
      <c r="B578" s="5">
        <v>2.2999999999999998</v>
      </c>
      <c r="C578" s="5">
        <v>5.8</v>
      </c>
      <c r="D578" s="5">
        <v>1</v>
      </c>
      <c r="E578" s="5">
        <f t="shared" si="8"/>
        <v>3.0333333333333332</v>
      </c>
      <c r="F578" s="5"/>
      <c r="G578" s="5">
        <v>3.3</v>
      </c>
      <c r="H578" s="7">
        <v>5.6050800000000001</v>
      </c>
    </row>
    <row r="579" spans="1:8" x14ac:dyDescent="0.3">
      <c r="A579" s="2">
        <v>45527.541666666701</v>
      </c>
      <c r="B579" s="5">
        <v>4.9000000000000004</v>
      </c>
      <c r="C579" s="5">
        <v>0.3</v>
      </c>
      <c r="D579" s="5">
        <v>0.8</v>
      </c>
      <c r="E579" s="5">
        <f t="shared" ref="E579:E642" si="9">AVERAGE(B579:D579)</f>
        <v>2</v>
      </c>
      <c r="F579" s="5"/>
      <c r="G579" s="5">
        <v>3.6</v>
      </c>
      <c r="H579" s="7">
        <v>5.9401799999999998</v>
      </c>
    </row>
    <row r="580" spans="1:8" x14ac:dyDescent="0.3">
      <c r="A580" s="2">
        <v>45527.583333333299</v>
      </c>
      <c r="B580" s="5">
        <v>14.4</v>
      </c>
      <c r="C580" s="5">
        <v>-0.5</v>
      </c>
      <c r="D580" s="5">
        <v>2.8</v>
      </c>
      <c r="E580" s="5">
        <f t="shared" si="9"/>
        <v>5.5666666666666664</v>
      </c>
      <c r="F580" s="5"/>
      <c r="G580" s="5">
        <v>4.9000000000000004</v>
      </c>
      <c r="H580" s="7">
        <v>6.8164429999999996</v>
      </c>
    </row>
    <row r="581" spans="1:8" x14ac:dyDescent="0.3">
      <c r="A581" s="2">
        <v>45527.625</v>
      </c>
      <c r="B581" s="5">
        <v>38.799999999999997</v>
      </c>
      <c r="C581" s="5">
        <v>-15</v>
      </c>
      <c r="D581" s="5">
        <v>3.8</v>
      </c>
      <c r="E581" s="5">
        <f t="shared" si="9"/>
        <v>9.1999999999999993</v>
      </c>
      <c r="F581" s="5"/>
      <c r="G581" s="5">
        <v>4.2</v>
      </c>
      <c r="H581" s="7">
        <v>1.970647</v>
      </c>
    </row>
    <row r="582" spans="1:8" x14ac:dyDescent="0.3">
      <c r="A582" s="2">
        <v>45527.666666666701</v>
      </c>
      <c r="B582" s="5">
        <v>-4.2</v>
      </c>
      <c r="C582" s="5">
        <v>8</v>
      </c>
      <c r="D582" s="5">
        <v>2</v>
      </c>
      <c r="E582" s="5">
        <f t="shared" si="9"/>
        <v>1.9333333333333333</v>
      </c>
      <c r="F582" s="5"/>
      <c r="G582" s="5">
        <v>2.1</v>
      </c>
      <c r="H582" s="7">
        <v>1.8813899999999999</v>
      </c>
    </row>
    <row r="583" spans="1:8" x14ac:dyDescent="0.3">
      <c r="A583" s="2">
        <v>45527.708333333299</v>
      </c>
      <c r="B583" s="5">
        <v>0</v>
      </c>
      <c r="C583" s="5">
        <v>0.9</v>
      </c>
      <c r="D583" s="5">
        <v>4.8</v>
      </c>
      <c r="E583" s="5">
        <f t="shared" si="9"/>
        <v>1.9000000000000001</v>
      </c>
      <c r="F583" s="5"/>
      <c r="G583" s="5">
        <v>2.5</v>
      </c>
      <c r="H583" s="7">
        <v>3.4846159999999999</v>
      </c>
    </row>
    <row r="584" spans="1:8" x14ac:dyDescent="0.3">
      <c r="A584" s="2">
        <v>45527.75</v>
      </c>
      <c r="B584" s="5">
        <v>31.9</v>
      </c>
      <c r="C584" s="5">
        <v>2.1</v>
      </c>
      <c r="D584" s="5">
        <v>1</v>
      </c>
      <c r="E584" s="5">
        <f t="shared" si="9"/>
        <v>11.666666666666666</v>
      </c>
      <c r="F584" s="5"/>
      <c r="G584" s="5">
        <v>1.6</v>
      </c>
      <c r="H584" s="7">
        <v>2.6028229999999999</v>
      </c>
    </row>
    <row r="585" spans="1:8" x14ac:dyDescent="0.3">
      <c r="A585" s="2">
        <v>45527.791666666701</v>
      </c>
      <c r="B585" s="5">
        <v>13.7</v>
      </c>
      <c r="C585" s="5">
        <v>-2.9</v>
      </c>
      <c r="D585" s="5">
        <v>-2.1</v>
      </c>
      <c r="E585" s="5">
        <f t="shared" si="9"/>
        <v>2.9</v>
      </c>
      <c r="F585" s="5"/>
      <c r="G585" s="5">
        <v>1.5</v>
      </c>
      <c r="H585" s="7">
        <v>1.966847</v>
      </c>
    </row>
    <row r="586" spans="1:8" x14ac:dyDescent="0.3">
      <c r="A586" s="2">
        <v>45527.833333333299</v>
      </c>
      <c r="B586" s="5">
        <v>6.4</v>
      </c>
      <c r="C586" s="5">
        <v>1.5</v>
      </c>
      <c r="D586" s="5">
        <v>1</v>
      </c>
      <c r="E586" s="5">
        <f t="shared" si="9"/>
        <v>2.9666666666666668</v>
      </c>
      <c r="F586" s="5"/>
      <c r="G586" s="5">
        <v>2.2000000000000002</v>
      </c>
      <c r="H586" s="7">
        <v>2.079107</v>
      </c>
    </row>
    <row r="587" spans="1:8" x14ac:dyDescent="0.3">
      <c r="A587" s="2">
        <v>45527.875</v>
      </c>
      <c r="B587" s="5">
        <v>5.2</v>
      </c>
      <c r="C587" s="5">
        <v>4.2</v>
      </c>
      <c r="D587" s="5">
        <v>3</v>
      </c>
      <c r="E587" s="5">
        <f t="shared" si="9"/>
        <v>4.1333333333333337</v>
      </c>
      <c r="F587" s="5"/>
      <c r="G587" s="5">
        <v>7.2</v>
      </c>
      <c r="H587" s="7">
        <v>6.6874669999999998</v>
      </c>
    </row>
    <row r="588" spans="1:8" x14ac:dyDescent="0.3">
      <c r="A588" s="2">
        <v>45527.916666666701</v>
      </c>
      <c r="B588" s="5">
        <v>20.8</v>
      </c>
      <c r="C588" s="5">
        <v>5.3</v>
      </c>
      <c r="D588" s="5">
        <v>3.8</v>
      </c>
      <c r="E588" s="5">
        <f t="shared" si="9"/>
        <v>9.9666666666666668</v>
      </c>
      <c r="F588" s="5"/>
      <c r="G588" s="5">
        <v>12.8</v>
      </c>
      <c r="H588" s="7">
        <v>9.4307800000000004</v>
      </c>
    </row>
    <row r="589" spans="1:8" x14ac:dyDescent="0.3">
      <c r="A589" s="2">
        <v>45527.958333333299</v>
      </c>
      <c r="B589" s="5">
        <v>21.2</v>
      </c>
      <c r="C589" s="5">
        <v>16.100000000000001</v>
      </c>
      <c r="D589" s="5">
        <v>19.399999999999999</v>
      </c>
      <c r="E589" s="5">
        <f t="shared" si="9"/>
        <v>18.899999999999999</v>
      </c>
      <c r="F589" s="5"/>
      <c r="G589" s="5">
        <v>20.5</v>
      </c>
      <c r="H589" s="7">
        <v>21.020627000000001</v>
      </c>
    </row>
    <row r="590" spans="1:8" x14ac:dyDescent="0.3">
      <c r="A590" s="2">
        <v>45528</v>
      </c>
      <c r="B590" s="5">
        <v>28.2</v>
      </c>
      <c r="C590" s="5">
        <v>12.1</v>
      </c>
      <c r="D590" s="5">
        <v>12.6</v>
      </c>
      <c r="E590" s="5">
        <f t="shared" si="9"/>
        <v>17.633333333333333</v>
      </c>
      <c r="F590" s="5"/>
      <c r="G590" s="5">
        <v>20.9</v>
      </c>
      <c r="H590" s="7">
        <v>16.98865</v>
      </c>
    </row>
    <row r="591" spans="1:8" x14ac:dyDescent="0.3">
      <c r="A591" s="2">
        <v>45528.041666666701</v>
      </c>
      <c r="B591" s="5">
        <v>25.6</v>
      </c>
      <c r="C591" s="5">
        <v>15</v>
      </c>
      <c r="D591" s="5">
        <v>19.2</v>
      </c>
      <c r="E591" s="5">
        <f t="shared" si="9"/>
        <v>19.933333333333334</v>
      </c>
      <c r="F591" s="5"/>
      <c r="G591" s="5">
        <v>30</v>
      </c>
      <c r="H591" s="7">
        <v>25.706403000000002</v>
      </c>
    </row>
    <row r="592" spans="1:8" x14ac:dyDescent="0.3">
      <c r="A592" s="2">
        <v>45528.083333333299</v>
      </c>
      <c r="B592" s="5">
        <v>33.4</v>
      </c>
      <c r="C592" s="5">
        <v>19.5</v>
      </c>
      <c r="D592" s="5">
        <v>20.7</v>
      </c>
      <c r="E592" s="5">
        <f t="shared" si="9"/>
        <v>24.533333333333331</v>
      </c>
      <c r="F592" s="5"/>
      <c r="G592" s="5">
        <v>31</v>
      </c>
      <c r="H592" s="7">
        <v>29.124836999999999</v>
      </c>
    </row>
    <row r="593" spans="1:8" x14ac:dyDescent="0.3">
      <c r="A593" s="2">
        <v>45528.125</v>
      </c>
      <c r="B593" s="5">
        <v>20.2</v>
      </c>
      <c r="C593" s="5">
        <v>19.100000000000001</v>
      </c>
      <c r="D593" s="5">
        <v>21.7</v>
      </c>
      <c r="E593" s="5">
        <f t="shared" si="9"/>
        <v>20.333333333333332</v>
      </c>
      <c r="F593" s="5"/>
      <c r="G593" s="5">
        <v>27.3</v>
      </c>
      <c r="H593" s="7">
        <v>29.837859999999999</v>
      </c>
    </row>
    <row r="594" spans="1:8" x14ac:dyDescent="0.3">
      <c r="A594" s="2">
        <v>45528.166666666701</v>
      </c>
      <c r="B594" s="5">
        <v>22.3</v>
      </c>
      <c r="C594" s="5">
        <v>15.2</v>
      </c>
      <c r="D594" s="5">
        <v>20.9</v>
      </c>
      <c r="E594" s="5">
        <f t="shared" si="9"/>
        <v>19.466666666666665</v>
      </c>
      <c r="F594" s="5"/>
      <c r="G594" s="5">
        <v>22.5</v>
      </c>
      <c r="H594" s="7">
        <v>27.244050000000001</v>
      </c>
    </row>
    <row r="595" spans="1:8" x14ac:dyDescent="0.3">
      <c r="A595" s="2">
        <v>45528.208333333299</v>
      </c>
      <c r="B595" s="5">
        <v>20.6</v>
      </c>
      <c r="C595" s="5">
        <v>15.3</v>
      </c>
      <c r="D595" s="5">
        <v>13.5</v>
      </c>
      <c r="E595" s="5">
        <f t="shared" si="9"/>
        <v>16.466666666666669</v>
      </c>
      <c r="F595" s="5"/>
      <c r="G595" s="5">
        <v>18</v>
      </c>
      <c r="H595" s="7">
        <v>25.172190000000001</v>
      </c>
    </row>
    <row r="596" spans="1:8" x14ac:dyDescent="0.3">
      <c r="A596" s="2">
        <v>45528.25</v>
      </c>
      <c r="B596" s="5">
        <v>19.2</v>
      </c>
      <c r="C596" s="5">
        <v>17.100000000000001</v>
      </c>
      <c r="D596" s="5">
        <v>19.399999999999999</v>
      </c>
      <c r="E596" s="5">
        <f t="shared" si="9"/>
        <v>18.566666666666666</v>
      </c>
      <c r="F596" s="5"/>
      <c r="G596" s="5">
        <v>17.7</v>
      </c>
      <c r="H596" s="7">
        <v>25.612393300000001</v>
      </c>
    </row>
    <row r="597" spans="1:8" x14ac:dyDescent="0.3">
      <c r="A597" s="2">
        <v>45528.291666666701</v>
      </c>
      <c r="B597" s="5">
        <v>-0.7</v>
      </c>
      <c r="C597" s="5">
        <v>15.5</v>
      </c>
      <c r="D597" s="5">
        <v>19.7</v>
      </c>
      <c r="E597" s="5">
        <f t="shared" si="9"/>
        <v>11.5</v>
      </c>
      <c r="F597" s="5"/>
      <c r="G597" s="5">
        <v>16</v>
      </c>
      <c r="H597" s="7">
        <v>23.006989999999998</v>
      </c>
    </row>
    <row r="598" spans="1:8" x14ac:dyDescent="0.3">
      <c r="A598" s="2">
        <v>45528.333333333299</v>
      </c>
      <c r="B598" s="5">
        <v>-13.6</v>
      </c>
      <c r="C598" s="5">
        <v>15.8</v>
      </c>
      <c r="D598" s="5">
        <v>16</v>
      </c>
      <c r="E598" s="5">
        <f t="shared" si="9"/>
        <v>6.0666666666666673</v>
      </c>
      <c r="F598" s="5"/>
      <c r="G598" s="5">
        <v>21.7</v>
      </c>
      <c r="H598" s="7">
        <v>20.86101</v>
      </c>
    </row>
    <row r="599" spans="1:8" x14ac:dyDescent="0.3">
      <c r="A599" s="2">
        <v>45528.375</v>
      </c>
      <c r="B599" s="5">
        <v>6.2</v>
      </c>
      <c r="C599" s="5">
        <v>15.8</v>
      </c>
      <c r="D599" s="5">
        <v>10.1</v>
      </c>
      <c r="E599" s="5">
        <f t="shared" si="9"/>
        <v>10.700000000000001</v>
      </c>
      <c r="F599" s="5"/>
      <c r="G599" s="5">
        <v>19.600000000000001</v>
      </c>
      <c r="H599" s="7">
        <v>18.665997000000001</v>
      </c>
    </row>
    <row r="600" spans="1:8" x14ac:dyDescent="0.3">
      <c r="A600" s="2">
        <v>45528.416666666701</v>
      </c>
      <c r="B600" s="5">
        <v>21</v>
      </c>
      <c r="C600" s="5">
        <v>14.6</v>
      </c>
      <c r="D600" s="5">
        <v>12.4</v>
      </c>
      <c r="E600" s="5">
        <f t="shared" si="9"/>
        <v>16</v>
      </c>
      <c r="F600" s="5"/>
      <c r="G600" s="5">
        <v>22.6</v>
      </c>
      <c r="H600" s="7">
        <v>19.953652999999999</v>
      </c>
    </row>
    <row r="601" spans="1:8" x14ac:dyDescent="0.3">
      <c r="A601" s="2">
        <v>45528.458333333299</v>
      </c>
      <c r="B601" s="5">
        <v>16.3</v>
      </c>
      <c r="C601" s="5">
        <v>19.899999999999999</v>
      </c>
      <c r="D601" s="5">
        <v>18</v>
      </c>
      <c r="E601" s="5">
        <f t="shared" si="9"/>
        <v>18.066666666666666</v>
      </c>
      <c r="F601" s="5"/>
      <c r="G601" s="5">
        <v>34.9</v>
      </c>
      <c r="H601" s="7">
        <v>25.971457000000001</v>
      </c>
    </row>
    <row r="602" spans="1:8" x14ac:dyDescent="0.3">
      <c r="A602" s="2">
        <v>45528.5</v>
      </c>
      <c r="B602" s="5">
        <v>26.3</v>
      </c>
      <c r="C602" s="5">
        <v>18.899999999999999</v>
      </c>
      <c r="D602" s="5">
        <v>20</v>
      </c>
      <c r="E602" s="5">
        <f t="shared" si="9"/>
        <v>21.733333333333334</v>
      </c>
      <c r="F602" s="5"/>
      <c r="G602" s="5">
        <v>34.5</v>
      </c>
      <c r="H602" s="7">
        <v>27.051946999999998</v>
      </c>
    </row>
    <row r="603" spans="1:8" x14ac:dyDescent="0.3">
      <c r="A603" s="2">
        <v>45528.541666666701</v>
      </c>
      <c r="B603" s="5">
        <v>24.3</v>
      </c>
      <c r="C603" s="5">
        <v>17.899999999999999</v>
      </c>
      <c r="D603" s="5">
        <v>23.5</v>
      </c>
      <c r="E603" s="5">
        <f t="shared" si="9"/>
        <v>21.900000000000002</v>
      </c>
      <c r="F603" s="5"/>
      <c r="G603" s="5">
        <v>33.5</v>
      </c>
      <c r="H603" s="7">
        <v>26.872382999999999</v>
      </c>
    </row>
    <row r="604" spans="1:8" x14ac:dyDescent="0.3">
      <c r="A604" s="2">
        <v>45528.583333333299</v>
      </c>
      <c r="B604" s="5">
        <v>27.9</v>
      </c>
      <c r="C604" s="5">
        <v>15.7</v>
      </c>
      <c r="D604" s="5">
        <v>16.3</v>
      </c>
      <c r="E604" s="5">
        <f t="shared" si="9"/>
        <v>19.966666666666665</v>
      </c>
      <c r="F604" s="5"/>
      <c r="G604" s="5">
        <v>22.5</v>
      </c>
      <c r="H604" s="7">
        <v>20.496917</v>
      </c>
    </row>
    <row r="605" spans="1:8" x14ac:dyDescent="0.3">
      <c r="A605" s="2">
        <v>45528.625</v>
      </c>
      <c r="B605" s="5">
        <v>28.3</v>
      </c>
      <c r="C605" s="5">
        <v>20.399999999999999</v>
      </c>
      <c r="D605" s="5">
        <v>22.4</v>
      </c>
      <c r="E605" s="5">
        <f t="shared" si="9"/>
        <v>23.7</v>
      </c>
      <c r="F605" s="5"/>
      <c r="G605" s="5">
        <v>28.7</v>
      </c>
      <c r="H605" s="7">
        <v>24.250592999999999</v>
      </c>
    </row>
    <row r="606" spans="1:8" x14ac:dyDescent="0.3">
      <c r="A606" s="2">
        <v>45528.666666666701</v>
      </c>
      <c r="B606" s="5">
        <v>20.3</v>
      </c>
      <c r="C606" s="5">
        <v>23.5</v>
      </c>
      <c r="D606" s="5">
        <v>17</v>
      </c>
      <c r="E606" s="5">
        <f t="shared" si="9"/>
        <v>20.266666666666666</v>
      </c>
      <c r="F606" s="5"/>
      <c r="G606" s="5">
        <v>29.5</v>
      </c>
      <c r="H606" s="7">
        <v>22.569566999999999</v>
      </c>
    </row>
    <row r="607" spans="1:8" x14ac:dyDescent="0.3">
      <c r="A607" s="2">
        <v>45528.708333333299</v>
      </c>
      <c r="B607" s="5">
        <v>29.7</v>
      </c>
      <c r="C607" s="5">
        <v>24.3</v>
      </c>
      <c r="D607" s="5">
        <v>28.3</v>
      </c>
      <c r="E607" s="5">
        <f t="shared" si="9"/>
        <v>27.433333333333334</v>
      </c>
      <c r="F607" s="5"/>
      <c r="G607" s="5">
        <v>34.799999999999997</v>
      </c>
      <c r="H607" s="7">
        <v>27.602492999999999</v>
      </c>
    </row>
    <row r="608" spans="1:8" x14ac:dyDescent="0.3">
      <c r="A608" s="2">
        <v>45528.75</v>
      </c>
      <c r="B608" s="5">
        <v>34.6</v>
      </c>
      <c r="C608" s="5">
        <v>23.2</v>
      </c>
      <c r="D608" s="5">
        <v>24</v>
      </c>
      <c r="E608" s="5">
        <f t="shared" si="9"/>
        <v>27.266666666666666</v>
      </c>
      <c r="F608" s="5"/>
      <c r="G608" s="5">
        <v>39.4</v>
      </c>
      <c r="H608" s="7">
        <v>31.676196999999998</v>
      </c>
    </row>
    <row r="609" spans="1:8" x14ac:dyDescent="0.3">
      <c r="A609" s="2">
        <v>45528.791666666701</v>
      </c>
      <c r="B609" s="5">
        <v>33.6</v>
      </c>
      <c r="C609" s="5">
        <v>17.8</v>
      </c>
      <c r="D609" s="5">
        <v>25</v>
      </c>
      <c r="E609" s="5">
        <f t="shared" si="9"/>
        <v>25.466666666666669</v>
      </c>
      <c r="F609" s="5"/>
      <c r="G609" s="5">
        <v>39.4</v>
      </c>
      <c r="H609" s="7">
        <v>29.582329999999999</v>
      </c>
    </row>
    <row r="610" spans="1:8" x14ac:dyDescent="0.3">
      <c r="A610" s="2">
        <v>45528.833333333299</v>
      </c>
      <c r="B610" s="5">
        <v>26.2</v>
      </c>
      <c r="C610" s="5">
        <v>20</v>
      </c>
      <c r="D610" s="5">
        <v>16.7</v>
      </c>
      <c r="E610" s="5">
        <f t="shared" si="9"/>
        <v>20.966666666666669</v>
      </c>
      <c r="F610" s="5"/>
      <c r="G610" s="5">
        <v>36</v>
      </c>
      <c r="H610" s="7">
        <v>29.726990000000001</v>
      </c>
    </row>
    <row r="611" spans="1:8" x14ac:dyDescent="0.3">
      <c r="A611" s="2">
        <v>45528.875</v>
      </c>
      <c r="B611" s="5">
        <v>23.7</v>
      </c>
      <c r="C611" s="5">
        <v>15.4</v>
      </c>
      <c r="D611" s="5">
        <v>14</v>
      </c>
      <c r="E611" s="5">
        <f t="shared" si="9"/>
        <v>17.7</v>
      </c>
      <c r="F611" s="5"/>
      <c r="G611" s="5">
        <v>32.299999999999997</v>
      </c>
      <c r="H611" s="7">
        <v>30.767119999999998</v>
      </c>
    </row>
    <row r="612" spans="1:8" x14ac:dyDescent="0.3">
      <c r="A612" s="2">
        <v>45528.916666666701</v>
      </c>
      <c r="B612" s="5">
        <v>27.5</v>
      </c>
      <c r="C612" s="5">
        <v>14.2</v>
      </c>
      <c r="D612" s="5">
        <v>21.2</v>
      </c>
      <c r="E612" s="5">
        <f t="shared" si="9"/>
        <v>20.966666666666669</v>
      </c>
      <c r="F612" s="5"/>
      <c r="G612" s="5">
        <v>27.3</v>
      </c>
      <c r="H612" s="7">
        <v>24.260783</v>
      </c>
    </row>
    <row r="613" spans="1:8" x14ac:dyDescent="0.3">
      <c r="A613" s="2">
        <v>45528.958333333299</v>
      </c>
      <c r="B613" s="5">
        <v>22</v>
      </c>
      <c r="C613" s="5">
        <v>18.7</v>
      </c>
      <c r="D613" s="5">
        <v>16.5</v>
      </c>
      <c r="E613" s="5">
        <f t="shared" si="9"/>
        <v>19.066666666666666</v>
      </c>
      <c r="F613" s="5"/>
      <c r="G613" s="5">
        <v>28</v>
      </c>
      <c r="H613" s="7">
        <v>25.004467000000002</v>
      </c>
    </row>
    <row r="614" spans="1:8" x14ac:dyDescent="0.3">
      <c r="A614" s="2">
        <v>45529</v>
      </c>
      <c r="B614" s="5">
        <v>36</v>
      </c>
      <c r="C614" s="5">
        <v>25.3</v>
      </c>
      <c r="D614" s="5">
        <v>21.2</v>
      </c>
      <c r="E614" s="5">
        <f t="shared" si="9"/>
        <v>27.5</v>
      </c>
      <c r="F614" s="5"/>
      <c r="G614" s="5">
        <v>30.5</v>
      </c>
      <c r="H614" s="7">
        <v>28.418413000000001</v>
      </c>
    </row>
    <row r="615" spans="1:8" x14ac:dyDescent="0.3">
      <c r="A615" s="2">
        <v>45529.041666666701</v>
      </c>
      <c r="B615" s="5">
        <v>42.7</v>
      </c>
      <c r="C615" s="5">
        <v>18.5</v>
      </c>
      <c r="D615" s="5">
        <v>21.4</v>
      </c>
      <c r="E615" s="5">
        <f t="shared" si="9"/>
        <v>27.533333333333331</v>
      </c>
      <c r="F615" s="5"/>
      <c r="G615" s="5">
        <v>31</v>
      </c>
      <c r="H615" s="7">
        <v>29.432960000000001</v>
      </c>
    </row>
    <row r="616" spans="1:8" x14ac:dyDescent="0.3">
      <c r="A616" s="2">
        <v>45529.083333333299</v>
      </c>
      <c r="B616" s="5">
        <v>14.4</v>
      </c>
      <c r="C616" s="5">
        <v>22.5</v>
      </c>
      <c r="D616" s="5">
        <v>25.3</v>
      </c>
      <c r="E616" s="5">
        <f t="shared" si="9"/>
        <v>20.733333333333334</v>
      </c>
      <c r="F616" s="5"/>
      <c r="G616" s="5">
        <v>25.5</v>
      </c>
      <c r="H616" s="7">
        <v>26.442139999999998</v>
      </c>
    </row>
    <row r="617" spans="1:8" x14ac:dyDescent="0.3">
      <c r="A617" s="2">
        <v>45529.125</v>
      </c>
      <c r="B617" s="5">
        <v>44.7</v>
      </c>
      <c r="C617" s="5">
        <v>17.399999999999999</v>
      </c>
      <c r="D617" s="5">
        <v>11.4</v>
      </c>
      <c r="E617" s="5">
        <f t="shared" si="9"/>
        <v>24.5</v>
      </c>
      <c r="F617" s="5"/>
      <c r="G617" s="5">
        <v>23</v>
      </c>
      <c r="H617" s="7">
        <v>25.335443000000001</v>
      </c>
    </row>
    <row r="618" spans="1:8" x14ac:dyDescent="0.3">
      <c r="A618" s="2">
        <v>45529.166666666701</v>
      </c>
      <c r="B618" s="5">
        <v>7.6</v>
      </c>
      <c r="C618" s="5">
        <v>15.8</v>
      </c>
      <c r="D618" s="5">
        <v>20.7</v>
      </c>
      <c r="E618" s="5">
        <f t="shared" si="9"/>
        <v>14.699999999999998</v>
      </c>
      <c r="F618" s="5"/>
      <c r="G618" s="5">
        <v>18.399999999999999</v>
      </c>
      <c r="H618" s="7">
        <v>23.4224</v>
      </c>
    </row>
    <row r="619" spans="1:8" x14ac:dyDescent="0.3">
      <c r="A619" s="2">
        <v>45529.208333333299</v>
      </c>
      <c r="B619" s="5">
        <v>17.899999999999999</v>
      </c>
      <c r="C619" s="5">
        <v>17.3</v>
      </c>
      <c r="D619" s="5">
        <v>17</v>
      </c>
      <c r="E619" s="5">
        <f t="shared" si="9"/>
        <v>17.400000000000002</v>
      </c>
      <c r="F619" s="5"/>
      <c r="G619" s="5">
        <v>16.3</v>
      </c>
      <c r="H619" s="7">
        <v>21.648389999999999</v>
      </c>
    </row>
    <row r="620" spans="1:8" x14ac:dyDescent="0.3">
      <c r="A620" s="2">
        <v>45529.25</v>
      </c>
      <c r="B620" s="5">
        <v>36</v>
      </c>
      <c r="C620" s="5">
        <v>21</v>
      </c>
      <c r="D620" s="5">
        <v>10.1</v>
      </c>
      <c r="E620" s="5">
        <f t="shared" si="9"/>
        <v>22.366666666666664</v>
      </c>
      <c r="F620" s="5"/>
      <c r="G620" s="5">
        <v>17.100000000000001</v>
      </c>
      <c r="H620" s="7">
        <v>20.735757</v>
      </c>
    </row>
    <row r="621" spans="1:8" x14ac:dyDescent="0.3">
      <c r="A621" s="2">
        <v>45529.291666666701</v>
      </c>
      <c r="B621" s="5">
        <v>12</v>
      </c>
      <c r="C621" s="5">
        <v>23.1</v>
      </c>
      <c r="D621" s="5">
        <v>18</v>
      </c>
      <c r="E621" s="5">
        <f t="shared" si="9"/>
        <v>17.7</v>
      </c>
      <c r="F621" s="5"/>
      <c r="G621" s="5">
        <v>19.899999999999999</v>
      </c>
      <c r="H621" s="7">
        <v>23.250489999999999</v>
      </c>
    </row>
    <row r="622" spans="1:8" x14ac:dyDescent="0.3">
      <c r="A622" s="2">
        <v>45529.333333333299</v>
      </c>
      <c r="B622" s="5">
        <v>-11.3</v>
      </c>
      <c r="C622" s="5">
        <v>20.5</v>
      </c>
      <c r="D622" s="5">
        <v>21.2</v>
      </c>
      <c r="E622" s="5">
        <f t="shared" si="9"/>
        <v>10.133333333333333</v>
      </c>
      <c r="F622" s="5"/>
      <c r="G622" s="5">
        <v>19.600000000000001</v>
      </c>
      <c r="H622" s="7">
        <v>18.409927</v>
      </c>
    </row>
    <row r="623" spans="1:8" x14ac:dyDescent="0.3">
      <c r="A623" s="2">
        <v>45529.375</v>
      </c>
      <c r="B623" s="5">
        <v>9.6</v>
      </c>
      <c r="C623" s="5">
        <v>5.9</v>
      </c>
      <c r="D623" s="5">
        <v>15.5</v>
      </c>
      <c r="E623" s="5">
        <f t="shared" si="9"/>
        <v>10.333333333333334</v>
      </c>
      <c r="F623" s="5"/>
      <c r="G623" s="5">
        <v>10.3</v>
      </c>
      <c r="H623" s="7">
        <v>11.665666999999999</v>
      </c>
    </row>
    <row r="624" spans="1:8" x14ac:dyDescent="0.3">
      <c r="A624" s="2">
        <v>45529.416666666701</v>
      </c>
      <c r="B624" s="5">
        <v>0.9</v>
      </c>
      <c r="C624" s="5">
        <v>9.1999999999999993</v>
      </c>
      <c r="D624" s="5">
        <v>-2.1</v>
      </c>
      <c r="E624" s="5">
        <f t="shared" si="9"/>
        <v>2.6666666666666665</v>
      </c>
      <c r="F624" s="5"/>
      <c r="G624" s="5">
        <v>5.4</v>
      </c>
      <c r="H624" s="7">
        <v>6.3611469999999999</v>
      </c>
    </row>
    <row r="625" spans="1:8" x14ac:dyDescent="0.3">
      <c r="A625" s="2">
        <v>45529.458333333299</v>
      </c>
      <c r="B625" s="5">
        <v>-0.1</v>
      </c>
      <c r="C625" s="5">
        <v>12.7</v>
      </c>
      <c r="D625" s="5">
        <v>13</v>
      </c>
      <c r="E625" s="5">
        <f t="shared" si="9"/>
        <v>8.5333333333333332</v>
      </c>
      <c r="F625" s="5"/>
      <c r="G625" s="5">
        <v>9.1</v>
      </c>
      <c r="H625" s="7">
        <v>8.8146100000000001</v>
      </c>
    </row>
    <row r="626" spans="1:8" x14ac:dyDescent="0.3">
      <c r="A626" s="2">
        <v>45529.5</v>
      </c>
      <c r="B626" s="5">
        <v>10.9</v>
      </c>
      <c r="C626" s="5">
        <v>11.7</v>
      </c>
      <c r="D626" s="5">
        <v>7.2</v>
      </c>
      <c r="E626" s="5">
        <f t="shared" si="9"/>
        <v>9.9333333333333336</v>
      </c>
      <c r="F626" s="5"/>
      <c r="G626" s="5">
        <v>9.1</v>
      </c>
      <c r="H626" s="7">
        <v>9.2927199999999992</v>
      </c>
    </row>
    <row r="627" spans="1:8" x14ac:dyDescent="0.3">
      <c r="A627" s="2">
        <v>45529.541666666701</v>
      </c>
      <c r="B627" s="5">
        <v>13.3</v>
      </c>
      <c r="C627" s="5">
        <v>10.4</v>
      </c>
      <c r="D627" s="5">
        <v>6.8</v>
      </c>
      <c r="E627" s="5">
        <f t="shared" si="9"/>
        <v>10.166666666666668</v>
      </c>
      <c r="F627" s="5"/>
      <c r="G627" s="5">
        <v>8.4</v>
      </c>
      <c r="H627" s="7">
        <v>10.137976999999999</v>
      </c>
    </row>
    <row r="628" spans="1:8" x14ac:dyDescent="0.3">
      <c r="A628" s="2">
        <v>45529.583333333299</v>
      </c>
      <c r="B628" s="5">
        <v>9.1</v>
      </c>
      <c r="C628" s="5">
        <v>7.4</v>
      </c>
      <c r="D628" s="5">
        <v>10.8</v>
      </c>
      <c r="E628" s="5">
        <f t="shared" si="9"/>
        <v>9.1</v>
      </c>
      <c r="F628" s="5"/>
      <c r="G628" s="5">
        <v>10.199999999999999</v>
      </c>
      <c r="H628" s="7">
        <v>10.89101</v>
      </c>
    </row>
    <row r="629" spans="1:8" x14ac:dyDescent="0.3">
      <c r="A629" s="2">
        <v>45529.625</v>
      </c>
      <c r="B629" s="5">
        <v>12.1</v>
      </c>
      <c r="C629" s="5">
        <v>7.6</v>
      </c>
      <c r="D629" s="5">
        <v>12.3</v>
      </c>
      <c r="E629" s="5">
        <f t="shared" si="9"/>
        <v>10.666666666666666</v>
      </c>
      <c r="F629" s="5"/>
      <c r="G629" s="5">
        <v>10.9</v>
      </c>
      <c r="H629" s="7">
        <v>11.196243000000001</v>
      </c>
    </row>
    <row r="630" spans="1:8" x14ac:dyDescent="0.3">
      <c r="A630" s="2">
        <v>45529.666666666701</v>
      </c>
      <c r="B630" s="5">
        <v>16.100000000000001</v>
      </c>
      <c r="C630" s="5">
        <v>10</v>
      </c>
      <c r="D630" s="5">
        <v>8.6999999999999993</v>
      </c>
      <c r="E630" s="5">
        <f t="shared" si="9"/>
        <v>11.6</v>
      </c>
      <c r="F630" s="5"/>
      <c r="G630" s="5">
        <v>9</v>
      </c>
      <c r="H630" s="7">
        <v>10.689012999999999</v>
      </c>
    </row>
    <row r="631" spans="1:8" x14ac:dyDescent="0.3">
      <c r="A631" s="2">
        <v>45529.708333333299</v>
      </c>
      <c r="B631" s="5">
        <v>13.9</v>
      </c>
      <c r="C631" s="5">
        <v>10.7</v>
      </c>
      <c r="D631" s="5">
        <v>8.1999999999999993</v>
      </c>
      <c r="E631" s="5">
        <f t="shared" si="9"/>
        <v>10.933333333333332</v>
      </c>
      <c r="F631" s="5"/>
      <c r="G631" s="5">
        <v>8.1</v>
      </c>
      <c r="H631" s="7">
        <v>9.6530670000000001</v>
      </c>
    </row>
    <row r="632" spans="1:8" x14ac:dyDescent="0.3">
      <c r="A632" s="2">
        <v>45529.75</v>
      </c>
      <c r="B632" s="5">
        <v>9.4</v>
      </c>
      <c r="C632" s="5">
        <v>2.1</v>
      </c>
      <c r="D632" s="5">
        <v>6.7</v>
      </c>
      <c r="E632" s="5">
        <f t="shared" si="9"/>
        <v>6.0666666666666664</v>
      </c>
      <c r="F632" s="5"/>
      <c r="G632" s="5">
        <v>4.5999999999999996</v>
      </c>
      <c r="H632" s="7">
        <v>6.9907969999999997</v>
      </c>
    </row>
    <row r="633" spans="1:8" x14ac:dyDescent="0.3">
      <c r="A633" s="2">
        <v>45529.791666666701</v>
      </c>
      <c r="B633" s="5">
        <v>18.100000000000001</v>
      </c>
      <c r="C633" s="5">
        <v>-5.7</v>
      </c>
      <c r="D633" s="5">
        <v>5.5</v>
      </c>
      <c r="E633" s="5">
        <f t="shared" si="9"/>
        <v>5.9666666666666677</v>
      </c>
      <c r="F633" s="5"/>
      <c r="G633" s="5">
        <v>2.6</v>
      </c>
      <c r="H633" s="7">
        <v>4.5732229999999996</v>
      </c>
    </row>
    <row r="634" spans="1:8" x14ac:dyDescent="0.3">
      <c r="A634" s="2">
        <v>45529.833333333299</v>
      </c>
      <c r="B634" s="5">
        <v>8.6999999999999993</v>
      </c>
      <c r="C634" s="5">
        <v>-2.8</v>
      </c>
      <c r="D634" s="5">
        <v>7</v>
      </c>
      <c r="E634" s="5">
        <f t="shared" si="9"/>
        <v>4.3</v>
      </c>
      <c r="F634" s="5"/>
      <c r="G634" s="5">
        <v>2.9</v>
      </c>
      <c r="H634" s="7">
        <v>4.5604230000000001</v>
      </c>
    </row>
    <row r="635" spans="1:8" x14ac:dyDescent="0.3">
      <c r="A635" s="2">
        <v>45529.875</v>
      </c>
      <c r="B635" s="5">
        <v>9.8000000000000007</v>
      </c>
      <c r="C635" s="5">
        <v>1.6</v>
      </c>
      <c r="D635" s="5">
        <v>8.6999999999999993</v>
      </c>
      <c r="E635" s="5">
        <f t="shared" si="9"/>
        <v>6.7</v>
      </c>
      <c r="F635" s="5"/>
      <c r="G635" s="5">
        <v>2.6</v>
      </c>
      <c r="H635" s="7">
        <v>4.5511169999999996</v>
      </c>
    </row>
    <row r="636" spans="1:8" x14ac:dyDescent="0.3">
      <c r="A636" s="2">
        <v>45529.916666666701</v>
      </c>
      <c r="B636" s="5">
        <v>6.6</v>
      </c>
      <c r="C636" s="5">
        <v>0.1</v>
      </c>
      <c r="D636" s="5">
        <v>7.5</v>
      </c>
      <c r="E636" s="5">
        <f t="shared" si="9"/>
        <v>4.7333333333333334</v>
      </c>
      <c r="F636" s="5"/>
      <c r="G636" s="5">
        <v>2.1</v>
      </c>
      <c r="H636" s="7">
        <v>3.559307</v>
      </c>
    </row>
    <row r="637" spans="1:8" x14ac:dyDescent="0.3">
      <c r="A637" s="2">
        <v>45529.958333333299</v>
      </c>
      <c r="B637" s="5">
        <v>8.5</v>
      </c>
      <c r="C637" s="5">
        <v>4.7</v>
      </c>
      <c r="D637" s="5">
        <v>7.2</v>
      </c>
      <c r="E637" s="5">
        <f t="shared" si="9"/>
        <v>6.8</v>
      </c>
      <c r="F637" s="5"/>
      <c r="G637" s="5">
        <v>2.5</v>
      </c>
      <c r="H637" s="7">
        <v>3.2711830000000002</v>
      </c>
    </row>
    <row r="638" spans="1:8" x14ac:dyDescent="0.3">
      <c r="A638" s="2">
        <v>45530</v>
      </c>
      <c r="B638" s="5">
        <v>3.6</v>
      </c>
      <c r="C638" s="5">
        <v>3.8</v>
      </c>
      <c r="D638" s="5">
        <v>4.7</v>
      </c>
      <c r="E638" s="5">
        <f t="shared" si="9"/>
        <v>4.0333333333333341</v>
      </c>
      <c r="F638" s="5"/>
      <c r="G638" s="5">
        <v>3.1</v>
      </c>
      <c r="H638" s="7">
        <v>3.60073</v>
      </c>
    </row>
    <row r="639" spans="1:8" x14ac:dyDescent="0.3">
      <c r="A639" s="2">
        <v>45530.041666666701</v>
      </c>
      <c r="B639" s="5">
        <v>9.8000000000000007</v>
      </c>
      <c r="C639" s="5">
        <v>6.7</v>
      </c>
      <c r="D639" s="5">
        <v>3</v>
      </c>
      <c r="E639" s="5">
        <f t="shared" si="9"/>
        <v>6.5</v>
      </c>
      <c r="F639" s="5"/>
      <c r="G639" s="5">
        <v>3.1</v>
      </c>
      <c r="H639" s="7">
        <v>3.5766200000000001</v>
      </c>
    </row>
    <row r="640" spans="1:8" x14ac:dyDescent="0.3">
      <c r="A640" s="2">
        <v>45530.083333333299</v>
      </c>
      <c r="B640" s="5">
        <v>-4.7</v>
      </c>
      <c r="C640" s="5">
        <v>8.6999999999999993</v>
      </c>
      <c r="D640" s="5">
        <v>4</v>
      </c>
      <c r="E640" s="5">
        <f t="shared" si="9"/>
        <v>2.6666666666666665</v>
      </c>
      <c r="F640" s="5"/>
      <c r="G640" s="5">
        <v>3</v>
      </c>
      <c r="H640" s="7">
        <v>3.332303</v>
      </c>
    </row>
    <row r="641" spans="1:8" x14ac:dyDescent="0.3">
      <c r="A641" s="2">
        <v>45530.125</v>
      </c>
      <c r="B641" s="5">
        <v>5.2</v>
      </c>
      <c r="C641" s="5">
        <v>6</v>
      </c>
      <c r="D641" s="5">
        <v>6.3</v>
      </c>
      <c r="E641" s="5">
        <f t="shared" si="9"/>
        <v>5.833333333333333</v>
      </c>
      <c r="F641" s="5"/>
      <c r="G641" s="5">
        <v>2.8</v>
      </c>
      <c r="H641" s="7">
        <v>2.9827933</v>
      </c>
    </row>
    <row r="642" spans="1:8" x14ac:dyDescent="0.3">
      <c r="A642" s="2">
        <v>45530.166666666701</v>
      </c>
      <c r="B642" s="5">
        <v>19.3</v>
      </c>
      <c r="C642" s="5">
        <v>-4.5999999999999996</v>
      </c>
      <c r="D642" s="5">
        <v>4.5</v>
      </c>
      <c r="E642" s="5">
        <f t="shared" si="9"/>
        <v>6.4000000000000012</v>
      </c>
      <c r="F642" s="5"/>
      <c r="G642" s="5">
        <v>2.9</v>
      </c>
      <c r="H642" s="7">
        <v>2.8582833000000001</v>
      </c>
    </row>
    <row r="643" spans="1:8" x14ac:dyDescent="0.3">
      <c r="A643" s="2">
        <v>45530.208333333299</v>
      </c>
      <c r="B643" s="5">
        <v>-2.2000000000000002</v>
      </c>
      <c r="C643" s="5">
        <v>3.1</v>
      </c>
      <c r="D643" s="5">
        <v>2.2999999999999998</v>
      </c>
      <c r="E643" s="5">
        <f t="shared" ref="E643:E706" si="10">AVERAGE(B643:D643)</f>
        <v>1.0666666666666667</v>
      </c>
      <c r="F643" s="5"/>
      <c r="G643" s="5">
        <v>3</v>
      </c>
      <c r="H643" s="7">
        <v>2.9092867</v>
      </c>
    </row>
    <row r="644" spans="1:8" x14ac:dyDescent="0.3">
      <c r="A644" s="2">
        <v>45530.25</v>
      </c>
      <c r="B644" s="5">
        <v>-9.6</v>
      </c>
      <c r="C644" s="5">
        <v>3.2</v>
      </c>
      <c r="D644" s="5">
        <v>8.1</v>
      </c>
      <c r="E644" s="5">
        <f t="shared" si="10"/>
        <v>0.56666666666666676</v>
      </c>
      <c r="F644" s="5"/>
      <c r="G644" s="5">
        <v>3.3</v>
      </c>
      <c r="H644" s="7">
        <v>2.9601099999999998</v>
      </c>
    </row>
    <row r="645" spans="1:8" x14ac:dyDescent="0.3">
      <c r="A645" s="2">
        <v>45530.291666666701</v>
      </c>
      <c r="B645" s="5">
        <v>-9.3000000000000007</v>
      </c>
      <c r="C645" s="5">
        <v>15.5</v>
      </c>
      <c r="D645" s="5">
        <v>5</v>
      </c>
      <c r="E645" s="5">
        <f t="shared" si="10"/>
        <v>3.7333333333333329</v>
      </c>
      <c r="F645" s="5"/>
      <c r="G645" s="5">
        <v>3.6</v>
      </c>
      <c r="H645" s="7">
        <v>3.6659999999999999</v>
      </c>
    </row>
    <row r="646" spans="1:8" x14ac:dyDescent="0.3">
      <c r="A646" s="2">
        <v>45530.333333333299</v>
      </c>
      <c r="B646" s="5">
        <v>16.2</v>
      </c>
      <c r="C646" s="5">
        <v>-0.4</v>
      </c>
      <c r="D646" s="5">
        <v>9.1</v>
      </c>
      <c r="E646" s="5">
        <f t="shared" si="10"/>
        <v>8.2999999999999989</v>
      </c>
      <c r="F646" s="5"/>
      <c r="G646" s="5">
        <v>4</v>
      </c>
      <c r="H646" s="7">
        <v>4.3648049999999996</v>
      </c>
    </row>
    <row r="647" spans="1:8" x14ac:dyDescent="0.3">
      <c r="A647" s="2">
        <v>45530.375</v>
      </c>
      <c r="B647" s="5">
        <v>2.8</v>
      </c>
      <c r="C647" s="5">
        <v>10.199999999999999</v>
      </c>
      <c r="D647" s="5">
        <v>11.6</v>
      </c>
      <c r="E647" s="5">
        <f t="shared" si="10"/>
        <v>8.2000000000000011</v>
      </c>
      <c r="F647" s="5"/>
      <c r="G647" s="5">
        <v>4</v>
      </c>
      <c r="H647" s="7">
        <v>4.9940280000000001</v>
      </c>
    </row>
    <row r="648" spans="1:8" x14ac:dyDescent="0.3">
      <c r="A648" s="2">
        <v>45530.416666666701</v>
      </c>
      <c r="B648" s="5">
        <v>0.7</v>
      </c>
      <c r="C648" s="5">
        <v>9.8000000000000007</v>
      </c>
      <c r="D648" s="5">
        <v>9.1</v>
      </c>
      <c r="E648" s="5">
        <f t="shared" si="10"/>
        <v>6.5333333333333341</v>
      </c>
      <c r="F648" s="5"/>
      <c r="G648" s="5">
        <v>3.8</v>
      </c>
      <c r="H648" s="7">
        <v>5.3368029999999997</v>
      </c>
    </row>
    <row r="649" spans="1:8" x14ac:dyDescent="0.3">
      <c r="A649" s="2">
        <v>45530.458333333299</v>
      </c>
      <c r="B649" s="5"/>
      <c r="C649" s="5">
        <v>2.6</v>
      </c>
      <c r="D649" s="5"/>
      <c r="E649" s="5">
        <f t="shared" si="10"/>
        <v>2.6</v>
      </c>
      <c r="F649" s="5"/>
      <c r="G649" s="5">
        <v>4</v>
      </c>
      <c r="H649" s="7">
        <v>5.6538300000000001</v>
      </c>
    </row>
    <row r="650" spans="1:8" x14ac:dyDescent="0.3">
      <c r="A650" s="2">
        <v>45530.5</v>
      </c>
      <c r="B650" s="5"/>
      <c r="C650" s="5">
        <v>22</v>
      </c>
      <c r="D650" s="5"/>
      <c r="E650" s="5">
        <f t="shared" si="10"/>
        <v>22</v>
      </c>
      <c r="F650" s="5"/>
      <c r="G650" s="5">
        <v>4.0999999999999996</v>
      </c>
      <c r="H650" s="7">
        <v>6.393446</v>
      </c>
    </row>
    <row r="651" spans="1:8" x14ac:dyDescent="0.3">
      <c r="A651" s="2">
        <v>45530.541666666701</v>
      </c>
      <c r="B651" s="5">
        <v>-0.3</v>
      </c>
      <c r="C651" s="5">
        <v>5.7</v>
      </c>
      <c r="D651" s="5">
        <v>5</v>
      </c>
      <c r="E651" s="5">
        <f t="shared" si="10"/>
        <v>3.4666666666666668</v>
      </c>
      <c r="F651" s="5"/>
      <c r="G651" s="5">
        <v>5.6</v>
      </c>
      <c r="H651" s="7">
        <v>7.2266079999999997</v>
      </c>
    </row>
    <row r="652" spans="1:8" x14ac:dyDescent="0.3">
      <c r="A652" s="2">
        <v>45530.583333333299</v>
      </c>
      <c r="B652" s="5">
        <v>8.3000000000000007</v>
      </c>
      <c r="C652" s="5">
        <v>5.2</v>
      </c>
      <c r="D652" s="5">
        <v>4.5</v>
      </c>
      <c r="E652" s="5">
        <f t="shared" si="10"/>
        <v>6</v>
      </c>
      <c r="F652" s="5"/>
      <c r="G652" s="5">
        <v>5.8</v>
      </c>
      <c r="H652" s="7">
        <v>7.3153569999999997</v>
      </c>
    </row>
    <row r="653" spans="1:8" x14ac:dyDescent="0.3">
      <c r="A653" s="2">
        <v>45530.625</v>
      </c>
      <c r="B653" s="5">
        <v>10.5</v>
      </c>
      <c r="C653" s="5">
        <v>7</v>
      </c>
      <c r="D653" s="5">
        <v>6</v>
      </c>
      <c r="E653" s="5">
        <f t="shared" si="10"/>
        <v>7.833333333333333</v>
      </c>
      <c r="F653" s="5"/>
      <c r="G653" s="5">
        <v>6.6</v>
      </c>
      <c r="H653" s="7">
        <v>7.9060810000000004</v>
      </c>
    </row>
    <row r="654" spans="1:8" x14ac:dyDescent="0.3">
      <c r="A654" s="2">
        <v>45530.666666666701</v>
      </c>
      <c r="B654" s="5">
        <v>13.1</v>
      </c>
      <c r="C654" s="5">
        <v>7.4</v>
      </c>
      <c r="D654" s="5">
        <v>6.7</v>
      </c>
      <c r="E654" s="5">
        <f t="shared" si="10"/>
        <v>9.0666666666666664</v>
      </c>
      <c r="F654" s="5"/>
      <c r="G654" s="5">
        <v>7.2</v>
      </c>
      <c r="H654" s="7">
        <v>8.0944129999999994</v>
      </c>
    </row>
    <row r="655" spans="1:8" x14ac:dyDescent="0.3">
      <c r="A655" s="2">
        <v>45530.708333333299</v>
      </c>
      <c r="B655" s="5">
        <v>16.5</v>
      </c>
      <c r="C655" s="5">
        <v>8.8000000000000007</v>
      </c>
      <c r="D655" s="5">
        <v>16.5</v>
      </c>
      <c r="E655" s="5">
        <f t="shared" si="10"/>
        <v>13.933333333333332</v>
      </c>
      <c r="F655" s="5"/>
      <c r="G655" s="5">
        <v>7.9</v>
      </c>
      <c r="H655" s="7">
        <v>8.52088</v>
      </c>
    </row>
    <row r="656" spans="1:8" x14ac:dyDescent="0.3">
      <c r="A656" s="2">
        <v>45530.75</v>
      </c>
      <c r="B656" s="5">
        <v>13.4</v>
      </c>
      <c r="C656" s="5">
        <v>7.9</v>
      </c>
      <c r="D656" s="5">
        <v>8</v>
      </c>
      <c r="E656" s="5">
        <f t="shared" si="10"/>
        <v>9.7666666666666675</v>
      </c>
      <c r="F656" s="5"/>
      <c r="G656" s="5">
        <v>8.1</v>
      </c>
      <c r="H656" s="7">
        <v>8.5314549999999993</v>
      </c>
    </row>
    <row r="657" spans="1:8" x14ac:dyDescent="0.3">
      <c r="A657" s="2">
        <v>45530.791666666701</v>
      </c>
      <c r="B657" s="5">
        <v>20.399999999999999</v>
      </c>
      <c r="C657" s="5">
        <v>10.8</v>
      </c>
      <c r="D657" s="5">
        <v>7.7</v>
      </c>
      <c r="E657" s="5">
        <f t="shared" si="10"/>
        <v>12.966666666666667</v>
      </c>
      <c r="F657" s="5"/>
      <c r="G657" s="5">
        <v>9.1999999999999993</v>
      </c>
      <c r="H657" s="7">
        <v>8.7491230000000009</v>
      </c>
    </row>
    <row r="658" spans="1:8" x14ac:dyDescent="0.3">
      <c r="A658" s="2">
        <v>45530.833333333299</v>
      </c>
      <c r="B658" s="5">
        <v>22</v>
      </c>
      <c r="C658" s="5">
        <v>7.5</v>
      </c>
      <c r="D658" s="5">
        <v>8.9</v>
      </c>
      <c r="E658" s="5">
        <f t="shared" si="10"/>
        <v>12.799999999999999</v>
      </c>
      <c r="F658" s="5"/>
      <c r="G658" s="5">
        <v>10.6</v>
      </c>
      <c r="H658" s="7">
        <v>9.1078019999999995</v>
      </c>
    </row>
    <row r="659" spans="1:8" x14ac:dyDescent="0.3">
      <c r="A659" s="2">
        <v>45530.875</v>
      </c>
      <c r="B659" s="5">
        <v>19.899999999999999</v>
      </c>
      <c r="C659" s="5">
        <v>8.8000000000000007</v>
      </c>
      <c r="D659" s="5">
        <v>12.1</v>
      </c>
      <c r="E659" s="5">
        <f t="shared" si="10"/>
        <v>13.6</v>
      </c>
      <c r="F659" s="5"/>
      <c r="G659" s="5">
        <v>19.3</v>
      </c>
      <c r="H659" s="7">
        <v>15.651660700000001</v>
      </c>
    </row>
    <row r="660" spans="1:8" x14ac:dyDescent="0.3">
      <c r="A660" s="2">
        <v>45530.916666666701</v>
      </c>
      <c r="B660" s="5">
        <v>18.5</v>
      </c>
      <c r="C660" s="5">
        <v>10.1</v>
      </c>
      <c r="D660" s="5">
        <v>14.7</v>
      </c>
      <c r="E660" s="5">
        <f t="shared" si="10"/>
        <v>14.433333333333332</v>
      </c>
      <c r="F660" s="5"/>
      <c r="G660" s="5">
        <v>18.399999999999999</v>
      </c>
      <c r="H660" s="7">
        <v>16.453583299999998</v>
      </c>
    </row>
    <row r="661" spans="1:8" x14ac:dyDescent="0.3">
      <c r="A661" s="2">
        <v>45530.958333333299</v>
      </c>
      <c r="B661" s="5">
        <v>20.2</v>
      </c>
      <c r="C661" s="5">
        <v>7.5</v>
      </c>
      <c r="D661" s="5">
        <v>11.8</v>
      </c>
      <c r="E661" s="5">
        <f t="shared" si="10"/>
        <v>13.166666666666666</v>
      </c>
      <c r="F661" s="5"/>
      <c r="G661" s="5">
        <v>15.5</v>
      </c>
      <c r="H661" s="7">
        <v>14.128127299999999</v>
      </c>
    </row>
    <row r="662" spans="1:8" x14ac:dyDescent="0.3">
      <c r="A662" s="2">
        <v>45531</v>
      </c>
      <c r="B662" s="5">
        <v>17.5</v>
      </c>
      <c r="C662" s="5">
        <v>9.5</v>
      </c>
      <c r="D662" s="5">
        <v>11.1</v>
      </c>
      <c r="E662" s="5">
        <f t="shared" si="10"/>
        <v>12.700000000000001</v>
      </c>
      <c r="F662" s="5"/>
      <c r="G662" s="5">
        <v>16.100000000000001</v>
      </c>
      <c r="H662" s="7">
        <v>15.504690999999999</v>
      </c>
    </row>
    <row r="663" spans="1:8" x14ac:dyDescent="0.3">
      <c r="A663" s="2">
        <v>45531.041666666701</v>
      </c>
      <c r="B663" s="5">
        <v>12</v>
      </c>
      <c r="C663" s="5">
        <v>11.8</v>
      </c>
      <c r="D663" s="5">
        <v>11.8</v>
      </c>
      <c r="E663" s="5">
        <f t="shared" si="10"/>
        <v>11.866666666666667</v>
      </c>
      <c r="F663" s="5"/>
      <c r="G663" s="5">
        <v>14.6</v>
      </c>
      <c r="H663" s="7">
        <v>14.768894</v>
      </c>
    </row>
    <row r="664" spans="1:8" x14ac:dyDescent="0.3">
      <c r="A664" s="2">
        <v>45531.083333333299</v>
      </c>
      <c r="B664" s="5">
        <v>14.7</v>
      </c>
      <c r="C664" s="5">
        <v>10.3</v>
      </c>
      <c r="D664" s="5">
        <v>14</v>
      </c>
      <c r="E664" s="5">
        <f t="shared" si="10"/>
        <v>13</v>
      </c>
      <c r="F664" s="5"/>
      <c r="G664" s="5">
        <v>12.9</v>
      </c>
      <c r="H664" s="7">
        <v>13.607866</v>
      </c>
    </row>
    <row r="665" spans="1:8" x14ac:dyDescent="0.3">
      <c r="A665" s="2">
        <v>45531.125</v>
      </c>
      <c r="B665" s="5">
        <v>14.1</v>
      </c>
      <c r="C665" s="5">
        <v>10.9</v>
      </c>
      <c r="D665" s="5">
        <v>12.6</v>
      </c>
      <c r="E665" s="5">
        <f t="shared" si="10"/>
        <v>12.533333333333333</v>
      </c>
      <c r="F665" s="5"/>
      <c r="G665" s="5">
        <v>13.9</v>
      </c>
      <c r="H665" s="7">
        <v>14.9182793</v>
      </c>
    </row>
    <row r="666" spans="1:8" x14ac:dyDescent="0.3">
      <c r="A666" s="2">
        <v>45531.166666666701</v>
      </c>
      <c r="B666" s="5">
        <v>14.7</v>
      </c>
      <c r="C666" s="5">
        <v>14</v>
      </c>
      <c r="D666" s="5">
        <v>15.2</v>
      </c>
      <c r="E666" s="5">
        <f t="shared" si="10"/>
        <v>14.633333333333333</v>
      </c>
      <c r="F666" s="5"/>
      <c r="G666" s="5">
        <v>13.4</v>
      </c>
      <c r="H666" s="7">
        <v>15.02473</v>
      </c>
    </row>
    <row r="667" spans="1:8" x14ac:dyDescent="0.3">
      <c r="A667" s="2">
        <v>45531.208333333299</v>
      </c>
      <c r="B667" s="5">
        <v>13.3</v>
      </c>
      <c r="C667" s="5">
        <v>12</v>
      </c>
      <c r="D667" s="5">
        <v>9.3000000000000007</v>
      </c>
      <c r="E667" s="5">
        <f t="shared" si="10"/>
        <v>11.533333333333333</v>
      </c>
      <c r="F667" s="5"/>
      <c r="G667" s="5">
        <v>13.8</v>
      </c>
      <c r="H667" s="7">
        <v>15.736815999999999</v>
      </c>
    </row>
    <row r="668" spans="1:8" x14ac:dyDescent="0.3">
      <c r="A668" s="2">
        <v>45531.25</v>
      </c>
      <c r="B668" s="5">
        <v>9.8000000000000007</v>
      </c>
      <c r="C668" s="5">
        <v>13.1</v>
      </c>
      <c r="D668" s="5">
        <v>14.5</v>
      </c>
      <c r="E668" s="5">
        <f t="shared" si="10"/>
        <v>12.466666666666667</v>
      </c>
      <c r="F668" s="5"/>
      <c r="G668" s="5">
        <v>14.6</v>
      </c>
      <c r="H668" s="7">
        <v>16.354512</v>
      </c>
    </row>
    <row r="669" spans="1:8" x14ac:dyDescent="0.3">
      <c r="A669" s="2">
        <v>45531.291666666701</v>
      </c>
      <c r="B669" s="5">
        <v>-4.0999999999999996</v>
      </c>
      <c r="C669" s="5">
        <v>13.4</v>
      </c>
      <c r="D669" s="5">
        <v>13.3</v>
      </c>
      <c r="E669" s="5">
        <f t="shared" si="10"/>
        <v>7.5333333333333341</v>
      </c>
      <c r="F669" s="5"/>
      <c r="G669" s="5">
        <v>14.2</v>
      </c>
      <c r="H669" s="7">
        <v>15.799899</v>
      </c>
    </row>
    <row r="670" spans="1:8" x14ac:dyDescent="0.3">
      <c r="A670" s="2">
        <v>45531.333333333299</v>
      </c>
      <c r="B670" s="5">
        <v>-7</v>
      </c>
      <c r="C670" s="5">
        <v>9.1999999999999993</v>
      </c>
      <c r="D670" s="5">
        <v>15.4</v>
      </c>
      <c r="E670" s="5">
        <f t="shared" si="10"/>
        <v>5.8666666666666671</v>
      </c>
      <c r="F670" s="5"/>
      <c r="G670" s="5">
        <v>16.600000000000001</v>
      </c>
      <c r="H670" s="7">
        <v>14.5932513</v>
      </c>
    </row>
    <row r="671" spans="1:8" x14ac:dyDescent="0.3">
      <c r="A671" s="2">
        <v>45531.375</v>
      </c>
      <c r="B671" s="5">
        <v>-2</v>
      </c>
      <c r="C671" s="5">
        <v>15.4</v>
      </c>
      <c r="D671" s="5">
        <v>16.899999999999999</v>
      </c>
      <c r="E671" s="5">
        <f t="shared" si="10"/>
        <v>10.1</v>
      </c>
      <c r="F671" s="5"/>
      <c r="G671" s="5">
        <v>15.1</v>
      </c>
      <c r="H671" s="7">
        <v>13.682912999999999</v>
      </c>
    </row>
    <row r="672" spans="1:8" x14ac:dyDescent="0.3">
      <c r="A672" s="2">
        <v>45531.416666666701</v>
      </c>
      <c r="B672" s="5">
        <v>1.1000000000000001</v>
      </c>
      <c r="C672" s="5">
        <v>11.5</v>
      </c>
      <c r="D672" s="5">
        <v>17.2</v>
      </c>
      <c r="E672" s="5">
        <f t="shared" si="10"/>
        <v>9.9333333333333318</v>
      </c>
      <c r="F672" s="5"/>
      <c r="G672" s="5">
        <v>13</v>
      </c>
      <c r="H672" s="7">
        <v>12.188135000000001</v>
      </c>
    </row>
    <row r="673" spans="1:8" x14ac:dyDescent="0.3">
      <c r="A673" s="2">
        <v>45531.458333333299</v>
      </c>
      <c r="B673" s="5">
        <v>5.6</v>
      </c>
      <c r="C673" s="5">
        <v>7.4</v>
      </c>
      <c r="D673" s="5">
        <v>13.5</v>
      </c>
      <c r="E673" s="5">
        <f t="shared" si="10"/>
        <v>8.8333333333333339</v>
      </c>
      <c r="F673" s="5"/>
      <c r="G673" s="5">
        <v>14.3</v>
      </c>
      <c r="H673" s="7">
        <v>12.654980999999999</v>
      </c>
    </row>
    <row r="674" spans="1:8" x14ac:dyDescent="0.3">
      <c r="A674" s="2">
        <v>45531.5</v>
      </c>
      <c r="B674" s="5">
        <v>11.1</v>
      </c>
      <c r="C674" s="5">
        <v>18.3</v>
      </c>
      <c r="D674" s="5">
        <v>16.2</v>
      </c>
      <c r="E674" s="5">
        <f t="shared" si="10"/>
        <v>15.199999999999998</v>
      </c>
      <c r="F674" s="5"/>
      <c r="G674" s="5">
        <v>26.8</v>
      </c>
      <c r="H674" s="7">
        <v>23.863626</v>
      </c>
    </row>
    <row r="675" spans="1:8" x14ac:dyDescent="0.3">
      <c r="A675" s="2">
        <v>45531.541666666701</v>
      </c>
      <c r="B675" s="5">
        <v>17.5</v>
      </c>
      <c r="C675" s="5">
        <v>12.1</v>
      </c>
      <c r="D675" s="5">
        <v>1.5</v>
      </c>
      <c r="E675" s="5">
        <f t="shared" si="10"/>
        <v>10.366666666666667</v>
      </c>
      <c r="F675" s="5"/>
      <c r="G675" s="5">
        <v>22.2</v>
      </c>
      <c r="H675" s="7">
        <v>19.560203999999999</v>
      </c>
    </row>
    <row r="676" spans="1:8" x14ac:dyDescent="0.3">
      <c r="A676" s="2">
        <v>45531.583333333299</v>
      </c>
      <c r="B676" s="5">
        <v>17.899999999999999</v>
      </c>
      <c r="C676" s="5">
        <v>11.2</v>
      </c>
      <c r="D676" s="5">
        <v>17.899999999999999</v>
      </c>
      <c r="E676" s="5">
        <f t="shared" si="10"/>
        <v>15.666666666666666</v>
      </c>
      <c r="F676" s="5"/>
      <c r="G676" s="5">
        <v>22.8</v>
      </c>
      <c r="H676" s="7">
        <v>20.033649</v>
      </c>
    </row>
    <row r="677" spans="1:8" x14ac:dyDescent="0.3">
      <c r="A677" s="2">
        <v>45531.625</v>
      </c>
      <c r="B677" s="5">
        <v>13.8</v>
      </c>
      <c r="C677" s="5">
        <v>7.2</v>
      </c>
      <c r="D677" s="5">
        <v>10.8</v>
      </c>
      <c r="E677" s="5">
        <f t="shared" si="10"/>
        <v>10.6</v>
      </c>
      <c r="F677" s="5"/>
      <c r="G677" s="5">
        <v>16.2</v>
      </c>
      <c r="H677" s="7">
        <v>15.044025</v>
      </c>
    </row>
    <row r="678" spans="1:8" x14ac:dyDescent="0.3">
      <c r="A678" s="2">
        <v>45531.666666666701</v>
      </c>
      <c r="B678" s="5">
        <v>7.8</v>
      </c>
      <c r="C678" s="5">
        <v>2.2000000000000002</v>
      </c>
      <c r="D678" s="5">
        <v>10.3</v>
      </c>
      <c r="E678" s="5">
        <f t="shared" si="10"/>
        <v>6.7666666666666666</v>
      </c>
      <c r="F678" s="5"/>
      <c r="G678" s="5">
        <v>12.6</v>
      </c>
      <c r="H678" s="7">
        <v>11.652399000000001</v>
      </c>
    </row>
    <row r="679" spans="1:8" x14ac:dyDescent="0.3">
      <c r="A679" s="2">
        <v>45531.708333333299</v>
      </c>
      <c r="B679" s="5">
        <v>14.3</v>
      </c>
      <c r="C679" s="5">
        <v>4.2</v>
      </c>
      <c r="D679" s="5">
        <v>8.4</v>
      </c>
      <c r="E679" s="5">
        <f t="shared" si="10"/>
        <v>8.9666666666666668</v>
      </c>
      <c r="F679" s="5"/>
      <c r="G679" s="5">
        <v>15.7</v>
      </c>
      <c r="H679" s="7">
        <v>14.036609</v>
      </c>
    </row>
    <row r="680" spans="1:8" x14ac:dyDescent="0.3">
      <c r="A680" s="2">
        <v>45531.75</v>
      </c>
      <c r="B680" s="5">
        <v>17.2</v>
      </c>
      <c r="C680" s="5">
        <v>-1.2</v>
      </c>
      <c r="D680" s="5">
        <v>8.8000000000000007</v>
      </c>
      <c r="E680" s="5">
        <f t="shared" si="10"/>
        <v>8.2666666666666675</v>
      </c>
      <c r="F680" s="5"/>
      <c r="G680" s="5">
        <v>14.2</v>
      </c>
      <c r="H680" s="7">
        <v>13.315467</v>
      </c>
    </row>
    <row r="681" spans="1:8" x14ac:dyDescent="0.3">
      <c r="A681" s="2">
        <v>45531.791666666701</v>
      </c>
      <c r="B681" s="5">
        <v>11.9</v>
      </c>
      <c r="C681" s="5">
        <v>7</v>
      </c>
      <c r="D681" s="5">
        <v>24</v>
      </c>
      <c r="E681" s="5">
        <f t="shared" si="10"/>
        <v>14.299999999999999</v>
      </c>
      <c r="F681" s="5"/>
      <c r="G681" s="5">
        <v>11.2</v>
      </c>
      <c r="H681" s="7">
        <v>10.705392</v>
      </c>
    </row>
    <row r="682" spans="1:8" x14ac:dyDescent="0.3">
      <c r="A682" s="2">
        <v>45531.833333333299</v>
      </c>
      <c r="B682" s="5">
        <v>15.5</v>
      </c>
      <c r="C682" s="5">
        <v>5.8</v>
      </c>
      <c r="D682" s="5">
        <v>23.3</v>
      </c>
      <c r="E682" s="5">
        <f t="shared" si="10"/>
        <v>14.866666666666667</v>
      </c>
      <c r="F682" s="5"/>
      <c r="G682" s="5">
        <v>12.7</v>
      </c>
      <c r="H682" s="7">
        <v>12.231115000000001</v>
      </c>
    </row>
    <row r="683" spans="1:8" x14ac:dyDescent="0.3">
      <c r="A683" s="2">
        <v>45531.875</v>
      </c>
      <c r="B683" s="5">
        <v>17.600000000000001</v>
      </c>
      <c r="C683" s="5">
        <v>6.2</v>
      </c>
      <c r="D683" s="5">
        <v>9.8000000000000007</v>
      </c>
      <c r="E683" s="5">
        <f t="shared" si="10"/>
        <v>11.200000000000001</v>
      </c>
      <c r="F683" s="5"/>
      <c r="G683" s="5">
        <v>8.1999999999999993</v>
      </c>
      <c r="H683" s="7">
        <v>8.7516920000000002</v>
      </c>
    </row>
    <row r="684" spans="1:8" x14ac:dyDescent="0.3">
      <c r="A684" s="2">
        <v>45531.916666666701</v>
      </c>
      <c r="B684" s="5">
        <v>19.899999999999999</v>
      </c>
      <c r="C684" s="5">
        <v>1.2</v>
      </c>
      <c r="D684" s="5">
        <v>9.1</v>
      </c>
      <c r="E684" s="5">
        <f t="shared" si="10"/>
        <v>10.066666666666665</v>
      </c>
      <c r="F684" s="5"/>
      <c r="G684" s="5">
        <v>5.5</v>
      </c>
      <c r="H684" s="7">
        <v>6.1402559999999999</v>
      </c>
    </row>
    <row r="685" spans="1:8" x14ac:dyDescent="0.3">
      <c r="A685" s="2">
        <v>45531.958333333299</v>
      </c>
      <c r="B685" s="5">
        <v>17</v>
      </c>
      <c r="C685" s="5">
        <v>-0.7</v>
      </c>
      <c r="D685" s="5">
        <v>3.7</v>
      </c>
      <c r="E685" s="5">
        <f t="shared" si="10"/>
        <v>6.666666666666667</v>
      </c>
      <c r="F685" s="5"/>
      <c r="G685" s="5">
        <v>3.6</v>
      </c>
      <c r="H685" s="7">
        <v>4.3786800000000001</v>
      </c>
    </row>
    <row r="686" spans="1:8" x14ac:dyDescent="0.3">
      <c r="A686" s="2">
        <v>45532</v>
      </c>
      <c r="B686" s="5">
        <v>20</v>
      </c>
      <c r="C686" s="5">
        <v>2.2999999999999998</v>
      </c>
      <c r="D686" s="5">
        <v>-3.4</v>
      </c>
      <c r="E686" s="5">
        <f t="shared" si="10"/>
        <v>6.3000000000000007</v>
      </c>
      <c r="F686" s="5"/>
      <c r="G686" s="5">
        <v>1.9</v>
      </c>
      <c r="H686" s="7">
        <v>2.5320372999999998</v>
      </c>
    </row>
    <row r="687" spans="1:8" x14ac:dyDescent="0.3">
      <c r="A687" s="2">
        <v>45532.041666666701</v>
      </c>
      <c r="B687" s="5">
        <v>15.8</v>
      </c>
      <c r="C687" s="5">
        <v>-7.2</v>
      </c>
      <c r="D687" s="5">
        <v>-0.7</v>
      </c>
      <c r="E687" s="5">
        <f t="shared" si="10"/>
        <v>2.6333333333333337</v>
      </c>
      <c r="F687" s="5"/>
      <c r="G687" s="5">
        <v>3.3</v>
      </c>
      <c r="H687" s="7">
        <v>3.1147767000000002</v>
      </c>
    </row>
    <row r="688" spans="1:8" x14ac:dyDescent="0.3">
      <c r="A688" s="2">
        <v>45532.083333333299</v>
      </c>
      <c r="B688" s="5">
        <v>2.2000000000000002</v>
      </c>
      <c r="C688" s="5">
        <v>6</v>
      </c>
      <c r="D688" s="5">
        <v>7.9</v>
      </c>
      <c r="E688" s="5">
        <f t="shared" si="10"/>
        <v>5.3666666666666671</v>
      </c>
      <c r="F688" s="5"/>
      <c r="G688" s="5">
        <v>2.9</v>
      </c>
      <c r="H688" s="7">
        <v>2.4371138000000001</v>
      </c>
    </row>
    <row r="689" spans="1:8" x14ac:dyDescent="0.3">
      <c r="A689" s="2">
        <v>45532.125</v>
      </c>
      <c r="B689" s="5">
        <v>-1.1000000000000001</v>
      </c>
      <c r="C689" s="5">
        <v>2.6</v>
      </c>
      <c r="D689" s="5">
        <v>6.5</v>
      </c>
      <c r="E689" s="5">
        <f t="shared" si="10"/>
        <v>2.6666666666666665</v>
      </c>
      <c r="F689" s="5"/>
      <c r="G689" s="5">
        <v>3.4</v>
      </c>
      <c r="H689" s="7">
        <v>3.1329332999999999</v>
      </c>
    </row>
    <row r="690" spans="1:8" x14ac:dyDescent="0.3">
      <c r="A690" s="2">
        <v>45532.166666666701</v>
      </c>
      <c r="B690" s="5">
        <v>-3.2</v>
      </c>
      <c r="C690" s="5">
        <v>2.5</v>
      </c>
      <c r="D690" s="5">
        <v>6.5</v>
      </c>
      <c r="E690" s="5">
        <f t="shared" si="10"/>
        <v>1.9333333333333333</v>
      </c>
      <c r="F690" s="5"/>
      <c r="G690" s="5">
        <v>4.3</v>
      </c>
      <c r="H690" s="7">
        <v>3.8693339999999998</v>
      </c>
    </row>
    <row r="691" spans="1:8" x14ac:dyDescent="0.3">
      <c r="A691" s="2">
        <v>45532.208333333299</v>
      </c>
      <c r="B691" s="5">
        <v>3</v>
      </c>
      <c r="C691" s="5">
        <v>-0.6</v>
      </c>
      <c r="D691" s="5">
        <v>6</v>
      </c>
      <c r="E691" s="5">
        <f t="shared" si="10"/>
        <v>2.8000000000000003</v>
      </c>
      <c r="F691" s="5"/>
      <c r="G691" s="5">
        <v>4.0999999999999996</v>
      </c>
      <c r="H691" s="7">
        <v>3.8690479999999998</v>
      </c>
    </row>
    <row r="692" spans="1:8" x14ac:dyDescent="0.3">
      <c r="A692" s="2">
        <v>45532.25</v>
      </c>
      <c r="B692" s="5">
        <v>6.2</v>
      </c>
      <c r="C692" s="5">
        <v>6.3</v>
      </c>
      <c r="D692" s="5">
        <v>5.5</v>
      </c>
      <c r="E692" s="5">
        <f t="shared" si="10"/>
        <v>6</v>
      </c>
      <c r="F692" s="5"/>
      <c r="G692" s="5">
        <v>4.4000000000000004</v>
      </c>
      <c r="H692" s="7">
        <v>4.0045279999999996</v>
      </c>
    </row>
    <row r="693" spans="1:8" x14ac:dyDescent="0.3">
      <c r="A693" s="2">
        <v>45532.291666666701</v>
      </c>
      <c r="B693" s="5">
        <v>-16</v>
      </c>
      <c r="C693" s="5">
        <v>8.1999999999999993</v>
      </c>
      <c r="D693" s="5">
        <v>6.7</v>
      </c>
      <c r="E693" s="5">
        <f t="shared" si="10"/>
        <v>-0.36666666666666686</v>
      </c>
      <c r="F693" s="5"/>
      <c r="G693" s="5">
        <v>6.2</v>
      </c>
      <c r="H693" s="7">
        <v>6.5727352000000003</v>
      </c>
    </row>
    <row r="694" spans="1:8" x14ac:dyDescent="0.3">
      <c r="A694" s="2">
        <v>45532.333333333299</v>
      </c>
      <c r="B694" s="5">
        <v>-6.7</v>
      </c>
      <c r="C694" s="5">
        <v>1.4</v>
      </c>
      <c r="D694" s="5">
        <v>1</v>
      </c>
      <c r="E694" s="5">
        <f t="shared" si="10"/>
        <v>-1.4333333333333336</v>
      </c>
      <c r="F694" s="5"/>
      <c r="G694" s="5">
        <v>7.8</v>
      </c>
      <c r="H694" s="7">
        <v>8.4113760000000006</v>
      </c>
    </row>
    <row r="695" spans="1:8" x14ac:dyDescent="0.3">
      <c r="A695" s="2">
        <v>45532.375</v>
      </c>
      <c r="B695" s="5">
        <v>3.2</v>
      </c>
      <c r="C695" s="5">
        <v>7.5</v>
      </c>
      <c r="D695" s="5">
        <v>4</v>
      </c>
      <c r="E695" s="5">
        <f t="shared" si="10"/>
        <v>4.8999999999999995</v>
      </c>
      <c r="F695" s="5"/>
      <c r="G695" s="5">
        <v>4.5999999999999996</v>
      </c>
      <c r="H695" s="7">
        <v>6.1485849999999997</v>
      </c>
    </row>
    <row r="696" spans="1:8" x14ac:dyDescent="0.3">
      <c r="A696" s="2">
        <v>45532.416666666701</v>
      </c>
      <c r="B696" s="5">
        <v>4.7</v>
      </c>
      <c r="C696" s="5">
        <v>2.8</v>
      </c>
      <c r="D696" s="5">
        <v>3</v>
      </c>
      <c r="E696" s="5">
        <f t="shared" si="10"/>
        <v>3.5</v>
      </c>
      <c r="F696" s="5"/>
      <c r="G696" s="5">
        <v>3.8</v>
      </c>
      <c r="H696" s="7">
        <v>4.9808579000000002</v>
      </c>
    </row>
    <row r="697" spans="1:8" x14ac:dyDescent="0.3">
      <c r="A697" s="2">
        <v>45532.458333333299</v>
      </c>
      <c r="B697" s="5">
        <v>-0.4</v>
      </c>
      <c r="C697" s="5">
        <v>5.4</v>
      </c>
      <c r="D697" s="5">
        <v>14.5</v>
      </c>
      <c r="E697" s="5">
        <f t="shared" si="10"/>
        <v>6.5</v>
      </c>
      <c r="F697" s="5"/>
      <c r="G697" s="5">
        <v>3.4</v>
      </c>
      <c r="H697" s="7">
        <v>5.03299333</v>
      </c>
    </row>
    <row r="698" spans="1:8" x14ac:dyDescent="0.3">
      <c r="A698" s="2">
        <v>45532.5</v>
      </c>
      <c r="B698" s="5">
        <v>1.6</v>
      </c>
      <c r="C698" s="5">
        <v>-3.7</v>
      </c>
      <c r="D698" s="5">
        <v>9.3000000000000007</v>
      </c>
      <c r="E698" s="5">
        <f t="shared" si="10"/>
        <v>2.4000000000000004</v>
      </c>
      <c r="F698" s="5"/>
      <c r="G698" s="5">
        <v>3.1</v>
      </c>
      <c r="H698" s="7">
        <v>4.7123340000000002</v>
      </c>
    </row>
    <row r="699" spans="1:8" x14ac:dyDescent="0.3">
      <c r="A699" s="2">
        <v>45532.541666666701</v>
      </c>
      <c r="B699" s="5">
        <v>1</v>
      </c>
      <c r="C699" s="5">
        <v>2.7</v>
      </c>
      <c r="D699" s="5">
        <v>7.4</v>
      </c>
      <c r="E699" s="5">
        <f t="shared" si="10"/>
        <v>3.7000000000000006</v>
      </c>
      <c r="F699" s="5"/>
      <c r="G699" s="5">
        <v>4.0999999999999996</v>
      </c>
      <c r="H699" s="7">
        <v>5.5411279999999996</v>
      </c>
    </row>
    <row r="700" spans="1:8" x14ac:dyDescent="0.3">
      <c r="A700" s="2">
        <v>45532.583333333299</v>
      </c>
      <c r="B700" s="5">
        <v>2.6</v>
      </c>
      <c r="C700" s="5">
        <v>6.3</v>
      </c>
      <c r="D700" s="5">
        <v>6.2</v>
      </c>
      <c r="E700" s="5">
        <f t="shared" si="10"/>
        <v>5.0333333333333341</v>
      </c>
      <c r="F700" s="5"/>
      <c r="G700" s="5">
        <v>4.0999999999999996</v>
      </c>
      <c r="H700" s="7">
        <v>5.8397493000000003</v>
      </c>
    </row>
    <row r="701" spans="1:8" x14ac:dyDescent="0.3">
      <c r="A701" s="2">
        <v>45532.625</v>
      </c>
      <c r="B701" s="5">
        <v>8.8000000000000007</v>
      </c>
      <c r="C701" s="5">
        <v>5.3</v>
      </c>
      <c r="D701" s="5">
        <v>-0.2</v>
      </c>
      <c r="E701" s="5">
        <f t="shared" si="10"/>
        <v>4.6333333333333337</v>
      </c>
      <c r="F701" s="5"/>
      <c r="G701" s="5">
        <v>5</v>
      </c>
      <c r="H701" s="7">
        <v>6.4416779999999996</v>
      </c>
    </row>
    <row r="702" spans="1:8" x14ac:dyDescent="0.3">
      <c r="A702" s="2">
        <v>45532.666666666701</v>
      </c>
      <c r="B702" s="5">
        <v>13.8</v>
      </c>
      <c r="C702" s="5">
        <v>1.7</v>
      </c>
      <c r="D702" s="5">
        <v>15.7</v>
      </c>
      <c r="E702" s="5">
        <f t="shared" si="10"/>
        <v>10.4</v>
      </c>
      <c r="F702" s="5"/>
      <c r="G702" s="5">
        <v>3.9</v>
      </c>
      <c r="H702" s="7">
        <v>5.6446513300000003</v>
      </c>
    </row>
    <row r="703" spans="1:8" x14ac:dyDescent="0.3">
      <c r="A703" s="2">
        <v>45532.708333333299</v>
      </c>
      <c r="B703" s="5">
        <v>15.4</v>
      </c>
      <c r="C703" s="5">
        <v>0</v>
      </c>
      <c r="D703" s="5">
        <v>3</v>
      </c>
      <c r="E703" s="5">
        <f t="shared" si="10"/>
        <v>6.1333333333333329</v>
      </c>
      <c r="F703" s="5"/>
      <c r="G703" s="5">
        <v>1.9</v>
      </c>
      <c r="H703" s="7">
        <v>4.0611959999999998</v>
      </c>
    </row>
    <row r="704" spans="1:8" x14ac:dyDescent="0.3">
      <c r="A704" s="2">
        <v>45532.75</v>
      </c>
      <c r="B704" s="5">
        <v>8.5</v>
      </c>
      <c r="C704" s="5">
        <v>3.5</v>
      </c>
      <c r="D704" s="5">
        <v>3.5</v>
      </c>
      <c r="E704" s="5">
        <f t="shared" si="10"/>
        <v>5.166666666666667</v>
      </c>
      <c r="F704" s="5"/>
      <c r="G704" s="5">
        <v>1.5</v>
      </c>
      <c r="H704" s="7">
        <v>3.420312</v>
      </c>
    </row>
    <row r="705" spans="1:8" x14ac:dyDescent="0.3">
      <c r="A705" s="2">
        <v>45532.791666666701</v>
      </c>
      <c r="B705" s="5">
        <v>5.0999999999999996</v>
      </c>
      <c r="C705" s="5">
        <v>2.7</v>
      </c>
      <c r="D705" s="5">
        <v>1.5</v>
      </c>
      <c r="E705" s="5">
        <f t="shared" si="10"/>
        <v>3.1</v>
      </c>
      <c r="F705" s="5"/>
      <c r="G705" s="5">
        <v>1.7</v>
      </c>
      <c r="H705" s="7">
        <v>3.3075326700000001</v>
      </c>
    </row>
    <row r="706" spans="1:8" x14ac:dyDescent="0.3">
      <c r="A706" s="2">
        <v>45532.833333333299</v>
      </c>
      <c r="B706" s="5">
        <v>3.1</v>
      </c>
      <c r="C706" s="5">
        <v>2.9</v>
      </c>
      <c r="D706" s="5">
        <v>2.5</v>
      </c>
      <c r="E706" s="5">
        <f t="shared" si="10"/>
        <v>2.8333333333333335</v>
      </c>
      <c r="F706" s="5"/>
      <c r="G706" s="5">
        <v>1.6</v>
      </c>
      <c r="H706" s="7">
        <v>3.1410952000000001</v>
      </c>
    </row>
    <row r="707" spans="1:8" x14ac:dyDescent="0.3">
      <c r="A707" s="2">
        <v>45532.875</v>
      </c>
      <c r="B707" s="5">
        <v>1.6</v>
      </c>
      <c r="C707" s="5">
        <v>2.4</v>
      </c>
      <c r="D707" s="5">
        <v>4.5</v>
      </c>
      <c r="E707" s="5">
        <f t="shared" ref="E707:E770" si="11">AVERAGE(B707:D707)</f>
        <v>2.8333333333333335</v>
      </c>
      <c r="F707" s="5"/>
      <c r="G707" s="5">
        <v>2</v>
      </c>
      <c r="H707" s="7">
        <v>3.2715812999999998</v>
      </c>
    </row>
    <row r="708" spans="1:8" x14ac:dyDescent="0.3">
      <c r="A708" s="2">
        <v>45532.916666666701</v>
      </c>
      <c r="B708" s="5">
        <v>0.2</v>
      </c>
      <c r="C708" s="5">
        <v>1.6</v>
      </c>
      <c r="D708" s="5">
        <v>5.5</v>
      </c>
      <c r="E708" s="5">
        <f t="shared" si="11"/>
        <v>2.4333333333333331</v>
      </c>
      <c r="F708" s="5"/>
      <c r="G708" s="5">
        <v>2</v>
      </c>
      <c r="H708" s="7">
        <v>3.1865960000000002</v>
      </c>
    </row>
    <row r="709" spans="1:8" x14ac:dyDescent="0.3">
      <c r="A709" s="2">
        <v>45532.958333333299</v>
      </c>
      <c r="B709" s="5">
        <v>4</v>
      </c>
      <c r="C709" s="5">
        <v>-2.2000000000000002</v>
      </c>
      <c r="D709" s="5">
        <v>5</v>
      </c>
      <c r="E709" s="5">
        <f t="shared" si="11"/>
        <v>2.2666666666666666</v>
      </c>
      <c r="F709" s="5"/>
      <c r="G709" s="5">
        <v>3</v>
      </c>
      <c r="H709" s="7">
        <v>3.5204680000000002</v>
      </c>
    </row>
    <row r="710" spans="1:8" x14ac:dyDescent="0.3">
      <c r="A710" s="2">
        <v>45533</v>
      </c>
      <c r="B710" s="5">
        <v>2.5</v>
      </c>
      <c r="C710" s="5">
        <v>4.0999999999999996</v>
      </c>
      <c r="D710" s="5">
        <v>3.5</v>
      </c>
      <c r="E710" s="5">
        <f t="shared" si="11"/>
        <v>3.3666666666666667</v>
      </c>
      <c r="F710" s="5"/>
      <c r="G710" s="5">
        <v>2.6</v>
      </c>
      <c r="H710" s="7">
        <v>3.5286420000000001</v>
      </c>
    </row>
    <row r="711" spans="1:8" x14ac:dyDescent="0.3">
      <c r="A711" s="2">
        <v>45533.041666666701</v>
      </c>
      <c r="B711" s="5">
        <v>-1.3</v>
      </c>
      <c r="C711" s="5">
        <v>2.4</v>
      </c>
      <c r="D711" s="5">
        <v>10.3</v>
      </c>
      <c r="E711" s="5">
        <f t="shared" si="11"/>
        <v>3.8000000000000003</v>
      </c>
      <c r="F711" s="5"/>
      <c r="G711" s="5">
        <v>2.4</v>
      </c>
      <c r="H711" s="7">
        <v>3.3755199999999999</v>
      </c>
    </row>
    <row r="712" spans="1:8" x14ac:dyDescent="0.3">
      <c r="A712" s="2">
        <v>45533.083333333299</v>
      </c>
      <c r="B712" s="5">
        <v>-1.3</v>
      </c>
      <c r="C712" s="5">
        <v>4.7</v>
      </c>
      <c r="D712" s="5">
        <v>6.9</v>
      </c>
      <c r="E712" s="5">
        <f t="shared" si="11"/>
        <v>3.4333333333333336</v>
      </c>
      <c r="F712" s="5"/>
      <c r="G712" s="5">
        <v>2.4</v>
      </c>
      <c r="H712" s="7">
        <v>3.4106076000000001</v>
      </c>
    </row>
    <row r="713" spans="1:8" x14ac:dyDescent="0.3">
      <c r="A713" s="2">
        <v>45533.125</v>
      </c>
      <c r="B713" s="5">
        <v>2.5</v>
      </c>
      <c r="C713" s="5">
        <v>2.6</v>
      </c>
      <c r="D713" s="5">
        <v>4.2</v>
      </c>
      <c r="E713" s="5">
        <f t="shared" si="11"/>
        <v>3.1</v>
      </c>
      <c r="F713" s="5"/>
      <c r="G713" s="5">
        <v>3</v>
      </c>
      <c r="H713" s="7">
        <v>3.819318</v>
      </c>
    </row>
    <row r="714" spans="1:8" x14ac:dyDescent="0.3">
      <c r="A714" s="2">
        <v>45533.166666666701</v>
      </c>
      <c r="B714" s="5">
        <v>9</v>
      </c>
      <c r="C714" s="5">
        <v>1.2</v>
      </c>
      <c r="D714" s="5">
        <v>4.2</v>
      </c>
      <c r="E714" s="5">
        <f t="shared" si="11"/>
        <v>4.8</v>
      </c>
      <c r="F714" s="5"/>
      <c r="G714" s="5">
        <v>3.1</v>
      </c>
      <c r="H714" s="7">
        <v>3.7511710300000001</v>
      </c>
    </row>
    <row r="715" spans="1:8" x14ac:dyDescent="0.3">
      <c r="A715" s="2">
        <v>45533.208333333299</v>
      </c>
      <c r="B715" s="5">
        <v>3.9</v>
      </c>
      <c r="C715" s="5">
        <v>8.1</v>
      </c>
      <c r="D715" s="5">
        <v>8.4</v>
      </c>
      <c r="E715" s="5">
        <f t="shared" si="11"/>
        <v>6.8</v>
      </c>
      <c r="F715" s="5"/>
      <c r="G715" s="5">
        <v>3.3</v>
      </c>
      <c r="H715" s="7">
        <v>3.9393207000000001</v>
      </c>
    </row>
    <row r="716" spans="1:8" x14ac:dyDescent="0.3">
      <c r="A716" s="2">
        <v>45533.25</v>
      </c>
      <c r="B716" s="5">
        <v>5.2</v>
      </c>
      <c r="C716" s="5">
        <v>3.4</v>
      </c>
      <c r="D716" s="5">
        <v>8.1999999999999993</v>
      </c>
      <c r="E716" s="5">
        <f t="shared" si="11"/>
        <v>5.5999999999999988</v>
      </c>
      <c r="F716" s="5"/>
      <c r="G716" s="5">
        <v>3.7</v>
      </c>
      <c r="H716" s="7">
        <v>4.3233107000000004</v>
      </c>
    </row>
    <row r="717" spans="1:8" x14ac:dyDescent="0.3">
      <c r="A717" s="2">
        <v>45533.291666666701</v>
      </c>
      <c r="B717" s="5">
        <v>-6.3</v>
      </c>
      <c r="C717" s="5">
        <v>5.6</v>
      </c>
      <c r="D717" s="5">
        <v>5.2</v>
      </c>
      <c r="E717" s="5">
        <f t="shared" si="11"/>
        <v>1.5</v>
      </c>
      <c r="F717" s="5"/>
      <c r="G717" s="5">
        <v>3.8</v>
      </c>
      <c r="H717" s="7">
        <v>4.5840766999999998</v>
      </c>
    </row>
    <row r="718" spans="1:8" x14ac:dyDescent="0.3">
      <c r="A718" s="2">
        <v>45533.333333333299</v>
      </c>
      <c r="B718" s="5">
        <v>1.8</v>
      </c>
      <c r="C718" s="5">
        <v>4.0999999999999996</v>
      </c>
      <c r="D718" s="5">
        <v>11.3</v>
      </c>
      <c r="E718" s="5">
        <f t="shared" si="11"/>
        <v>5.7333333333333334</v>
      </c>
      <c r="F718" s="5"/>
      <c r="G718" s="5">
        <v>4.7</v>
      </c>
      <c r="H718" s="7">
        <v>5.3429200000000003</v>
      </c>
    </row>
    <row r="719" spans="1:8" x14ac:dyDescent="0.3">
      <c r="A719" s="2">
        <v>45533.375</v>
      </c>
      <c r="B719" s="5">
        <v>1.9</v>
      </c>
      <c r="C719" s="5">
        <v>5.0999999999999996</v>
      </c>
      <c r="D719" s="5">
        <v>10.1</v>
      </c>
      <c r="E719" s="5">
        <f t="shared" si="11"/>
        <v>5.7</v>
      </c>
      <c r="F719" s="5"/>
      <c r="G719" s="5">
        <v>4.5</v>
      </c>
      <c r="H719" s="7">
        <v>5.4412972999999996</v>
      </c>
    </row>
    <row r="720" spans="1:8" x14ac:dyDescent="0.3">
      <c r="A720" s="2">
        <v>45533.416666666701</v>
      </c>
      <c r="B720" s="5">
        <v>0.1</v>
      </c>
      <c r="C720" s="5">
        <v>3.5</v>
      </c>
      <c r="D720" s="5">
        <v>7.5</v>
      </c>
      <c r="E720" s="5">
        <f t="shared" si="11"/>
        <v>3.6999999999999997</v>
      </c>
      <c r="F720" s="5"/>
      <c r="G720" s="5">
        <v>4</v>
      </c>
      <c r="H720" s="7">
        <v>5.5496980000000002</v>
      </c>
    </row>
    <row r="721" spans="1:8" x14ac:dyDescent="0.3">
      <c r="A721" s="2">
        <v>45533.458333333299</v>
      </c>
      <c r="B721" s="5">
        <v>-2.9</v>
      </c>
      <c r="C721" s="5">
        <v>4.5999999999999996</v>
      </c>
      <c r="D721" s="5">
        <v>4.2</v>
      </c>
      <c r="E721" s="5">
        <f t="shared" si="11"/>
        <v>1.9666666666666668</v>
      </c>
      <c r="F721" s="5"/>
      <c r="G721" s="5">
        <v>3.3</v>
      </c>
      <c r="H721" s="7">
        <v>5.20045</v>
      </c>
    </row>
    <row r="722" spans="1:8" x14ac:dyDescent="0.3">
      <c r="A722" s="2">
        <v>45533.5</v>
      </c>
      <c r="B722" s="5">
        <v>-0.4</v>
      </c>
      <c r="C722" s="5">
        <v>3.6</v>
      </c>
      <c r="D722" s="5">
        <v>4.5</v>
      </c>
      <c r="E722" s="5">
        <f t="shared" si="11"/>
        <v>2.5666666666666669</v>
      </c>
      <c r="F722" s="5"/>
      <c r="G722" s="5">
        <v>3</v>
      </c>
      <c r="H722" s="7">
        <v>5.0674619999999999</v>
      </c>
    </row>
    <row r="723" spans="1:8" x14ac:dyDescent="0.3">
      <c r="A723" s="2">
        <v>45533.541666666701</v>
      </c>
      <c r="B723" s="5">
        <v>1.6</v>
      </c>
      <c r="C723" s="5">
        <v>2.1</v>
      </c>
      <c r="D723" s="5">
        <v>3.7</v>
      </c>
      <c r="E723" s="5">
        <f t="shared" si="11"/>
        <v>2.4666666666666668</v>
      </c>
      <c r="F723" s="5"/>
      <c r="G723" s="5">
        <v>2.6</v>
      </c>
      <c r="H723" s="7">
        <v>5.055555</v>
      </c>
    </row>
    <row r="724" spans="1:8" x14ac:dyDescent="0.3">
      <c r="A724" s="2">
        <v>45533.583333333299</v>
      </c>
      <c r="B724" s="5">
        <v>2.1</v>
      </c>
      <c r="C724" s="5">
        <v>2.7</v>
      </c>
      <c r="D724" s="5">
        <v>4.9000000000000004</v>
      </c>
      <c r="E724" s="5">
        <f t="shared" si="11"/>
        <v>3.2333333333333338</v>
      </c>
      <c r="F724" s="5"/>
      <c r="G724" s="5">
        <v>1.9</v>
      </c>
      <c r="H724" s="7">
        <v>4.911702</v>
      </c>
    </row>
    <row r="725" spans="1:8" x14ac:dyDescent="0.3">
      <c r="A725" s="2">
        <v>45533.625</v>
      </c>
      <c r="B725" s="5">
        <v>7</v>
      </c>
      <c r="C725" s="5">
        <v>0.5</v>
      </c>
      <c r="D725" s="5">
        <v>3.7</v>
      </c>
      <c r="E725" s="5">
        <f t="shared" si="11"/>
        <v>3.7333333333333329</v>
      </c>
      <c r="F725" s="5"/>
      <c r="G725" s="5">
        <v>2.1</v>
      </c>
      <c r="H725" s="7">
        <v>5.0230420000000002</v>
      </c>
    </row>
    <row r="726" spans="1:8" x14ac:dyDescent="0.3">
      <c r="A726" s="2">
        <v>45533.666666666701</v>
      </c>
      <c r="B726" s="5">
        <v>1.3</v>
      </c>
      <c r="C726" s="5">
        <v>4.5999999999999996</v>
      </c>
      <c r="D726" s="5">
        <v>2.7</v>
      </c>
      <c r="E726" s="5">
        <f t="shared" si="11"/>
        <v>2.8666666666666667</v>
      </c>
      <c r="F726" s="5"/>
      <c r="G726" s="5">
        <v>3.2</v>
      </c>
      <c r="H726" s="7">
        <v>5.4383879999999998</v>
      </c>
    </row>
    <row r="727" spans="1:8" x14ac:dyDescent="0.3">
      <c r="A727" s="2">
        <v>45533.708333333299</v>
      </c>
      <c r="B727" s="5">
        <v>7</v>
      </c>
      <c r="C727" s="5">
        <v>4.5</v>
      </c>
      <c r="D727" s="5">
        <v>2</v>
      </c>
      <c r="E727" s="5">
        <f t="shared" si="11"/>
        <v>4.5</v>
      </c>
      <c r="F727" s="5"/>
      <c r="G727" s="5">
        <v>3.3</v>
      </c>
      <c r="H727" s="7">
        <v>5.5571970000000004</v>
      </c>
    </row>
    <row r="728" spans="1:8" x14ac:dyDescent="0.3">
      <c r="A728" s="2">
        <v>45533.75</v>
      </c>
      <c r="B728" s="5">
        <v>9.6</v>
      </c>
      <c r="C728" s="5">
        <v>2.5</v>
      </c>
      <c r="D728" s="5">
        <v>5.9</v>
      </c>
      <c r="E728" s="5">
        <f t="shared" si="11"/>
        <v>6</v>
      </c>
      <c r="F728" s="5"/>
      <c r="G728" s="5">
        <v>4</v>
      </c>
      <c r="H728" s="7">
        <v>6.0878009999999998</v>
      </c>
    </row>
    <row r="729" spans="1:8" x14ac:dyDescent="0.3">
      <c r="A729" s="2">
        <v>45533.791666666701</v>
      </c>
      <c r="B729" s="5">
        <v>20.100000000000001</v>
      </c>
      <c r="C729" s="5">
        <v>3.6</v>
      </c>
      <c r="D729" s="5">
        <v>18.899999999999999</v>
      </c>
      <c r="E729" s="5">
        <f t="shared" si="11"/>
        <v>14.200000000000001</v>
      </c>
      <c r="F729" s="5"/>
      <c r="G729" s="5">
        <v>7.6</v>
      </c>
      <c r="H729" s="7">
        <v>6.3583179999999997</v>
      </c>
    </row>
    <row r="730" spans="1:8" x14ac:dyDescent="0.3">
      <c r="A730" s="2">
        <v>45533.833333333299</v>
      </c>
      <c r="B730" s="5">
        <v>25</v>
      </c>
      <c r="C730" s="5">
        <v>0.3</v>
      </c>
      <c r="D730" s="5">
        <v>6.2</v>
      </c>
      <c r="E730" s="5">
        <f t="shared" si="11"/>
        <v>10.5</v>
      </c>
      <c r="F730" s="5"/>
      <c r="G730" s="5">
        <v>5.8</v>
      </c>
      <c r="H730" s="7">
        <v>6.1764359999999998</v>
      </c>
    </row>
    <row r="731" spans="1:8" x14ac:dyDescent="0.3">
      <c r="A731" s="2">
        <v>45533.875</v>
      </c>
      <c r="B731" s="5">
        <v>11.1</v>
      </c>
      <c r="C731" s="5">
        <v>-5</v>
      </c>
      <c r="D731" s="5">
        <v>5.7</v>
      </c>
      <c r="E731" s="5">
        <f t="shared" si="11"/>
        <v>3.9333333333333336</v>
      </c>
      <c r="F731" s="5"/>
      <c r="G731" s="5">
        <v>5.3</v>
      </c>
      <c r="H731" s="7">
        <v>5.7385169999999999</v>
      </c>
    </row>
    <row r="732" spans="1:8" x14ac:dyDescent="0.3">
      <c r="A732" s="2">
        <v>45533.916666666701</v>
      </c>
      <c r="B732" s="5">
        <v>10.9</v>
      </c>
      <c r="C732" s="5">
        <v>7.2</v>
      </c>
      <c r="D732" s="5">
        <v>8.9</v>
      </c>
      <c r="E732" s="5">
        <f t="shared" si="11"/>
        <v>9</v>
      </c>
      <c r="F732" s="5"/>
      <c r="G732" s="5">
        <v>5.2</v>
      </c>
      <c r="H732" s="7">
        <v>5.2230910000000002</v>
      </c>
    </row>
    <row r="733" spans="1:8" x14ac:dyDescent="0.3">
      <c r="A733" s="2">
        <v>45533.958333333299</v>
      </c>
      <c r="B733" s="5">
        <v>8.4</v>
      </c>
      <c r="C733" s="5">
        <v>0.7</v>
      </c>
      <c r="D733" s="5">
        <v>7</v>
      </c>
      <c r="E733" s="5">
        <f t="shared" si="11"/>
        <v>5.3666666666666671</v>
      </c>
      <c r="F733" s="5"/>
      <c r="G733" s="5">
        <v>4.9000000000000004</v>
      </c>
      <c r="H733" s="7">
        <v>4.6425850000000004</v>
      </c>
    </row>
    <row r="734" spans="1:8" x14ac:dyDescent="0.3">
      <c r="A734" s="2">
        <v>45534</v>
      </c>
      <c r="B734" s="5">
        <v>5.9</v>
      </c>
      <c r="C734" s="5">
        <v>2.2999999999999998</v>
      </c>
      <c r="D734" s="5">
        <v>6.5</v>
      </c>
      <c r="E734" s="5">
        <f t="shared" si="11"/>
        <v>4.8999999999999995</v>
      </c>
      <c r="F734" s="5"/>
      <c r="G734" s="5">
        <v>4.7</v>
      </c>
      <c r="H734" s="7">
        <v>4.4837068999999996</v>
      </c>
    </row>
    <row r="735" spans="1:8" x14ac:dyDescent="0.3">
      <c r="A735" s="2">
        <v>45534.041666666701</v>
      </c>
      <c r="B735" s="5">
        <v>0.5</v>
      </c>
      <c r="C735" s="5">
        <v>2.1</v>
      </c>
      <c r="D735" s="5">
        <v>3.2</v>
      </c>
      <c r="E735" s="5">
        <f t="shared" si="11"/>
        <v>1.9333333333333336</v>
      </c>
      <c r="F735" s="5"/>
      <c r="G735" s="5">
        <v>4.2</v>
      </c>
      <c r="H735" s="7">
        <v>4.2058257100000001</v>
      </c>
    </row>
    <row r="736" spans="1:8" x14ac:dyDescent="0.3">
      <c r="A736" s="2">
        <v>45534.083333333299</v>
      </c>
      <c r="B736" s="5">
        <v>4.4000000000000004</v>
      </c>
      <c r="C736" s="5">
        <v>1.6</v>
      </c>
      <c r="D736" s="5">
        <v>1.7</v>
      </c>
      <c r="E736" s="5">
        <f t="shared" si="11"/>
        <v>2.5666666666666669</v>
      </c>
      <c r="F736" s="5"/>
      <c r="G736" s="5">
        <v>4.3</v>
      </c>
      <c r="H736" s="7">
        <v>4.2538124000000002</v>
      </c>
    </row>
    <row r="737" spans="1:8" x14ac:dyDescent="0.3">
      <c r="A737" s="2">
        <v>45534.125</v>
      </c>
      <c r="B737" s="5">
        <v>4.4000000000000004</v>
      </c>
      <c r="C737" s="5">
        <v>1</v>
      </c>
      <c r="D737" s="5">
        <v>2.2000000000000002</v>
      </c>
      <c r="E737" s="5">
        <f t="shared" si="11"/>
        <v>2.5333333333333337</v>
      </c>
      <c r="F737" s="5"/>
      <c r="G737" s="5">
        <v>4.0999999999999996</v>
      </c>
      <c r="H737" s="7">
        <v>4.1862852999999998</v>
      </c>
    </row>
    <row r="738" spans="1:8" x14ac:dyDescent="0.3">
      <c r="A738" s="2">
        <v>45534.166666666701</v>
      </c>
      <c r="B738" s="5">
        <v>5.8</v>
      </c>
      <c r="C738" s="5">
        <v>2.7</v>
      </c>
      <c r="D738" s="5">
        <v>4.5</v>
      </c>
      <c r="E738" s="5">
        <f t="shared" si="11"/>
        <v>4.333333333333333</v>
      </c>
      <c r="F738" s="5"/>
      <c r="G738" s="5">
        <v>4.0999999999999996</v>
      </c>
      <c r="H738" s="7">
        <v>4.1003056999999998</v>
      </c>
    </row>
    <row r="739" spans="1:8" x14ac:dyDescent="0.3">
      <c r="A739" s="2">
        <v>45534.208333333299</v>
      </c>
      <c r="B739" s="5">
        <v>7.6</v>
      </c>
      <c r="C739" s="5">
        <v>3.5</v>
      </c>
      <c r="D739" s="5">
        <v>3.2</v>
      </c>
      <c r="E739" s="5">
        <f t="shared" si="11"/>
        <v>4.7666666666666666</v>
      </c>
      <c r="F739" s="5"/>
      <c r="G739" s="5">
        <v>4.5</v>
      </c>
      <c r="H739" s="7">
        <v>4.1524951999999997</v>
      </c>
    </row>
    <row r="740" spans="1:8" x14ac:dyDescent="0.3">
      <c r="A740" s="2">
        <v>45534.25</v>
      </c>
      <c r="B740" s="5">
        <v>3.6</v>
      </c>
      <c r="C740" s="5">
        <v>2.2000000000000002</v>
      </c>
      <c r="D740" s="5">
        <v>3.7</v>
      </c>
      <c r="E740" s="5">
        <f t="shared" si="11"/>
        <v>3.1666666666666665</v>
      </c>
      <c r="F740" s="5"/>
      <c r="G740" s="5">
        <v>5.5</v>
      </c>
      <c r="H740" s="7">
        <v>5.3117330999999997</v>
      </c>
    </row>
    <row r="741" spans="1:8" x14ac:dyDescent="0.3">
      <c r="A741" s="2">
        <v>45534.291666666701</v>
      </c>
      <c r="B741" s="5">
        <v>-10.4</v>
      </c>
      <c r="C741" s="5">
        <v>10.3</v>
      </c>
      <c r="D741" s="5">
        <v>12.5</v>
      </c>
      <c r="E741" s="5">
        <f t="shared" si="11"/>
        <v>4.1333333333333337</v>
      </c>
      <c r="F741" s="5"/>
      <c r="G741" s="5">
        <v>7.3</v>
      </c>
      <c r="H741" s="7">
        <v>7.6637526999999999</v>
      </c>
    </row>
    <row r="742" spans="1:8" x14ac:dyDescent="0.3">
      <c r="A742" s="2">
        <v>45534.333333333299</v>
      </c>
      <c r="B742" s="5">
        <v>-5.2</v>
      </c>
      <c r="C742" s="5">
        <v>10</v>
      </c>
      <c r="D742" s="5">
        <v>7.7</v>
      </c>
      <c r="E742" s="5">
        <f t="shared" si="11"/>
        <v>4.166666666666667</v>
      </c>
      <c r="F742" s="5"/>
      <c r="G742" s="5">
        <v>8</v>
      </c>
      <c r="H742" s="7"/>
    </row>
    <row r="743" spans="1:8" x14ac:dyDescent="0.3">
      <c r="A743" s="2">
        <v>45534.375</v>
      </c>
      <c r="B743" s="5">
        <v>-0.4</v>
      </c>
      <c r="C743" s="5">
        <v>7.4</v>
      </c>
      <c r="D743" s="5">
        <v>7.2</v>
      </c>
      <c r="E743" s="5">
        <f t="shared" si="11"/>
        <v>4.7333333333333334</v>
      </c>
      <c r="F743" s="5"/>
      <c r="G743" s="5">
        <v>7.9</v>
      </c>
      <c r="H743" s="7"/>
    </row>
    <row r="744" spans="1:8" x14ac:dyDescent="0.3">
      <c r="A744" s="2">
        <v>45534.416666666701</v>
      </c>
      <c r="B744" s="5">
        <v>6.5</v>
      </c>
      <c r="C744" s="5">
        <v>5.7</v>
      </c>
      <c r="D744" s="5">
        <v>14.2</v>
      </c>
      <c r="E744" s="5">
        <f t="shared" si="11"/>
        <v>8.7999999999999989</v>
      </c>
      <c r="F744" s="5"/>
      <c r="G744" s="5">
        <v>7.8</v>
      </c>
      <c r="H744" s="7"/>
    </row>
    <row r="745" spans="1:8" x14ac:dyDescent="0.3">
      <c r="A745" s="2">
        <v>45534.458333333299</v>
      </c>
      <c r="B745" s="5">
        <v>2.2000000000000002</v>
      </c>
      <c r="C745" s="5">
        <v>7.8</v>
      </c>
      <c r="D745" s="5">
        <v>10.3</v>
      </c>
      <c r="E745" s="5">
        <f t="shared" si="11"/>
        <v>6.7666666666666666</v>
      </c>
      <c r="F745" s="5"/>
      <c r="G745" s="5">
        <v>10.4</v>
      </c>
      <c r="H745" s="7"/>
    </row>
    <row r="746" spans="1:8" x14ac:dyDescent="0.3">
      <c r="A746" s="2">
        <v>45534.5</v>
      </c>
      <c r="B746" s="5">
        <v>8.3000000000000007</v>
      </c>
      <c r="C746" s="5">
        <v>8.5</v>
      </c>
      <c r="D746" s="5">
        <v>14</v>
      </c>
      <c r="E746" s="5">
        <f t="shared" si="11"/>
        <v>10.266666666666667</v>
      </c>
      <c r="F746" s="5"/>
      <c r="G746" s="5">
        <v>13</v>
      </c>
      <c r="H746" s="7"/>
    </row>
    <row r="747" spans="1:8" x14ac:dyDescent="0.3">
      <c r="A747" s="2">
        <v>45534.541666666701</v>
      </c>
      <c r="B747" s="5">
        <v>10.5</v>
      </c>
      <c r="C747" s="5">
        <v>9.5</v>
      </c>
      <c r="D747" s="5">
        <v>7.9</v>
      </c>
      <c r="E747" s="5">
        <f t="shared" si="11"/>
        <v>9.2999999999999989</v>
      </c>
      <c r="F747" s="5"/>
      <c r="G747" s="5">
        <v>12.4</v>
      </c>
      <c r="H747" s="7">
        <v>13.879473000000001</v>
      </c>
    </row>
    <row r="748" spans="1:8" x14ac:dyDescent="0.3">
      <c r="A748" s="2">
        <v>45534.583333333299</v>
      </c>
      <c r="B748" s="5">
        <v>7.4</v>
      </c>
      <c r="C748" s="5">
        <v>8.4</v>
      </c>
      <c r="D748" s="5">
        <v>7.9</v>
      </c>
      <c r="E748" s="5">
        <f t="shared" si="11"/>
        <v>7.9000000000000012</v>
      </c>
      <c r="F748" s="5"/>
      <c r="G748" s="5">
        <v>9.5</v>
      </c>
      <c r="H748" s="7">
        <v>12.314741</v>
      </c>
    </row>
    <row r="749" spans="1:8" x14ac:dyDescent="0.3">
      <c r="A749" s="2">
        <v>45534.625</v>
      </c>
      <c r="B749" s="5">
        <v>9.6</v>
      </c>
      <c r="C749" s="5">
        <v>10.8</v>
      </c>
      <c r="D749" s="5">
        <v>10.1</v>
      </c>
      <c r="E749" s="5">
        <f t="shared" si="11"/>
        <v>10.166666666666666</v>
      </c>
      <c r="F749" s="5"/>
      <c r="G749" s="5">
        <v>8.8000000000000007</v>
      </c>
      <c r="H749" s="7">
        <v>10.344919000000001</v>
      </c>
    </row>
    <row r="750" spans="1:8" x14ac:dyDescent="0.3">
      <c r="A750" s="2">
        <v>45534.666666666701</v>
      </c>
      <c r="B750" s="5">
        <v>5.0999999999999996</v>
      </c>
      <c r="C750" s="5">
        <v>7.4</v>
      </c>
      <c r="D750" s="5">
        <v>9.4</v>
      </c>
      <c r="E750" s="5">
        <f t="shared" si="11"/>
        <v>7.3</v>
      </c>
      <c r="F750" s="5"/>
      <c r="G750" s="5">
        <v>6.6</v>
      </c>
      <c r="H750" s="7">
        <v>8.2340540000000004</v>
      </c>
    </row>
    <row r="751" spans="1:8" x14ac:dyDescent="0.3">
      <c r="A751" s="2">
        <v>45534.708333333299</v>
      </c>
      <c r="B751" s="5">
        <v>11.5</v>
      </c>
      <c r="C751" s="5">
        <v>-0.2</v>
      </c>
      <c r="D751" s="5">
        <v>5.5</v>
      </c>
      <c r="E751" s="5">
        <f t="shared" si="11"/>
        <v>5.6000000000000005</v>
      </c>
      <c r="F751" s="5"/>
      <c r="G751" s="5">
        <v>6.7</v>
      </c>
      <c r="H751" s="7">
        <v>8.3652350000000002</v>
      </c>
    </row>
    <row r="752" spans="1:8" x14ac:dyDescent="0.3">
      <c r="A752" s="2">
        <v>45534.75</v>
      </c>
      <c r="B752" s="5">
        <v>13.6</v>
      </c>
      <c r="C752" s="5">
        <v>0.8</v>
      </c>
      <c r="D752" s="5">
        <v>5.5</v>
      </c>
      <c r="E752" s="5">
        <f t="shared" si="11"/>
        <v>6.6333333333333329</v>
      </c>
      <c r="F752" s="5"/>
      <c r="G752" s="5">
        <v>5.5</v>
      </c>
      <c r="H752" s="7">
        <v>7.4728519999999996</v>
      </c>
    </row>
    <row r="753" spans="1:8" x14ac:dyDescent="0.3">
      <c r="A753" s="2">
        <v>45534.791666666701</v>
      </c>
      <c r="B753" s="5">
        <v>24.2</v>
      </c>
      <c r="C753" s="5">
        <v>1.7</v>
      </c>
      <c r="D753" s="5">
        <v>9.3000000000000007</v>
      </c>
      <c r="E753" s="5">
        <f t="shared" si="11"/>
        <v>11.733333333333334</v>
      </c>
      <c r="F753" s="5"/>
      <c r="G753" s="5">
        <v>7.1</v>
      </c>
      <c r="H753" s="7">
        <v>8.2852060000000005</v>
      </c>
    </row>
    <row r="754" spans="1:8" x14ac:dyDescent="0.3">
      <c r="A754" s="2">
        <v>45534.833333333299</v>
      </c>
      <c r="B754" s="5">
        <v>26.7</v>
      </c>
      <c r="C754" s="5">
        <v>1.5</v>
      </c>
      <c r="D754" s="5">
        <v>14</v>
      </c>
      <c r="E754" s="5">
        <f t="shared" si="11"/>
        <v>14.066666666666668</v>
      </c>
      <c r="F754" s="5"/>
      <c r="G754" s="5">
        <v>13.7</v>
      </c>
      <c r="H754" s="7">
        <v>12.038675</v>
      </c>
    </row>
    <row r="755" spans="1:8" x14ac:dyDescent="0.3">
      <c r="A755" s="2">
        <v>45534.875</v>
      </c>
      <c r="B755" s="5">
        <v>21.8</v>
      </c>
      <c r="C755" s="5">
        <v>2.9</v>
      </c>
      <c r="D755" s="5">
        <v>10.8</v>
      </c>
      <c r="E755" s="5">
        <f t="shared" si="11"/>
        <v>11.833333333333334</v>
      </c>
      <c r="F755" s="5"/>
      <c r="G755" s="5">
        <v>14.9</v>
      </c>
      <c r="H755" s="7">
        <v>14.356873</v>
      </c>
    </row>
    <row r="756" spans="1:8" x14ac:dyDescent="0.3">
      <c r="A756" s="2">
        <v>45534.916666666701</v>
      </c>
      <c r="B756" s="5">
        <v>11.5</v>
      </c>
      <c r="C756" s="5">
        <v>1.1000000000000001</v>
      </c>
      <c r="D756" s="5">
        <v>9.3000000000000007</v>
      </c>
      <c r="E756" s="5">
        <f t="shared" si="11"/>
        <v>7.3</v>
      </c>
      <c r="F756" s="5"/>
      <c r="G756" s="5">
        <v>10.4</v>
      </c>
      <c r="H756" s="7">
        <v>10.410914</v>
      </c>
    </row>
    <row r="757" spans="1:8" x14ac:dyDescent="0.3">
      <c r="A757" s="2">
        <v>45534.958333333299</v>
      </c>
      <c r="B757" s="5">
        <v>12.4</v>
      </c>
      <c r="C757" s="5">
        <v>4.3</v>
      </c>
      <c r="D757" s="5">
        <v>11.5</v>
      </c>
      <c r="E757" s="5">
        <f t="shared" si="11"/>
        <v>9.4</v>
      </c>
      <c r="F757" s="5"/>
      <c r="G757" s="5">
        <v>10.8</v>
      </c>
      <c r="H757" s="7">
        <v>10.210369</v>
      </c>
    </row>
    <row r="758" spans="1:8" x14ac:dyDescent="0.3">
      <c r="A758" s="2">
        <v>45535</v>
      </c>
      <c r="B758" s="5">
        <v>-1.2</v>
      </c>
      <c r="C758" s="5">
        <v>3.3</v>
      </c>
      <c r="D758" s="5">
        <v>11</v>
      </c>
      <c r="E758" s="5">
        <f t="shared" si="11"/>
        <v>4.3666666666666663</v>
      </c>
      <c r="F758" s="5"/>
      <c r="G758" s="5">
        <v>10.5</v>
      </c>
      <c r="H758" s="7">
        <v>9.9804370000000002</v>
      </c>
    </row>
    <row r="759" spans="1:8" x14ac:dyDescent="0.3">
      <c r="A759" s="2">
        <v>45535.041666666701</v>
      </c>
      <c r="B759" s="5">
        <v>5</v>
      </c>
      <c r="C759" s="5">
        <v>3.9</v>
      </c>
      <c r="D759" s="5">
        <v>14.9</v>
      </c>
      <c r="E759" s="5">
        <f t="shared" si="11"/>
        <v>7.9333333333333336</v>
      </c>
      <c r="F759" s="5"/>
      <c r="G759" s="5">
        <v>9.9</v>
      </c>
      <c r="H759" s="7">
        <v>9.5924910000000008</v>
      </c>
    </row>
    <row r="760" spans="1:8" x14ac:dyDescent="0.3">
      <c r="A760" s="2">
        <v>45535.083333333299</v>
      </c>
      <c r="B760" s="5">
        <v>9.3000000000000007</v>
      </c>
      <c r="C760" s="5">
        <v>3.8</v>
      </c>
      <c r="D760" s="5">
        <v>11.3</v>
      </c>
      <c r="E760" s="5">
        <f t="shared" si="11"/>
        <v>8.1333333333333346</v>
      </c>
      <c r="F760" s="5"/>
      <c r="G760" s="5">
        <v>9.6</v>
      </c>
      <c r="H760" s="7">
        <v>9.4916260000000001</v>
      </c>
    </row>
    <row r="761" spans="1:8" x14ac:dyDescent="0.3">
      <c r="A761" s="2">
        <v>45535.125</v>
      </c>
      <c r="B761" s="5">
        <v>7.3</v>
      </c>
      <c r="C761" s="5">
        <v>6.4</v>
      </c>
      <c r="D761" s="5">
        <v>11.3</v>
      </c>
      <c r="E761" s="5">
        <f t="shared" si="11"/>
        <v>8.3333333333333339</v>
      </c>
      <c r="F761" s="5"/>
      <c r="G761" s="5">
        <v>9.1999999999999993</v>
      </c>
      <c r="H761" s="7">
        <v>9.1809379999999994</v>
      </c>
    </row>
    <row r="762" spans="1:8" x14ac:dyDescent="0.3">
      <c r="A762" s="2">
        <v>45535.166666666701</v>
      </c>
      <c r="B762" s="5">
        <v>11.4</v>
      </c>
      <c r="C762" s="5">
        <v>0.9</v>
      </c>
      <c r="D762" s="5">
        <v>9.1</v>
      </c>
      <c r="E762" s="5">
        <f t="shared" si="11"/>
        <v>7.1333333333333329</v>
      </c>
      <c r="F762" s="5"/>
      <c r="G762" s="5">
        <v>8.6</v>
      </c>
      <c r="H762" s="7">
        <v>8.8023310000000006</v>
      </c>
    </row>
    <row r="763" spans="1:8" x14ac:dyDescent="0.3">
      <c r="A763" s="2">
        <v>45535.208333333299</v>
      </c>
      <c r="B763" s="5">
        <v>8.3000000000000007</v>
      </c>
      <c r="C763" s="5">
        <v>4.8</v>
      </c>
      <c r="D763" s="5">
        <v>9.6</v>
      </c>
      <c r="E763" s="5">
        <f t="shared" si="11"/>
        <v>7.5666666666666673</v>
      </c>
      <c r="F763" s="5"/>
      <c r="G763" s="5">
        <v>7.8</v>
      </c>
      <c r="H763" s="7">
        <v>8.1520600000000005</v>
      </c>
    </row>
    <row r="764" spans="1:8" x14ac:dyDescent="0.3">
      <c r="A764" s="2">
        <v>45535.25</v>
      </c>
      <c r="B764" s="5">
        <v>3.7</v>
      </c>
      <c r="C764" s="5">
        <v>3.7</v>
      </c>
      <c r="D764" s="5">
        <v>8.6999999999999993</v>
      </c>
      <c r="E764" s="5">
        <f t="shared" si="11"/>
        <v>5.3666666666666671</v>
      </c>
      <c r="F764" s="5"/>
      <c r="G764" s="5">
        <v>7.2</v>
      </c>
      <c r="H764" s="7">
        <v>8.1257859999999997</v>
      </c>
    </row>
    <row r="765" spans="1:8" x14ac:dyDescent="0.3">
      <c r="A765" s="2">
        <v>45535.291666666701</v>
      </c>
      <c r="B765" s="5">
        <v>-19.2</v>
      </c>
      <c r="C765" s="5">
        <v>8.4</v>
      </c>
      <c r="D765" s="5">
        <v>7.2</v>
      </c>
      <c r="E765" s="5">
        <f t="shared" si="11"/>
        <v>-1.1999999999999995</v>
      </c>
      <c r="F765" s="5"/>
      <c r="G765" s="5">
        <v>6.5</v>
      </c>
      <c r="H765" s="7">
        <v>6.9436989999999996</v>
      </c>
    </row>
    <row r="766" spans="1:8" x14ac:dyDescent="0.3">
      <c r="A766" s="2">
        <v>45535.333333333299</v>
      </c>
      <c r="B766" s="5">
        <v>-18.100000000000001</v>
      </c>
      <c r="C766" s="5">
        <v>5.0999999999999996</v>
      </c>
      <c r="D766" s="5">
        <v>7.7</v>
      </c>
      <c r="E766" s="5">
        <f t="shared" si="11"/>
        <v>-1.7666666666666673</v>
      </c>
      <c r="F766" s="5"/>
      <c r="G766" s="5">
        <v>8.9</v>
      </c>
      <c r="H766" s="7">
        <v>8.7667619999999999</v>
      </c>
    </row>
    <row r="767" spans="1:8" x14ac:dyDescent="0.3">
      <c r="A767" s="2">
        <v>45535.375</v>
      </c>
      <c r="B767" s="5">
        <v>-3.2</v>
      </c>
      <c r="C767" s="5">
        <v>6.1</v>
      </c>
      <c r="D767" s="5">
        <v>6.2</v>
      </c>
      <c r="E767" s="5">
        <f t="shared" si="11"/>
        <v>3.0333333333333332</v>
      </c>
      <c r="F767" s="5"/>
      <c r="G767" s="5">
        <v>8.9</v>
      </c>
      <c r="H767" s="7">
        <v>9.2306229999999996</v>
      </c>
    </row>
    <row r="768" spans="1:8" x14ac:dyDescent="0.3">
      <c r="A768" s="2">
        <v>45535.416666666701</v>
      </c>
      <c r="B768" s="5">
        <v>1.1000000000000001</v>
      </c>
      <c r="C768" s="5">
        <v>9.6999999999999993</v>
      </c>
      <c r="D768" s="5">
        <v>4.5</v>
      </c>
      <c r="E768" s="5">
        <f t="shared" si="11"/>
        <v>5.0999999999999996</v>
      </c>
      <c r="F768" s="5"/>
      <c r="G768" s="5">
        <v>8.5</v>
      </c>
      <c r="H768" s="7">
        <v>9.3000810000000005</v>
      </c>
    </row>
    <row r="769" spans="1:8" x14ac:dyDescent="0.3">
      <c r="A769" s="2">
        <v>45535.458333333299</v>
      </c>
      <c r="B769" s="5">
        <v>-0.5</v>
      </c>
      <c r="C769" s="5">
        <v>5.8</v>
      </c>
      <c r="D769" s="5">
        <v>4.2</v>
      </c>
      <c r="E769" s="5">
        <f t="shared" si="11"/>
        <v>3.1666666666666665</v>
      </c>
      <c r="F769" s="5"/>
      <c r="G769" s="5">
        <v>6.6</v>
      </c>
      <c r="H769" s="7">
        <v>8.5985029999999991</v>
      </c>
    </row>
    <row r="770" spans="1:8" x14ac:dyDescent="0.3">
      <c r="A770" s="2">
        <v>45535.5</v>
      </c>
      <c r="B770" s="5">
        <v>4.2</v>
      </c>
      <c r="C770" s="5">
        <v>2.8</v>
      </c>
      <c r="D770" s="5">
        <v>3.5</v>
      </c>
      <c r="E770" s="5">
        <f t="shared" si="11"/>
        <v>3.5</v>
      </c>
      <c r="F770" s="5"/>
      <c r="G770" s="5">
        <v>3</v>
      </c>
      <c r="H770" s="7">
        <v>6.5345110000000002</v>
      </c>
    </row>
    <row r="771" spans="1:8" x14ac:dyDescent="0.3">
      <c r="A771" s="2">
        <v>45535.541666666701</v>
      </c>
      <c r="B771" s="5">
        <v>4.8</v>
      </c>
      <c r="C771" s="5">
        <v>4.9000000000000004</v>
      </c>
      <c r="D771" s="5">
        <v>4.5</v>
      </c>
      <c r="E771" s="5">
        <f t="shared" ref="E771:E834" si="12">AVERAGE(B771:D771)</f>
        <v>4.7333333333333334</v>
      </c>
      <c r="F771" s="5"/>
      <c r="G771" s="5">
        <v>2.5</v>
      </c>
      <c r="H771" s="7">
        <v>5.9482809999999997</v>
      </c>
    </row>
    <row r="772" spans="1:8" x14ac:dyDescent="0.3">
      <c r="A772" s="2">
        <v>45535.583333333299</v>
      </c>
      <c r="B772" s="5">
        <v>-0.5</v>
      </c>
      <c r="C772" s="5">
        <v>5.5</v>
      </c>
      <c r="D772" s="5">
        <v>3.3</v>
      </c>
      <c r="E772" s="5">
        <f t="shared" si="12"/>
        <v>2.7666666666666671</v>
      </c>
      <c r="F772" s="5"/>
      <c r="G772" s="5">
        <v>2.1</v>
      </c>
      <c r="H772" s="7">
        <v>5.9051330000000002</v>
      </c>
    </row>
    <row r="773" spans="1:8" x14ac:dyDescent="0.3">
      <c r="A773" s="2">
        <v>45535.625</v>
      </c>
      <c r="B773" s="5">
        <v>6.4</v>
      </c>
      <c r="C773" s="5">
        <v>0.9</v>
      </c>
      <c r="D773" s="5">
        <v>2.6</v>
      </c>
      <c r="E773" s="5">
        <f t="shared" si="12"/>
        <v>3.3000000000000003</v>
      </c>
      <c r="F773" s="5"/>
      <c r="G773" s="5">
        <v>3</v>
      </c>
      <c r="H773" s="7">
        <v>6.3385930000000004</v>
      </c>
    </row>
    <row r="774" spans="1:8" x14ac:dyDescent="0.3">
      <c r="A774" s="2">
        <v>45535.666666666701</v>
      </c>
      <c r="B774" s="5">
        <v>9.6999999999999993</v>
      </c>
      <c r="C774" s="5">
        <v>4.4000000000000004</v>
      </c>
      <c r="D774" s="5">
        <v>3.1</v>
      </c>
      <c r="E774" s="5">
        <f t="shared" si="12"/>
        <v>5.7333333333333334</v>
      </c>
      <c r="F774" s="5"/>
      <c r="G774" s="5">
        <v>3.2</v>
      </c>
      <c r="H774" s="7">
        <v>6.3665310000000002</v>
      </c>
    </row>
    <row r="775" spans="1:8" x14ac:dyDescent="0.3">
      <c r="A775" s="2">
        <v>45535.708333333299</v>
      </c>
      <c r="B775" s="5">
        <v>12.3</v>
      </c>
      <c r="C775" s="5">
        <v>2.7</v>
      </c>
      <c r="D775" s="5">
        <v>4</v>
      </c>
      <c r="E775" s="5">
        <f t="shared" si="12"/>
        <v>6.333333333333333</v>
      </c>
      <c r="F775" s="5"/>
      <c r="G775" s="5">
        <v>3.1</v>
      </c>
      <c r="H775" s="7">
        <v>6.2021160000000002</v>
      </c>
    </row>
    <row r="776" spans="1:8" x14ac:dyDescent="0.3">
      <c r="A776" s="2">
        <v>45535.75</v>
      </c>
      <c r="B776" s="5">
        <v>16.5</v>
      </c>
      <c r="C776" s="5">
        <v>-15</v>
      </c>
      <c r="D776" s="5">
        <v>11.3</v>
      </c>
      <c r="E776" s="5">
        <f t="shared" si="12"/>
        <v>4.2666666666666666</v>
      </c>
      <c r="F776" s="5"/>
      <c r="G776" s="5">
        <v>3.4</v>
      </c>
      <c r="H776" s="7">
        <v>5.6732570000000004</v>
      </c>
    </row>
    <row r="777" spans="1:8" x14ac:dyDescent="0.3">
      <c r="A777" s="2">
        <v>45535.791666666701</v>
      </c>
      <c r="B777" s="5">
        <v>20.7</v>
      </c>
      <c r="C777" s="5">
        <v>-7.4</v>
      </c>
      <c r="D777" s="5">
        <v>11.5</v>
      </c>
      <c r="E777" s="5">
        <f t="shared" si="12"/>
        <v>8.2666666666666657</v>
      </c>
      <c r="F777" s="5"/>
      <c r="G777" s="5">
        <v>3.5</v>
      </c>
      <c r="H777" s="7">
        <v>5.1733929999999999</v>
      </c>
    </row>
    <row r="778" spans="1:8" x14ac:dyDescent="0.3">
      <c r="A778" s="2">
        <v>45535.833333333299</v>
      </c>
      <c r="B778" s="5">
        <v>20.100000000000001</v>
      </c>
      <c r="C778" s="5">
        <v>5.3</v>
      </c>
      <c r="D778" s="5">
        <v>7.4</v>
      </c>
      <c r="E778" s="5">
        <f t="shared" si="12"/>
        <v>10.933333333333335</v>
      </c>
      <c r="F778" s="5"/>
      <c r="G778" s="5">
        <v>4.7</v>
      </c>
      <c r="H778" s="7">
        <v>5.5544010000000004</v>
      </c>
    </row>
    <row r="779" spans="1:8" x14ac:dyDescent="0.3">
      <c r="A779" s="2">
        <v>45535.875</v>
      </c>
      <c r="B779" s="5">
        <v>19.7</v>
      </c>
      <c r="C779" s="5">
        <v>5.9</v>
      </c>
      <c r="D779" s="5">
        <v>10.6</v>
      </c>
      <c r="E779" s="5">
        <f t="shared" si="12"/>
        <v>12.066666666666668</v>
      </c>
      <c r="F779" s="5"/>
      <c r="G779" s="5">
        <v>6.4</v>
      </c>
      <c r="H779" s="7">
        <v>5.4796079999999998</v>
      </c>
    </row>
    <row r="780" spans="1:8" x14ac:dyDescent="0.3">
      <c r="A780" s="2">
        <v>45535.916666666701</v>
      </c>
      <c r="B780" s="5">
        <v>13.9</v>
      </c>
      <c r="C780" s="5">
        <v>4.5999999999999996</v>
      </c>
      <c r="D780" s="5">
        <v>8.4</v>
      </c>
      <c r="E780" s="5">
        <f t="shared" si="12"/>
        <v>8.9666666666666668</v>
      </c>
      <c r="F780" s="5"/>
      <c r="G780" s="5">
        <v>4.4000000000000004</v>
      </c>
      <c r="H780" s="7">
        <v>4.9564139999999997</v>
      </c>
    </row>
    <row r="781" spans="1:8" x14ac:dyDescent="0.3">
      <c r="A781" s="2">
        <v>45535.958333333299</v>
      </c>
      <c r="B781" s="5">
        <v>2.2999999999999998</v>
      </c>
      <c r="C781" s="5">
        <v>2.5</v>
      </c>
      <c r="D781" s="5">
        <v>6.5</v>
      </c>
      <c r="E781" s="5">
        <f t="shared" si="12"/>
        <v>3.7666666666666671</v>
      </c>
      <c r="F781" s="5"/>
      <c r="G781" s="5">
        <v>4.7</v>
      </c>
      <c r="H781" s="7">
        <v>4.8883200000000002</v>
      </c>
    </row>
    <row r="782" spans="1:8" x14ac:dyDescent="0.3">
      <c r="A782" s="2">
        <v>45536</v>
      </c>
      <c r="B782" s="5">
        <v>12.4</v>
      </c>
      <c r="C782" s="5">
        <v>3</v>
      </c>
      <c r="D782" s="5">
        <v>8.4</v>
      </c>
      <c r="E782" s="5">
        <f t="shared" si="12"/>
        <v>7.9333333333333336</v>
      </c>
      <c r="F782" s="5"/>
      <c r="G782" s="5">
        <v>4.9000000000000004</v>
      </c>
      <c r="H782" s="7">
        <v>4.6604349999999997</v>
      </c>
    </row>
    <row r="783" spans="1:8" x14ac:dyDescent="0.3">
      <c r="A783" s="2">
        <v>45536.041666666701</v>
      </c>
      <c r="B783" s="5">
        <v>7.5</v>
      </c>
      <c r="C783" s="5">
        <v>1.3</v>
      </c>
      <c r="D783" s="5">
        <v>7.2</v>
      </c>
      <c r="E783" s="5">
        <f t="shared" si="12"/>
        <v>5.333333333333333</v>
      </c>
      <c r="F783" s="5"/>
      <c r="G783" s="5">
        <v>4.5</v>
      </c>
      <c r="H783" s="7">
        <v>4.4308649999999998</v>
      </c>
    </row>
    <row r="784" spans="1:8" x14ac:dyDescent="0.3">
      <c r="A784" s="2">
        <v>45536.083333333299</v>
      </c>
      <c r="B784" s="5">
        <v>3.8</v>
      </c>
      <c r="C784" s="5">
        <v>2.1</v>
      </c>
      <c r="D784" s="5">
        <v>5.7</v>
      </c>
      <c r="E784" s="5">
        <f t="shared" si="12"/>
        <v>3.8666666666666671</v>
      </c>
      <c r="F784" s="5"/>
      <c r="G784" s="5">
        <v>4.5</v>
      </c>
      <c r="H784" s="7">
        <v>4.3192700000000004</v>
      </c>
    </row>
    <row r="785" spans="1:8" x14ac:dyDescent="0.3">
      <c r="A785" s="2">
        <v>45536.125</v>
      </c>
      <c r="B785" s="5">
        <v>5.8</v>
      </c>
      <c r="C785" s="5">
        <v>3</v>
      </c>
      <c r="D785" s="5">
        <v>2.5</v>
      </c>
      <c r="E785" s="5">
        <f t="shared" si="12"/>
        <v>3.7666666666666671</v>
      </c>
      <c r="F785" s="5"/>
      <c r="G785" s="5">
        <v>4.5</v>
      </c>
      <c r="H785" s="7">
        <v>4.0884460000000002</v>
      </c>
    </row>
    <row r="786" spans="1:8" x14ac:dyDescent="0.3">
      <c r="A786" s="2">
        <v>45536.166666666701</v>
      </c>
      <c r="B786" s="5">
        <v>7.8</v>
      </c>
      <c r="C786" s="5">
        <v>2.1</v>
      </c>
      <c r="D786" s="5">
        <v>5.5</v>
      </c>
      <c r="E786" s="5">
        <f t="shared" si="12"/>
        <v>5.1333333333333337</v>
      </c>
      <c r="F786" s="5"/>
      <c r="G786" s="5">
        <v>4.0999999999999996</v>
      </c>
      <c r="H786" s="7">
        <v>3.9472627</v>
      </c>
    </row>
    <row r="787" spans="1:8" x14ac:dyDescent="0.3">
      <c r="A787" s="2">
        <v>45536.208333333299</v>
      </c>
      <c r="B787" s="5">
        <v>4.9000000000000004</v>
      </c>
      <c r="C787" s="5">
        <v>0.4</v>
      </c>
      <c r="D787" s="5">
        <v>3.7</v>
      </c>
      <c r="E787" s="5">
        <f t="shared" si="12"/>
        <v>3</v>
      </c>
      <c r="F787" s="5"/>
      <c r="G787" s="5">
        <v>4.5</v>
      </c>
      <c r="H787" s="7">
        <v>4.2240349999999998</v>
      </c>
    </row>
    <row r="788" spans="1:8" x14ac:dyDescent="0.3">
      <c r="A788" s="2">
        <v>45536.25</v>
      </c>
      <c r="B788" s="5">
        <v>3.2</v>
      </c>
      <c r="C788" s="5">
        <v>2.8</v>
      </c>
      <c r="D788" s="5">
        <v>0.5</v>
      </c>
      <c r="E788" s="5">
        <f t="shared" si="12"/>
        <v>2.1666666666666665</v>
      </c>
      <c r="F788" s="5"/>
      <c r="G788" s="5">
        <v>4.8</v>
      </c>
      <c r="H788" s="7">
        <v>4.121575</v>
      </c>
    </row>
    <row r="789" spans="1:8" x14ac:dyDescent="0.3">
      <c r="A789" s="2">
        <v>45536.291666666701</v>
      </c>
      <c r="B789" s="5">
        <v>-6.2</v>
      </c>
      <c r="C789" s="5">
        <v>6.5</v>
      </c>
      <c r="D789" s="5">
        <v>4.2</v>
      </c>
      <c r="E789" s="5">
        <f t="shared" si="12"/>
        <v>1.5</v>
      </c>
      <c r="F789" s="5"/>
      <c r="G789" s="5">
        <v>5.0999999999999996</v>
      </c>
      <c r="H789" s="7">
        <v>4.6474270000000004</v>
      </c>
    </row>
    <row r="790" spans="1:8" x14ac:dyDescent="0.3">
      <c r="A790" s="2">
        <v>45536.333333333299</v>
      </c>
      <c r="B790" s="5">
        <v>-11</v>
      </c>
      <c r="C790" s="5">
        <v>4.3</v>
      </c>
      <c r="D790" s="5">
        <v>3.3</v>
      </c>
      <c r="E790" s="5">
        <f t="shared" si="12"/>
        <v>-1.1333333333333335</v>
      </c>
      <c r="F790" s="5"/>
      <c r="G790" s="5">
        <v>6</v>
      </c>
      <c r="H790" s="7">
        <v>5.5272199999999998</v>
      </c>
    </row>
    <row r="791" spans="1:8" x14ac:dyDescent="0.3">
      <c r="A791" s="2">
        <v>45536.375</v>
      </c>
      <c r="B791" s="5">
        <v>-8.6</v>
      </c>
      <c r="C791" s="5">
        <v>5.0999999999999996</v>
      </c>
      <c r="D791" s="5">
        <v>6.5</v>
      </c>
      <c r="E791" s="5">
        <f t="shared" si="12"/>
        <v>1</v>
      </c>
      <c r="F791" s="5"/>
      <c r="G791" s="5">
        <v>6.1</v>
      </c>
      <c r="H791" s="7">
        <v>6.5234160000000001</v>
      </c>
    </row>
    <row r="792" spans="1:8" x14ac:dyDescent="0.3">
      <c r="A792" s="2">
        <v>45536.416666666701</v>
      </c>
      <c r="B792" s="5">
        <v>-10.5</v>
      </c>
      <c r="C792" s="5">
        <v>9</v>
      </c>
      <c r="D792" s="5">
        <v>13</v>
      </c>
      <c r="E792" s="5">
        <f t="shared" si="12"/>
        <v>3.8333333333333335</v>
      </c>
      <c r="F792" s="5"/>
      <c r="G792" s="5">
        <v>5</v>
      </c>
      <c r="H792" s="7">
        <v>6.1984830000000004</v>
      </c>
    </row>
    <row r="793" spans="1:8" x14ac:dyDescent="0.3">
      <c r="A793" s="2">
        <v>45536.458333333299</v>
      </c>
      <c r="B793" s="5">
        <v>-7.3</v>
      </c>
      <c r="C793" s="5">
        <v>3.7</v>
      </c>
      <c r="D793" s="5">
        <v>10.6</v>
      </c>
      <c r="E793" s="5">
        <f t="shared" si="12"/>
        <v>2.3333333333333335</v>
      </c>
      <c r="F793" s="5"/>
      <c r="G793" s="5">
        <v>5</v>
      </c>
      <c r="H793" s="7">
        <v>6.4429290000000004</v>
      </c>
    </row>
    <row r="794" spans="1:8" x14ac:dyDescent="0.3">
      <c r="A794" s="2">
        <v>45536.5</v>
      </c>
      <c r="B794" s="5">
        <v>-0.1</v>
      </c>
      <c r="C794" s="5">
        <v>5.0999999999999996</v>
      </c>
      <c r="D794" s="5">
        <v>5.7</v>
      </c>
      <c r="E794" s="5">
        <f t="shared" si="12"/>
        <v>3.5666666666666664</v>
      </c>
      <c r="F794" s="5"/>
      <c r="G794" s="5">
        <v>5.0999999999999996</v>
      </c>
      <c r="H794" s="7">
        <v>6.8391409999999997</v>
      </c>
    </row>
    <row r="795" spans="1:8" x14ac:dyDescent="0.3">
      <c r="A795" s="2">
        <v>45536.541666666701</v>
      </c>
      <c r="B795" s="5">
        <v>4.3</v>
      </c>
      <c r="C795" s="5">
        <v>3.6</v>
      </c>
      <c r="D795" s="5">
        <v>1.3</v>
      </c>
      <c r="E795" s="5">
        <f t="shared" si="12"/>
        <v>3.0666666666666669</v>
      </c>
      <c r="F795" s="5"/>
      <c r="G795" s="5">
        <v>6.2</v>
      </c>
      <c r="H795" s="7">
        <v>7.9435729999999998</v>
      </c>
    </row>
    <row r="796" spans="1:8" x14ac:dyDescent="0.3">
      <c r="A796" s="2">
        <v>45536.583333333299</v>
      </c>
      <c r="B796" s="5">
        <v>4.4000000000000004</v>
      </c>
      <c r="C796" s="5">
        <v>9.8000000000000007</v>
      </c>
      <c r="D796" s="5">
        <v>0.5</v>
      </c>
      <c r="E796" s="5">
        <f t="shared" si="12"/>
        <v>4.9000000000000004</v>
      </c>
      <c r="F796" s="5"/>
      <c r="G796" s="5">
        <v>9.1</v>
      </c>
      <c r="H796" s="7">
        <v>10.357609</v>
      </c>
    </row>
    <row r="797" spans="1:8" x14ac:dyDescent="0.3">
      <c r="A797" s="2">
        <v>45536.625</v>
      </c>
      <c r="B797" s="5">
        <v>13.1</v>
      </c>
      <c r="C797" s="5">
        <v>7.4</v>
      </c>
      <c r="D797" s="5">
        <v>5.6</v>
      </c>
      <c r="E797" s="5">
        <f t="shared" si="12"/>
        <v>8.7000000000000011</v>
      </c>
      <c r="F797" s="5"/>
      <c r="G797" s="5">
        <v>12.4</v>
      </c>
      <c r="H797" s="7">
        <v>13.992939</v>
      </c>
    </row>
    <row r="798" spans="1:8" x14ac:dyDescent="0.3">
      <c r="A798" s="2">
        <v>45536.666666666701</v>
      </c>
      <c r="B798" s="5">
        <v>10.7</v>
      </c>
      <c r="C798" s="5">
        <v>10.3</v>
      </c>
      <c r="D798" s="5">
        <v>11.4</v>
      </c>
      <c r="E798" s="5">
        <f t="shared" si="12"/>
        <v>10.799999999999999</v>
      </c>
      <c r="F798" s="5"/>
      <c r="G798" s="5">
        <v>13.7</v>
      </c>
      <c r="H798" s="7">
        <v>15.070328999999999</v>
      </c>
    </row>
    <row r="799" spans="1:8" x14ac:dyDescent="0.3">
      <c r="A799" s="2">
        <v>45536.708333333299</v>
      </c>
      <c r="B799" s="5">
        <v>23.2</v>
      </c>
      <c r="C799" s="5">
        <v>7.8</v>
      </c>
      <c r="D799" s="5">
        <v>18.7</v>
      </c>
      <c r="E799" s="5">
        <f t="shared" si="12"/>
        <v>16.566666666666666</v>
      </c>
      <c r="F799" s="5"/>
      <c r="G799" s="5">
        <v>17.399999999999999</v>
      </c>
      <c r="H799" s="7">
        <v>15.64772</v>
      </c>
    </row>
    <row r="800" spans="1:8" x14ac:dyDescent="0.3">
      <c r="A800" s="2">
        <v>45536.75</v>
      </c>
      <c r="B800" s="5">
        <v>26.1</v>
      </c>
      <c r="C800" s="5">
        <v>4.8</v>
      </c>
      <c r="D800" s="5">
        <v>16.7</v>
      </c>
      <c r="E800" s="5">
        <f t="shared" si="12"/>
        <v>15.866666666666667</v>
      </c>
      <c r="F800" s="5"/>
      <c r="G800" s="5">
        <v>20.399999999999999</v>
      </c>
      <c r="H800" s="7">
        <v>16.582293</v>
      </c>
    </row>
    <row r="801" spans="1:8" x14ac:dyDescent="0.3">
      <c r="A801" s="2">
        <v>45536.791666666701</v>
      </c>
      <c r="B801" s="5">
        <v>33.5</v>
      </c>
      <c r="C801" s="5">
        <v>7.8</v>
      </c>
      <c r="D801" s="5">
        <v>14.2</v>
      </c>
      <c r="E801" s="5">
        <f t="shared" si="12"/>
        <v>18.5</v>
      </c>
      <c r="F801" s="5"/>
      <c r="G801" s="5">
        <v>23.9</v>
      </c>
      <c r="H801" s="7">
        <v>19.356998999999998</v>
      </c>
    </row>
    <row r="802" spans="1:8" x14ac:dyDescent="0.3">
      <c r="A802" s="2">
        <v>45536.833333333299</v>
      </c>
      <c r="B802" s="5">
        <v>32.9</v>
      </c>
      <c r="C802" s="5">
        <v>16.3</v>
      </c>
      <c r="D802" s="5">
        <v>18.899999999999999</v>
      </c>
      <c r="E802" s="5">
        <f t="shared" si="12"/>
        <v>22.7</v>
      </c>
      <c r="F802" s="5"/>
      <c r="G802" s="5">
        <v>32.799999999999997</v>
      </c>
      <c r="H802" s="7">
        <v>26.887547999999999</v>
      </c>
    </row>
    <row r="803" spans="1:8" x14ac:dyDescent="0.3">
      <c r="A803" s="2">
        <v>45536.875</v>
      </c>
      <c r="B803" s="5">
        <v>24.3</v>
      </c>
      <c r="C803" s="5">
        <v>16.5</v>
      </c>
      <c r="D803" s="5">
        <v>20.9</v>
      </c>
      <c r="E803" s="5">
        <f t="shared" si="12"/>
        <v>20.566666666666666</v>
      </c>
      <c r="F803" s="5"/>
      <c r="G803" s="5">
        <v>29.6</v>
      </c>
      <c r="H803" s="7">
        <v>25.598337000000001</v>
      </c>
    </row>
    <row r="804" spans="1:8" x14ac:dyDescent="0.3">
      <c r="A804" s="2">
        <v>45536.916666666701</v>
      </c>
      <c r="B804" s="5">
        <v>25.7</v>
      </c>
      <c r="C804" s="5">
        <v>21.8</v>
      </c>
      <c r="D804" s="5">
        <v>27.7</v>
      </c>
      <c r="E804" s="5">
        <f t="shared" si="12"/>
        <v>25.066666666666666</v>
      </c>
      <c r="F804" s="5"/>
      <c r="G804" s="5">
        <v>36.299999999999997</v>
      </c>
      <c r="H804" s="7">
        <v>31.249790999999998</v>
      </c>
    </row>
    <row r="805" spans="1:8" x14ac:dyDescent="0.3">
      <c r="A805" s="2">
        <v>45536.958333333299</v>
      </c>
      <c r="B805" s="5">
        <v>36.5</v>
      </c>
      <c r="C805" s="5">
        <v>30.5</v>
      </c>
      <c r="D805" s="5">
        <v>33.1</v>
      </c>
      <c r="E805" s="5">
        <f t="shared" si="12"/>
        <v>33.366666666666667</v>
      </c>
      <c r="F805" s="5"/>
      <c r="G805" s="5">
        <v>54</v>
      </c>
      <c r="H805" s="7">
        <v>44.034833999999996</v>
      </c>
    </row>
    <row r="806" spans="1:8" x14ac:dyDescent="0.3">
      <c r="A806" s="2">
        <v>45537</v>
      </c>
      <c r="B806" s="5">
        <v>47.5</v>
      </c>
      <c r="C806" s="5">
        <v>24.6</v>
      </c>
      <c r="D806" s="5">
        <v>31.4</v>
      </c>
      <c r="E806" s="5">
        <f t="shared" si="12"/>
        <v>34.5</v>
      </c>
      <c r="F806" s="5"/>
      <c r="G806" s="5">
        <v>42.8</v>
      </c>
      <c r="H806" s="7">
        <v>40.545701000000001</v>
      </c>
    </row>
    <row r="807" spans="1:8" x14ac:dyDescent="0.3">
      <c r="A807" s="2">
        <v>45537.041666666701</v>
      </c>
      <c r="B807" s="5">
        <v>34.200000000000003</v>
      </c>
      <c r="C807" s="5">
        <v>26.7</v>
      </c>
      <c r="D807" s="5">
        <v>35</v>
      </c>
      <c r="E807" s="5">
        <f t="shared" si="12"/>
        <v>31.966666666666669</v>
      </c>
      <c r="F807" s="5"/>
      <c r="G807" s="5">
        <v>42.4</v>
      </c>
      <c r="H807" s="7">
        <v>38.867618999999998</v>
      </c>
    </row>
    <row r="808" spans="1:8" x14ac:dyDescent="0.3">
      <c r="A808" s="2">
        <v>45537.083333333299</v>
      </c>
      <c r="B808" s="5">
        <v>37.9</v>
      </c>
      <c r="C808" s="5">
        <v>28.5</v>
      </c>
      <c r="D808" s="5">
        <v>32.9</v>
      </c>
      <c r="E808" s="5">
        <f t="shared" si="12"/>
        <v>33.1</v>
      </c>
      <c r="F808" s="5"/>
      <c r="G808" s="5">
        <v>46.5</v>
      </c>
      <c r="H808" s="7">
        <v>44.811238000000003</v>
      </c>
    </row>
    <row r="809" spans="1:8" x14ac:dyDescent="0.3">
      <c r="A809" s="2">
        <v>45537.125</v>
      </c>
      <c r="B809" s="5">
        <v>39.6</v>
      </c>
      <c r="C809" s="5">
        <v>31.2</v>
      </c>
      <c r="D809" s="5">
        <v>33.299999999999997</v>
      </c>
      <c r="E809" s="5">
        <f t="shared" si="12"/>
        <v>34.699999999999996</v>
      </c>
      <c r="F809" s="5"/>
      <c r="G809" s="5">
        <v>44.5</v>
      </c>
      <c r="H809" s="7">
        <v>45.747577999999997</v>
      </c>
    </row>
    <row r="810" spans="1:8" x14ac:dyDescent="0.3">
      <c r="A810" s="2">
        <v>45537.166666666701</v>
      </c>
      <c r="B810" s="5">
        <v>41.7</v>
      </c>
      <c r="C810" s="5">
        <v>34.4</v>
      </c>
      <c r="D810" s="5">
        <v>38.700000000000003</v>
      </c>
      <c r="E810" s="5">
        <f t="shared" si="12"/>
        <v>38.266666666666666</v>
      </c>
      <c r="F810" s="5"/>
      <c r="G810" s="5">
        <v>46.9</v>
      </c>
      <c r="H810" s="7">
        <v>50.045012</v>
      </c>
    </row>
    <row r="811" spans="1:8" x14ac:dyDescent="0.3">
      <c r="A811" s="2">
        <v>45537.208333333299</v>
      </c>
      <c r="B811" s="5">
        <v>38.799999999999997</v>
      </c>
      <c r="C811" s="5">
        <v>38.700000000000003</v>
      </c>
      <c r="D811" s="5">
        <v>38.9</v>
      </c>
      <c r="E811" s="5">
        <f t="shared" si="12"/>
        <v>38.800000000000004</v>
      </c>
      <c r="F811" s="5"/>
      <c r="G811" s="5">
        <v>53.1</v>
      </c>
      <c r="H811" s="7">
        <v>56.389719999999997</v>
      </c>
    </row>
    <row r="812" spans="1:8" x14ac:dyDescent="0.3">
      <c r="A812" s="2">
        <v>45537.25</v>
      </c>
      <c r="B812" s="5">
        <v>46.5</v>
      </c>
      <c r="C812" s="5">
        <v>37.799999999999997</v>
      </c>
      <c r="D812" s="5">
        <v>42</v>
      </c>
      <c r="E812" s="5">
        <f t="shared" si="12"/>
        <v>42.1</v>
      </c>
      <c r="F812" s="5"/>
      <c r="G812" s="5">
        <v>47.3</v>
      </c>
      <c r="H812" s="7">
        <v>53.241253</v>
      </c>
    </row>
    <row r="813" spans="1:8" x14ac:dyDescent="0.3">
      <c r="A813" s="2">
        <v>45537.291666666701</v>
      </c>
      <c r="B813" s="5">
        <v>32.1</v>
      </c>
      <c r="C813" s="5">
        <v>41</v>
      </c>
      <c r="D813" s="5">
        <v>45.3</v>
      </c>
      <c r="E813" s="5">
        <f t="shared" si="12"/>
        <v>39.466666666666661</v>
      </c>
      <c r="F813" s="5"/>
      <c r="G813" s="5">
        <v>49.7</v>
      </c>
      <c r="H813" s="7">
        <v>52.189850999999997</v>
      </c>
    </row>
    <row r="814" spans="1:8" x14ac:dyDescent="0.3">
      <c r="A814" s="2">
        <v>45537.333333333299</v>
      </c>
      <c r="B814" s="5">
        <v>16.100000000000001</v>
      </c>
      <c r="C814" s="5">
        <v>36</v>
      </c>
      <c r="D814" s="5">
        <v>39.4</v>
      </c>
      <c r="E814" s="5">
        <f t="shared" si="12"/>
        <v>30.5</v>
      </c>
      <c r="F814" s="5"/>
      <c r="G814" s="5">
        <v>44.5</v>
      </c>
      <c r="H814" s="7">
        <v>41.696078999999997</v>
      </c>
    </row>
    <row r="815" spans="1:8" x14ac:dyDescent="0.3">
      <c r="A815" s="2">
        <v>45537.375</v>
      </c>
      <c r="B815" s="5">
        <v>18.2</v>
      </c>
      <c r="C815" s="5">
        <v>30.3</v>
      </c>
      <c r="D815" s="5">
        <v>33.4</v>
      </c>
      <c r="E815" s="5">
        <f t="shared" si="12"/>
        <v>27.3</v>
      </c>
      <c r="F815" s="5"/>
      <c r="G815" s="5">
        <v>44.1</v>
      </c>
      <c r="H815" s="7">
        <v>39.778078999999998</v>
      </c>
    </row>
    <row r="816" spans="1:8" x14ac:dyDescent="0.3">
      <c r="A816" s="2">
        <v>45537.416666666701</v>
      </c>
      <c r="B816" s="5">
        <v>22.4</v>
      </c>
      <c r="C816" s="5">
        <v>28.1</v>
      </c>
      <c r="D816" s="5">
        <v>30.9</v>
      </c>
      <c r="E816" s="5">
        <f t="shared" si="12"/>
        <v>27.133333333333336</v>
      </c>
      <c r="F816" s="5"/>
      <c r="G816" s="5">
        <v>42.3</v>
      </c>
      <c r="H816" s="7">
        <v>36.698704999999997</v>
      </c>
    </row>
    <row r="817" spans="1:8" x14ac:dyDescent="0.3">
      <c r="A817" s="2">
        <v>45537.458333333299</v>
      </c>
      <c r="B817" s="5">
        <v>16.399999999999999</v>
      </c>
      <c r="C817" s="5">
        <v>24</v>
      </c>
      <c r="D817" s="5">
        <v>24.5</v>
      </c>
      <c r="E817" s="5">
        <f t="shared" si="12"/>
        <v>21.633333333333336</v>
      </c>
      <c r="F817" s="5"/>
      <c r="G817" s="5">
        <v>36.1</v>
      </c>
      <c r="H817" s="7">
        <v>31.374200999999999</v>
      </c>
    </row>
    <row r="818" spans="1:8" x14ac:dyDescent="0.3">
      <c r="A818" s="2">
        <v>45537.5</v>
      </c>
      <c r="B818" s="5">
        <v>23.8</v>
      </c>
      <c r="C818" s="5">
        <v>22.2</v>
      </c>
      <c r="D818" s="5">
        <v>20.7</v>
      </c>
      <c r="E818" s="5">
        <f t="shared" si="12"/>
        <v>22.233333333333334</v>
      </c>
      <c r="F818" s="5"/>
      <c r="G818" s="5">
        <v>32.799999999999997</v>
      </c>
      <c r="H818" s="7">
        <v>28.507061</v>
      </c>
    </row>
    <row r="819" spans="1:8" x14ac:dyDescent="0.3">
      <c r="A819" s="2">
        <v>45537.541666666701</v>
      </c>
      <c r="B819" s="5">
        <v>25.9</v>
      </c>
      <c r="C819" s="5">
        <v>16.100000000000001</v>
      </c>
      <c r="D819" s="5">
        <v>16.7</v>
      </c>
      <c r="E819" s="5">
        <f t="shared" si="12"/>
        <v>19.566666666666666</v>
      </c>
      <c r="F819" s="5"/>
      <c r="G819" s="5">
        <v>26.9</v>
      </c>
      <c r="H819" s="7">
        <v>25.684799000000002</v>
      </c>
    </row>
    <row r="820" spans="1:8" x14ac:dyDescent="0.3">
      <c r="A820" s="2">
        <v>45537.583333333299</v>
      </c>
      <c r="B820" s="5">
        <v>23.3</v>
      </c>
      <c r="C820" s="5">
        <v>21.7</v>
      </c>
      <c r="D820" s="5">
        <v>20</v>
      </c>
      <c r="E820" s="5">
        <f t="shared" si="12"/>
        <v>21.666666666666668</v>
      </c>
      <c r="F820" s="5"/>
      <c r="G820" s="5">
        <v>25.8</v>
      </c>
      <c r="H820" s="7">
        <v>29.471568000000001</v>
      </c>
    </row>
    <row r="821" spans="1:8" x14ac:dyDescent="0.3">
      <c r="A821" s="2">
        <v>45537.625</v>
      </c>
      <c r="B821" s="5">
        <v>32.4</v>
      </c>
      <c r="C821" s="5">
        <v>29.2</v>
      </c>
      <c r="D821" s="5">
        <v>35.1</v>
      </c>
      <c r="E821" s="5">
        <f t="shared" si="12"/>
        <v>32.233333333333327</v>
      </c>
      <c r="F821" s="5"/>
      <c r="G821" s="5">
        <v>38.6</v>
      </c>
      <c r="H821" s="7">
        <v>38.664848999999997</v>
      </c>
    </row>
    <row r="822" spans="1:8" x14ac:dyDescent="0.3">
      <c r="A822" s="2">
        <v>45537.666666666701</v>
      </c>
      <c r="B822" s="5">
        <v>44.1</v>
      </c>
      <c r="C822" s="5">
        <v>32.200000000000003</v>
      </c>
      <c r="D822" s="5">
        <v>35.799999999999997</v>
      </c>
      <c r="E822" s="5">
        <f t="shared" si="12"/>
        <v>37.366666666666667</v>
      </c>
      <c r="F822" s="5"/>
      <c r="G822" s="5">
        <v>48.2</v>
      </c>
      <c r="H822" s="7">
        <v>40.474559999999997</v>
      </c>
    </row>
    <row r="823" spans="1:8" x14ac:dyDescent="0.3">
      <c r="A823" s="2">
        <v>45537.708333333299</v>
      </c>
      <c r="B823" s="5">
        <v>50.5</v>
      </c>
      <c r="C823" s="5">
        <v>26.6</v>
      </c>
      <c r="D823" s="5">
        <v>30.7</v>
      </c>
      <c r="E823" s="5">
        <f t="shared" si="12"/>
        <v>35.93333333333333</v>
      </c>
      <c r="F823" s="5"/>
      <c r="G823" s="5">
        <v>48.8</v>
      </c>
      <c r="H823" s="7">
        <v>39.008088999999998</v>
      </c>
    </row>
    <row r="824" spans="1:8" x14ac:dyDescent="0.3">
      <c r="A824" s="2">
        <v>45537.75</v>
      </c>
      <c r="B824" s="5">
        <v>34.700000000000003</v>
      </c>
      <c r="C824" s="5">
        <v>16.899999999999999</v>
      </c>
      <c r="D824" s="5">
        <v>17</v>
      </c>
      <c r="E824" s="5">
        <f t="shared" si="12"/>
        <v>22.866666666666664</v>
      </c>
      <c r="F824" s="5"/>
      <c r="G824" s="5">
        <v>48.1</v>
      </c>
      <c r="H824" s="7">
        <v>36.693362999999998</v>
      </c>
    </row>
    <row r="825" spans="1:8" x14ac:dyDescent="0.3">
      <c r="A825" s="2">
        <v>45537.791666666701</v>
      </c>
      <c r="B825" s="5">
        <v>48.5</v>
      </c>
      <c r="C825" s="5">
        <v>42.2</v>
      </c>
      <c r="D825" s="5">
        <v>50.1</v>
      </c>
      <c r="E825" s="5">
        <f t="shared" si="12"/>
        <v>46.933333333333337</v>
      </c>
      <c r="F825" s="5"/>
      <c r="G825" s="5">
        <v>102.2</v>
      </c>
      <c r="H825" s="7">
        <v>86.846170999999998</v>
      </c>
    </row>
    <row r="826" spans="1:8" x14ac:dyDescent="0.3">
      <c r="A826" s="2">
        <v>45537.833333333299</v>
      </c>
      <c r="B826" s="5">
        <v>58.2</v>
      </c>
      <c r="C826" s="5">
        <v>31.6</v>
      </c>
      <c r="D826" s="5">
        <v>42.1</v>
      </c>
      <c r="E826" s="5">
        <f t="shared" si="12"/>
        <v>43.966666666666669</v>
      </c>
      <c r="F826" s="5"/>
      <c r="G826" s="5">
        <v>47.9</v>
      </c>
      <c r="H826" s="7">
        <v>44.935490000000001</v>
      </c>
    </row>
    <row r="827" spans="1:8" x14ac:dyDescent="0.3">
      <c r="A827" s="2">
        <v>45537.875</v>
      </c>
      <c r="B827" s="5">
        <v>43.6</v>
      </c>
      <c r="C827" s="5">
        <v>40.1</v>
      </c>
      <c r="D827" s="5">
        <v>33.6</v>
      </c>
      <c r="E827" s="5">
        <f t="shared" si="12"/>
        <v>39.1</v>
      </c>
      <c r="F827" s="5"/>
      <c r="G827" s="5">
        <v>69.900000000000006</v>
      </c>
      <c r="H827" s="7">
        <v>54.737873</v>
      </c>
    </row>
    <row r="828" spans="1:8" x14ac:dyDescent="0.3">
      <c r="A828" s="2">
        <v>45537.916666666701</v>
      </c>
      <c r="B828" s="5">
        <v>44</v>
      </c>
      <c r="C828" s="5">
        <v>40.799999999999997</v>
      </c>
      <c r="D828" s="5">
        <v>48.9</v>
      </c>
      <c r="E828" s="5">
        <f t="shared" si="12"/>
        <v>44.566666666666663</v>
      </c>
      <c r="F828" s="5"/>
      <c r="G828" s="5">
        <v>66.8</v>
      </c>
      <c r="H828" s="7">
        <v>54.337389999999999</v>
      </c>
    </row>
    <row r="829" spans="1:8" x14ac:dyDescent="0.3">
      <c r="A829" s="2">
        <v>45537.958333333299</v>
      </c>
      <c r="B829" s="5">
        <v>44.6</v>
      </c>
      <c r="C829" s="5">
        <v>33.700000000000003</v>
      </c>
      <c r="D829" s="5">
        <v>45.7</v>
      </c>
      <c r="E829" s="5">
        <f t="shared" si="12"/>
        <v>41.333333333333336</v>
      </c>
      <c r="F829" s="5"/>
      <c r="G829" s="5">
        <v>55</v>
      </c>
      <c r="H829" s="7">
        <v>47.403283000000002</v>
      </c>
    </row>
    <row r="830" spans="1:8" x14ac:dyDescent="0.3">
      <c r="A830" s="2">
        <v>45538</v>
      </c>
      <c r="B830" s="5">
        <v>49.7</v>
      </c>
      <c r="C830" s="5">
        <v>33.5</v>
      </c>
      <c r="D830" s="5">
        <v>35.799999999999997</v>
      </c>
      <c r="E830" s="5">
        <f t="shared" si="12"/>
        <v>39.666666666666664</v>
      </c>
      <c r="F830" s="5"/>
      <c r="G830" s="5">
        <v>62.9</v>
      </c>
      <c r="H830" s="7">
        <v>51.332217999999997</v>
      </c>
    </row>
    <row r="831" spans="1:8" x14ac:dyDescent="0.3">
      <c r="A831" s="2">
        <v>45538.041666666701</v>
      </c>
      <c r="B831" s="5">
        <v>37.799999999999997</v>
      </c>
      <c r="C831" s="5">
        <v>26.3</v>
      </c>
      <c r="D831" s="5">
        <v>35.299999999999997</v>
      </c>
      <c r="E831" s="5">
        <f t="shared" si="12"/>
        <v>33.133333333333333</v>
      </c>
      <c r="F831" s="5"/>
      <c r="G831" s="5">
        <v>52.4</v>
      </c>
      <c r="H831" s="7">
        <v>46.264733</v>
      </c>
    </row>
    <row r="832" spans="1:8" x14ac:dyDescent="0.3">
      <c r="A832" s="2">
        <v>45538.083333333299</v>
      </c>
      <c r="B832" s="5">
        <v>27.2</v>
      </c>
      <c r="C832" s="5">
        <v>17.3</v>
      </c>
      <c r="D832" s="5">
        <v>28</v>
      </c>
      <c r="E832" s="5">
        <f t="shared" si="12"/>
        <v>24.166666666666668</v>
      </c>
      <c r="F832" s="5"/>
      <c r="G832" s="5">
        <v>39.6</v>
      </c>
      <c r="H832" s="7">
        <v>33.042214999999999</v>
      </c>
    </row>
    <row r="833" spans="1:8" x14ac:dyDescent="0.3">
      <c r="A833" s="2">
        <v>45538.125</v>
      </c>
      <c r="B833" s="5">
        <v>22</v>
      </c>
      <c r="C833" s="5">
        <v>11</v>
      </c>
      <c r="D833" s="5">
        <v>9.6</v>
      </c>
      <c r="E833" s="5">
        <f t="shared" si="12"/>
        <v>14.200000000000001</v>
      </c>
      <c r="F833" s="5"/>
      <c r="G833" s="5">
        <v>18.399999999999999</v>
      </c>
      <c r="H833" s="7">
        <v>16.814775000000001</v>
      </c>
    </row>
    <row r="834" spans="1:8" x14ac:dyDescent="0.3">
      <c r="A834" s="2">
        <v>45538.166666666701</v>
      </c>
      <c r="B834" s="5">
        <v>17.7</v>
      </c>
      <c r="C834" s="5">
        <v>11.4</v>
      </c>
      <c r="D834" s="5">
        <v>12.8</v>
      </c>
      <c r="E834" s="5">
        <f t="shared" si="12"/>
        <v>13.966666666666669</v>
      </c>
      <c r="F834" s="5"/>
      <c r="G834" s="5">
        <v>16.8</v>
      </c>
      <c r="H834" s="7">
        <v>18.166734999999999</v>
      </c>
    </row>
    <row r="835" spans="1:8" x14ac:dyDescent="0.3">
      <c r="A835" s="2">
        <v>45538.208333333299</v>
      </c>
      <c r="B835" s="5">
        <v>21.7</v>
      </c>
      <c r="C835" s="5">
        <v>13</v>
      </c>
      <c r="D835" s="5">
        <v>11.8</v>
      </c>
      <c r="E835" s="5">
        <f t="shared" ref="E835:E898" si="13">AVERAGE(B835:D835)</f>
        <v>15.5</v>
      </c>
      <c r="F835" s="5"/>
      <c r="G835" s="5">
        <v>18.600000000000001</v>
      </c>
      <c r="H835" s="7">
        <v>15.566395999999999</v>
      </c>
    </row>
    <row r="836" spans="1:8" x14ac:dyDescent="0.3">
      <c r="A836" s="2">
        <v>45538.25</v>
      </c>
      <c r="B836" s="5">
        <v>22.5</v>
      </c>
      <c r="C836" s="5">
        <v>9.1</v>
      </c>
      <c r="D836" s="5">
        <v>15</v>
      </c>
      <c r="E836" s="5">
        <f t="shared" si="13"/>
        <v>15.533333333333333</v>
      </c>
      <c r="F836" s="5"/>
      <c r="G836" s="5">
        <v>19.2</v>
      </c>
      <c r="H836" s="7">
        <v>16.366985</v>
      </c>
    </row>
    <row r="837" spans="1:8" x14ac:dyDescent="0.3">
      <c r="A837" s="2">
        <v>45538.291666666701</v>
      </c>
      <c r="B837" s="5">
        <v>8.6999999999999993</v>
      </c>
      <c r="C837" s="5">
        <v>15</v>
      </c>
      <c r="D837" s="5">
        <v>17.2</v>
      </c>
      <c r="E837" s="5">
        <f t="shared" si="13"/>
        <v>13.633333333333333</v>
      </c>
      <c r="F837" s="5"/>
      <c r="G837" s="5">
        <v>17.8</v>
      </c>
      <c r="H837" s="7">
        <v>15.21194</v>
      </c>
    </row>
    <row r="838" spans="1:8" x14ac:dyDescent="0.3">
      <c r="A838" s="2">
        <v>45538.333333333299</v>
      </c>
      <c r="B838" s="5">
        <v>-4.9000000000000004</v>
      </c>
      <c r="C838" s="5">
        <v>26</v>
      </c>
      <c r="D838" s="5">
        <v>17.2</v>
      </c>
      <c r="E838" s="5">
        <f t="shared" si="13"/>
        <v>12.766666666666666</v>
      </c>
      <c r="F838" s="5"/>
      <c r="G838" s="5">
        <v>17.600000000000001</v>
      </c>
      <c r="H838" s="7">
        <v>15.035978999999999</v>
      </c>
    </row>
    <row r="839" spans="1:8" x14ac:dyDescent="0.3">
      <c r="A839" s="2">
        <v>45538.375</v>
      </c>
      <c r="B839" s="5">
        <v>15.7</v>
      </c>
      <c r="C839" s="5">
        <v>15.7</v>
      </c>
      <c r="D839" s="5">
        <v>13.3</v>
      </c>
      <c r="E839" s="5">
        <f t="shared" si="13"/>
        <v>14.9</v>
      </c>
      <c r="F839" s="5"/>
      <c r="G839" s="5">
        <v>16.5</v>
      </c>
      <c r="H839" s="7">
        <v>14.979692999999999</v>
      </c>
    </row>
    <row r="840" spans="1:8" x14ac:dyDescent="0.3">
      <c r="A840" s="2">
        <v>45538.416666666701</v>
      </c>
      <c r="B840" s="5">
        <v>10.8</v>
      </c>
      <c r="C840" s="5">
        <v>8.1999999999999993</v>
      </c>
      <c r="D840" s="5">
        <v>12.8</v>
      </c>
      <c r="E840" s="5">
        <f t="shared" si="13"/>
        <v>10.6</v>
      </c>
      <c r="F840" s="5"/>
      <c r="G840" s="5">
        <v>13.3</v>
      </c>
      <c r="H840" s="7">
        <v>13.364917</v>
      </c>
    </row>
    <row r="841" spans="1:8" x14ac:dyDescent="0.3">
      <c r="A841" s="2">
        <v>45538.458333333299</v>
      </c>
      <c r="B841" s="5">
        <v>4.0999999999999996</v>
      </c>
      <c r="C841" s="5">
        <v>10.3</v>
      </c>
      <c r="D841" s="5">
        <v>11.3</v>
      </c>
      <c r="E841" s="5">
        <f t="shared" si="13"/>
        <v>8.5666666666666682</v>
      </c>
      <c r="F841" s="5"/>
      <c r="G841" s="5">
        <v>10</v>
      </c>
      <c r="H841" s="7">
        <v>12.507395000000001</v>
      </c>
    </row>
    <row r="842" spans="1:8" x14ac:dyDescent="0.3">
      <c r="A842" s="2">
        <v>45538.5</v>
      </c>
      <c r="B842" s="5">
        <v>23.8</v>
      </c>
      <c r="C842" s="5">
        <v>6.9</v>
      </c>
      <c r="D842" s="5">
        <v>13.3</v>
      </c>
      <c r="E842" s="5">
        <f t="shared" si="13"/>
        <v>14.666666666666666</v>
      </c>
      <c r="F842" s="5"/>
      <c r="G842" s="5">
        <v>19.5</v>
      </c>
      <c r="H842" s="7">
        <v>15.947357999999999</v>
      </c>
    </row>
    <row r="843" spans="1:8" x14ac:dyDescent="0.3">
      <c r="A843" s="2">
        <v>45538.541666666701</v>
      </c>
      <c r="B843" s="5">
        <v>16.5</v>
      </c>
      <c r="C843" s="5">
        <v>22.3</v>
      </c>
      <c r="D843" s="5">
        <v>25.7</v>
      </c>
      <c r="E843" s="5">
        <f t="shared" si="13"/>
        <v>21.5</v>
      </c>
      <c r="F843" s="5"/>
      <c r="G843" s="5">
        <v>41.6</v>
      </c>
      <c r="H843" s="7">
        <v>34.406393999999999</v>
      </c>
    </row>
    <row r="844" spans="1:8" x14ac:dyDescent="0.3">
      <c r="A844" s="2">
        <v>45538.583333333299</v>
      </c>
      <c r="B844" s="5">
        <v>32.1</v>
      </c>
      <c r="C844" s="5">
        <v>23.7</v>
      </c>
      <c r="D844" s="5">
        <v>28.9</v>
      </c>
      <c r="E844" s="5">
        <f t="shared" si="13"/>
        <v>28.233333333333331</v>
      </c>
      <c r="F844" s="5"/>
      <c r="G844" s="5">
        <v>38.6</v>
      </c>
      <c r="H844" s="7">
        <v>31.859707</v>
      </c>
    </row>
    <row r="845" spans="1:8" x14ac:dyDescent="0.3">
      <c r="A845" s="2">
        <v>45538.625</v>
      </c>
      <c r="B845" s="5">
        <v>27.7</v>
      </c>
      <c r="C845" s="5">
        <v>4.5</v>
      </c>
      <c r="D845" s="5">
        <v>9.6</v>
      </c>
      <c r="E845" s="5">
        <f t="shared" si="13"/>
        <v>13.933333333333335</v>
      </c>
      <c r="F845" s="5"/>
      <c r="G845" s="5">
        <v>13.4</v>
      </c>
      <c r="H845" s="7">
        <v>11.816064000000001</v>
      </c>
    </row>
    <row r="846" spans="1:8" x14ac:dyDescent="0.3">
      <c r="A846" s="2">
        <v>45538.666666666701</v>
      </c>
      <c r="B846" s="5">
        <v>15.5</v>
      </c>
      <c r="C846" s="5">
        <v>5.0999999999999996</v>
      </c>
      <c r="D846" s="5">
        <v>7</v>
      </c>
      <c r="E846" s="5">
        <f t="shared" si="13"/>
        <v>9.2000000000000011</v>
      </c>
      <c r="F846" s="5"/>
      <c r="G846" s="5">
        <v>14.9</v>
      </c>
      <c r="H846" s="7">
        <v>13.852918000000001</v>
      </c>
    </row>
    <row r="847" spans="1:8" x14ac:dyDescent="0.3">
      <c r="A847" s="2">
        <v>45538.708333333299</v>
      </c>
      <c r="B847" s="5">
        <v>12.4</v>
      </c>
      <c r="C847" s="5">
        <v>8.4</v>
      </c>
      <c r="D847" s="5">
        <v>8.4</v>
      </c>
      <c r="E847" s="5">
        <f t="shared" si="13"/>
        <v>9.7333333333333343</v>
      </c>
      <c r="F847" s="5"/>
      <c r="G847" s="5">
        <v>12.8</v>
      </c>
      <c r="H847" s="7">
        <v>11.863239</v>
      </c>
    </row>
    <row r="848" spans="1:8" x14ac:dyDescent="0.3">
      <c r="A848" s="2">
        <v>45538.75</v>
      </c>
      <c r="B848" s="5">
        <v>8.3000000000000007</v>
      </c>
      <c r="C848" s="5">
        <v>6.5</v>
      </c>
      <c r="D848" s="5">
        <v>9.1</v>
      </c>
      <c r="E848" s="5">
        <f t="shared" si="13"/>
        <v>7.9666666666666659</v>
      </c>
      <c r="F848" s="5"/>
      <c r="G848" s="5">
        <v>12.1</v>
      </c>
      <c r="H848" s="7">
        <v>10.638698</v>
      </c>
    </row>
    <row r="849" spans="1:8" x14ac:dyDescent="0.3">
      <c r="A849" s="2">
        <v>45538.791666666701</v>
      </c>
      <c r="B849" s="5">
        <v>15.8</v>
      </c>
      <c r="C849" s="5">
        <v>9.3000000000000007</v>
      </c>
      <c r="D849" s="5">
        <v>7.7</v>
      </c>
      <c r="E849" s="5">
        <f t="shared" si="13"/>
        <v>10.933333333333335</v>
      </c>
      <c r="F849" s="5"/>
      <c r="G849" s="5">
        <v>12.6</v>
      </c>
      <c r="H849" s="7">
        <v>11.275815</v>
      </c>
    </row>
    <row r="850" spans="1:8" x14ac:dyDescent="0.3">
      <c r="A850" s="2">
        <v>45538.833333333299</v>
      </c>
      <c r="B850" s="5">
        <v>22.1</v>
      </c>
      <c r="C850" s="5">
        <v>4.5999999999999996</v>
      </c>
      <c r="D850" s="5">
        <v>10.3</v>
      </c>
      <c r="E850" s="5">
        <f t="shared" si="13"/>
        <v>12.333333333333334</v>
      </c>
      <c r="F850" s="5"/>
      <c r="G850" s="5">
        <v>13.6</v>
      </c>
      <c r="H850" s="7">
        <v>12.390279</v>
      </c>
    </row>
    <row r="851" spans="1:8" x14ac:dyDescent="0.3">
      <c r="A851" s="2">
        <v>45538.875</v>
      </c>
      <c r="B851" s="5">
        <v>16.100000000000001</v>
      </c>
      <c r="C851" s="5">
        <v>7.8</v>
      </c>
      <c r="D851" s="5">
        <v>8.1999999999999993</v>
      </c>
      <c r="E851" s="5">
        <f t="shared" si="13"/>
        <v>10.700000000000001</v>
      </c>
      <c r="F851" s="5"/>
      <c r="G851" s="5">
        <v>12.8</v>
      </c>
      <c r="H851" s="7">
        <v>11.852653999999999</v>
      </c>
    </row>
    <row r="852" spans="1:8" x14ac:dyDescent="0.3">
      <c r="A852" s="2">
        <v>45538.916666666701</v>
      </c>
      <c r="B852" s="5">
        <v>0.9</v>
      </c>
      <c r="C852" s="5">
        <v>12.5</v>
      </c>
      <c r="D852" s="5">
        <v>17.2</v>
      </c>
      <c r="E852" s="5">
        <f t="shared" si="13"/>
        <v>10.200000000000001</v>
      </c>
      <c r="F852" s="5"/>
      <c r="G852" s="5">
        <v>13.3</v>
      </c>
      <c r="H852" s="7">
        <v>11.82517</v>
      </c>
    </row>
    <row r="853" spans="1:8" x14ac:dyDescent="0.3">
      <c r="A853" s="2">
        <v>45538.958333333299</v>
      </c>
      <c r="B853" s="5">
        <v>6.6</v>
      </c>
      <c r="C853" s="5">
        <v>8.8000000000000007</v>
      </c>
      <c r="D853" s="5">
        <v>8.4</v>
      </c>
      <c r="E853" s="5">
        <f t="shared" si="13"/>
        <v>7.9333333333333336</v>
      </c>
      <c r="F853" s="5"/>
      <c r="G853" s="5">
        <v>12.6</v>
      </c>
      <c r="H853" s="7">
        <v>11.856521000000001</v>
      </c>
    </row>
    <row r="854" spans="1:8" x14ac:dyDescent="0.3">
      <c r="A854" s="2">
        <v>45539</v>
      </c>
      <c r="B854" s="5">
        <v>17.5</v>
      </c>
      <c r="C854" s="5">
        <v>4.5999999999999996</v>
      </c>
      <c r="D854" s="5">
        <v>11.8</v>
      </c>
      <c r="E854" s="5">
        <f t="shared" si="13"/>
        <v>11.300000000000002</v>
      </c>
      <c r="F854" s="5"/>
      <c r="G854" s="5">
        <v>11</v>
      </c>
      <c r="H854" s="7">
        <v>11.567492</v>
      </c>
    </row>
    <row r="855" spans="1:8" x14ac:dyDescent="0.3">
      <c r="A855" s="2">
        <v>45539.041666666701</v>
      </c>
      <c r="B855" s="5">
        <v>14.4</v>
      </c>
      <c r="C855" s="5">
        <v>8.3000000000000007</v>
      </c>
      <c r="D855" s="5">
        <v>8.6999999999999993</v>
      </c>
      <c r="E855" s="5">
        <f t="shared" si="13"/>
        <v>10.466666666666667</v>
      </c>
      <c r="F855" s="5"/>
      <c r="G855" s="5">
        <v>11.1</v>
      </c>
      <c r="H855" s="7">
        <v>11.802229000000001</v>
      </c>
    </row>
    <row r="856" spans="1:8" x14ac:dyDescent="0.3">
      <c r="A856" s="2">
        <v>45539.083333333299</v>
      </c>
      <c r="B856" s="5">
        <v>23.2</v>
      </c>
      <c r="C856" s="5">
        <v>10.9</v>
      </c>
      <c r="D856" s="5">
        <v>9.6</v>
      </c>
      <c r="E856" s="5">
        <f t="shared" si="13"/>
        <v>14.566666666666668</v>
      </c>
      <c r="F856" s="5"/>
      <c r="G856" s="5">
        <v>10.3</v>
      </c>
      <c r="H856" s="7">
        <v>11.731539</v>
      </c>
    </row>
    <row r="857" spans="1:8" x14ac:dyDescent="0.3">
      <c r="A857" s="2">
        <v>45539.125</v>
      </c>
      <c r="B857" s="5">
        <v>22.3</v>
      </c>
      <c r="C857" s="5">
        <v>9</v>
      </c>
      <c r="D857" s="5">
        <v>13.5</v>
      </c>
      <c r="E857" s="5">
        <f t="shared" si="13"/>
        <v>14.933333333333332</v>
      </c>
      <c r="F857" s="5"/>
      <c r="G857" s="5">
        <v>9.6999999999999993</v>
      </c>
      <c r="H857" s="7">
        <v>11.898635000000001</v>
      </c>
    </row>
    <row r="858" spans="1:8" x14ac:dyDescent="0.3">
      <c r="A858" s="2">
        <v>45539.166666666701</v>
      </c>
      <c r="B858" s="5">
        <v>12.8</v>
      </c>
      <c r="C858" s="5">
        <v>8.9</v>
      </c>
      <c r="D858" s="5">
        <v>8.1999999999999993</v>
      </c>
      <c r="E858" s="5">
        <f t="shared" si="13"/>
        <v>9.9666666666666668</v>
      </c>
      <c r="F858" s="5"/>
      <c r="G858" s="5">
        <v>9.4</v>
      </c>
      <c r="H858" s="7">
        <v>12.324692000000001</v>
      </c>
    </row>
    <row r="859" spans="1:8" x14ac:dyDescent="0.3">
      <c r="A859" s="2">
        <v>45539.208333333299</v>
      </c>
      <c r="B859" s="5">
        <v>15.4</v>
      </c>
      <c r="C859" s="5">
        <v>9.6999999999999993</v>
      </c>
      <c r="D859" s="5">
        <v>9.6</v>
      </c>
      <c r="E859" s="5">
        <f t="shared" si="13"/>
        <v>11.566666666666668</v>
      </c>
      <c r="F859" s="5"/>
      <c r="G859" s="5">
        <v>9.9</v>
      </c>
      <c r="H859" s="7">
        <v>12.294051</v>
      </c>
    </row>
    <row r="860" spans="1:8" x14ac:dyDescent="0.3">
      <c r="A860" s="2">
        <v>45539.25</v>
      </c>
      <c r="B860" s="5">
        <v>11.9</v>
      </c>
      <c r="C860" s="5">
        <v>6.8</v>
      </c>
      <c r="D860" s="5">
        <v>10.8</v>
      </c>
      <c r="E860" s="5">
        <f t="shared" si="13"/>
        <v>9.8333333333333339</v>
      </c>
      <c r="F860" s="5"/>
      <c r="G860" s="5">
        <v>9.8000000000000007</v>
      </c>
      <c r="H860" s="7">
        <v>12.725369000000001</v>
      </c>
    </row>
    <row r="861" spans="1:8" x14ac:dyDescent="0.3">
      <c r="A861" s="2">
        <v>45539.291666666701</v>
      </c>
      <c r="B861" s="5">
        <v>-5.5</v>
      </c>
      <c r="C861" s="5">
        <v>14.9</v>
      </c>
      <c r="D861" s="5">
        <v>14.5</v>
      </c>
      <c r="E861" s="5">
        <f t="shared" si="13"/>
        <v>7.9666666666666659</v>
      </c>
      <c r="F861" s="5"/>
      <c r="G861" s="5">
        <v>12.5</v>
      </c>
      <c r="H861" s="7">
        <v>13.712097</v>
      </c>
    </row>
    <row r="862" spans="1:8" x14ac:dyDescent="0.3">
      <c r="A862" s="2">
        <v>45539.333333333299</v>
      </c>
      <c r="B862" s="5">
        <v>-5.5</v>
      </c>
      <c r="C862" s="5">
        <v>15.6</v>
      </c>
      <c r="D862" s="5">
        <v>10.1</v>
      </c>
      <c r="E862" s="5">
        <f t="shared" si="13"/>
        <v>6.7333333333333334</v>
      </c>
      <c r="F862" s="5"/>
      <c r="G862" s="5">
        <v>16.3</v>
      </c>
      <c r="H862" s="7">
        <v>14.731509000000001</v>
      </c>
    </row>
    <row r="863" spans="1:8" x14ac:dyDescent="0.3">
      <c r="A863" s="2">
        <v>45539.375</v>
      </c>
      <c r="B863" s="5">
        <v>4.5999999999999996</v>
      </c>
      <c r="C863" s="5">
        <v>11.6</v>
      </c>
      <c r="D863" s="5">
        <v>7.7</v>
      </c>
      <c r="E863" s="5">
        <f t="shared" si="13"/>
        <v>7.9666666666666659</v>
      </c>
      <c r="F863" s="5"/>
      <c r="G863" s="5">
        <v>15.1</v>
      </c>
      <c r="H863" s="7">
        <v>13.982163</v>
      </c>
    </row>
    <row r="864" spans="1:8" x14ac:dyDescent="0.3">
      <c r="A864" s="2">
        <v>45539.416666666701</v>
      </c>
      <c r="B864" s="5">
        <v>5.7</v>
      </c>
      <c r="C864" s="5">
        <v>11</v>
      </c>
      <c r="D864" s="5">
        <v>10.1</v>
      </c>
      <c r="E864" s="5">
        <f t="shared" si="13"/>
        <v>8.9333333333333318</v>
      </c>
      <c r="F864" s="5"/>
      <c r="G864" s="5">
        <v>13.6</v>
      </c>
      <c r="H864" s="7">
        <v>13.549284</v>
      </c>
    </row>
    <row r="865" spans="1:8" x14ac:dyDescent="0.3">
      <c r="A865" s="2">
        <v>45539.458333333299</v>
      </c>
      <c r="B865" s="5">
        <v>3.2</v>
      </c>
      <c r="C865" s="5">
        <v>11.6</v>
      </c>
      <c r="D865" s="5">
        <v>10.3</v>
      </c>
      <c r="E865" s="5">
        <f t="shared" si="13"/>
        <v>8.3666666666666671</v>
      </c>
      <c r="F865" s="5"/>
      <c r="G865" s="5">
        <v>14.9</v>
      </c>
      <c r="H865" s="7">
        <v>14.136201</v>
      </c>
    </row>
    <row r="866" spans="1:8" x14ac:dyDescent="0.3">
      <c r="A866" s="2">
        <v>45539.5</v>
      </c>
      <c r="B866" s="5">
        <v>8.1999999999999993</v>
      </c>
      <c r="C866" s="5">
        <v>12.1</v>
      </c>
      <c r="D866" s="5">
        <v>13.1</v>
      </c>
      <c r="E866" s="5">
        <f t="shared" si="13"/>
        <v>11.133333333333333</v>
      </c>
      <c r="F866" s="5"/>
      <c r="G866" s="5">
        <v>15.5</v>
      </c>
      <c r="H866" s="7">
        <v>14.216141</v>
      </c>
    </row>
    <row r="867" spans="1:8" x14ac:dyDescent="0.3">
      <c r="A867" s="2">
        <v>45539.541666666701</v>
      </c>
      <c r="B867" s="5">
        <v>6.7</v>
      </c>
      <c r="C867" s="5">
        <v>11.2</v>
      </c>
      <c r="D867" s="5">
        <v>11.3</v>
      </c>
      <c r="E867" s="5">
        <f t="shared" si="13"/>
        <v>9.7333333333333325</v>
      </c>
      <c r="F867" s="5"/>
      <c r="G867" s="5">
        <v>14</v>
      </c>
      <c r="H867" s="7">
        <v>13.433953000000001</v>
      </c>
    </row>
    <row r="868" spans="1:8" x14ac:dyDescent="0.3">
      <c r="A868" s="2">
        <v>45539.583333333299</v>
      </c>
      <c r="B868" s="5">
        <v>10.9</v>
      </c>
      <c r="C868" s="5">
        <v>7.3</v>
      </c>
      <c r="D868" s="5">
        <v>12.1</v>
      </c>
      <c r="E868" s="5">
        <f t="shared" si="13"/>
        <v>10.1</v>
      </c>
      <c r="F868" s="5"/>
      <c r="G868" s="5">
        <v>10.9</v>
      </c>
      <c r="H868" s="7">
        <v>11.623034000000001</v>
      </c>
    </row>
    <row r="869" spans="1:8" x14ac:dyDescent="0.3">
      <c r="A869" s="2">
        <v>45539.625</v>
      </c>
      <c r="B869" s="5">
        <v>14.5</v>
      </c>
      <c r="C869" s="5">
        <v>0.5</v>
      </c>
      <c r="D869" s="5">
        <v>9.1</v>
      </c>
      <c r="E869" s="5">
        <f t="shared" si="13"/>
        <v>8.0333333333333332</v>
      </c>
      <c r="F869" s="5"/>
      <c r="G869" s="5">
        <v>9.6</v>
      </c>
      <c r="H869" s="7">
        <v>10.650961000000001</v>
      </c>
    </row>
    <row r="870" spans="1:8" x14ac:dyDescent="0.3">
      <c r="A870" s="2">
        <v>45539.666666666701</v>
      </c>
      <c r="B870" s="5">
        <v>19</v>
      </c>
      <c r="C870" s="5">
        <v>-4</v>
      </c>
      <c r="D870" s="5">
        <v>6.7</v>
      </c>
      <c r="E870" s="5">
        <f t="shared" si="13"/>
        <v>7.2333333333333334</v>
      </c>
      <c r="F870" s="5"/>
      <c r="G870" s="5">
        <v>10.7</v>
      </c>
      <c r="H870" s="7">
        <v>8.4784670000000002</v>
      </c>
    </row>
    <row r="871" spans="1:8" x14ac:dyDescent="0.3">
      <c r="A871" s="2">
        <v>45539.708333333299</v>
      </c>
      <c r="B871" s="5">
        <v>17.8</v>
      </c>
      <c r="C871" s="5">
        <v>3.9</v>
      </c>
      <c r="D871" s="5">
        <v>13.3</v>
      </c>
      <c r="E871" s="5">
        <f t="shared" si="13"/>
        <v>11.666666666666666</v>
      </c>
      <c r="F871" s="5"/>
      <c r="G871" s="5">
        <v>10.6</v>
      </c>
      <c r="H871" s="7">
        <v>8.2658240000000003</v>
      </c>
    </row>
    <row r="872" spans="1:8" x14ac:dyDescent="0.3">
      <c r="A872" s="2">
        <v>45539.75</v>
      </c>
      <c r="B872" s="5">
        <v>18.8</v>
      </c>
      <c r="C872" s="5">
        <v>1.9</v>
      </c>
      <c r="D872" s="5">
        <v>10.3</v>
      </c>
      <c r="E872" s="5">
        <f t="shared" si="13"/>
        <v>10.333333333333334</v>
      </c>
      <c r="F872" s="5"/>
      <c r="G872" s="5">
        <v>9.8000000000000007</v>
      </c>
      <c r="H872" s="7">
        <v>8.6468910000000001</v>
      </c>
    </row>
    <row r="873" spans="1:8" x14ac:dyDescent="0.3">
      <c r="A873" s="2">
        <v>45539.791666666701</v>
      </c>
      <c r="B873" s="5">
        <v>22.5</v>
      </c>
      <c r="C873" s="5">
        <v>7.8</v>
      </c>
      <c r="D873" s="5">
        <v>9.8000000000000007</v>
      </c>
      <c r="E873" s="5">
        <f t="shared" si="13"/>
        <v>13.366666666666667</v>
      </c>
      <c r="F873" s="5"/>
      <c r="G873" s="5">
        <v>10</v>
      </c>
      <c r="H873" s="7">
        <v>8.8948830000000001</v>
      </c>
    </row>
    <row r="874" spans="1:8" x14ac:dyDescent="0.3">
      <c r="A874" s="2">
        <v>45539.833333333299</v>
      </c>
      <c r="B874" s="5">
        <v>16.7</v>
      </c>
      <c r="C874" s="5">
        <v>5.3</v>
      </c>
      <c r="D874" s="5">
        <v>7.5</v>
      </c>
      <c r="E874" s="5">
        <f t="shared" si="13"/>
        <v>9.8333333333333339</v>
      </c>
      <c r="F874" s="5"/>
      <c r="G874" s="5">
        <v>8.6999999999999993</v>
      </c>
      <c r="H874" s="7">
        <v>8.0776126700000006</v>
      </c>
    </row>
    <row r="875" spans="1:8" x14ac:dyDescent="0.3">
      <c r="A875" s="2">
        <v>45539.875</v>
      </c>
      <c r="B875" s="5">
        <v>13.1</v>
      </c>
      <c r="C875" s="5">
        <v>4.4000000000000004</v>
      </c>
      <c r="D875" s="5">
        <v>5.5</v>
      </c>
      <c r="E875" s="5">
        <f t="shared" si="13"/>
        <v>7.666666666666667</v>
      </c>
      <c r="F875" s="5"/>
      <c r="G875" s="5">
        <v>8.6999999999999993</v>
      </c>
      <c r="H875" s="7">
        <v>8.0820080000000001</v>
      </c>
    </row>
    <row r="876" spans="1:8" x14ac:dyDescent="0.3">
      <c r="A876" s="2">
        <v>45539.916666666701</v>
      </c>
      <c r="B876" s="5">
        <v>9.8000000000000007</v>
      </c>
      <c r="C876" s="5">
        <v>5</v>
      </c>
      <c r="D876" s="5">
        <v>5</v>
      </c>
      <c r="E876" s="5">
        <f t="shared" si="13"/>
        <v>6.6000000000000005</v>
      </c>
      <c r="F876" s="5"/>
      <c r="G876" s="5">
        <v>9.4</v>
      </c>
      <c r="H876" s="7">
        <v>8.2539273000000009</v>
      </c>
    </row>
    <row r="877" spans="1:8" x14ac:dyDescent="0.3">
      <c r="A877" s="2">
        <v>45539.958333333299</v>
      </c>
      <c r="B877" s="5">
        <v>15.4</v>
      </c>
      <c r="C877" s="5">
        <v>2</v>
      </c>
      <c r="D877" s="5">
        <v>14</v>
      </c>
      <c r="E877" s="5">
        <f t="shared" si="13"/>
        <v>10.466666666666667</v>
      </c>
      <c r="F877" s="5"/>
      <c r="G877" s="5">
        <v>9</v>
      </c>
      <c r="H877" s="7">
        <v>7.9413552999999997</v>
      </c>
    </row>
    <row r="878" spans="1:8" x14ac:dyDescent="0.3">
      <c r="A878" s="2">
        <v>45540</v>
      </c>
      <c r="B878" s="5">
        <v>12.3</v>
      </c>
      <c r="C878" s="5">
        <v>1.9</v>
      </c>
      <c r="D878" s="5">
        <v>10.3</v>
      </c>
      <c r="E878" s="5">
        <f t="shared" si="13"/>
        <v>8.1666666666666661</v>
      </c>
      <c r="F878" s="5"/>
      <c r="G878" s="5">
        <v>8.6</v>
      </c>
      <c r="H878" s="7">
        <v>7.6313959999999996</v>
      </c>
    </row>
    <row r="879" spans="1:8" x14ac:dyDescent="0.3">
      <c r="A879" s="2">
        <v>45540.041666666701</v>
      </c>
      <c r="B879" s="5">
        <v>9.8000000000000007</v>
      </c>
      <c r="C879" s="5">
        <v>5</v>
      </c>
      <c r="D879" s="5">
        <v>11.3</v>
      </c>
      <c r="E879" s="5">
        <f t="shared" si="13"/>
        <v>8.7000000000000011</v>
      </c>
      <c r="F879" s="5"/>
      <c r="G879" s="5">
        <v>8.8000000000000007</v>
      </c>
      <c r="H879" s="7">
        <v>8.0693973000000003</v>
      </c>
    </row>
    <row r="880" spans="1:8" x14ac:dyDescent="0.3">
      <c r="A880" s="2">
        <v>45540.083333333299</v>
      </c>
      <c r="B880" s="5">
        <v>8</v>
      </c>
      <c r="C880" s="5">
        <v>5.6</v>
      </c>
      <c r="D880" s="5">
        <v>7.2</v>
      </c>
      <c r="E880" s="5">
        <f t="shared" si="13"/>
        <v>6.9333333333333336</v>
      </c>
      <c r="F880" s="5"/>
      <c r="G880" s="5">
        <v>8.1999999999999993</v>
      </c>
      <c r="H880" s="7">
        <v>7.8465303000000004</v>
      </c>
    </row>
    <row r="881" spans="1:8" x14ac:dyDescent="0.3">
      <c r="A881" s="2">
        <v>45540.125</v>
      </c>
      <c r="B881" s="5">
        <v>7.1</v>
      </c>
      <c r="C881" s="5">
        <v>5.0999999999999996</v>
      </c>
      <c r="D881" s="5">
        <v>6</v>
      </c>
      <c r="E881" s="5">
        <f t="shared" si="13"/>
        <v>6.0666666666666664</v>
      </c>
      <c r="F881" s="5"/>
      <c r="G881" s="5">
        <v>7.8</v>
      </c>
      <c r="H881" s="7">
        <v>7.6297240000000004</v>
      </c>
    </row>
    <row r="882" spans="1:8" x14ac:dyDescent="0.3">
      <c r="A882" s="2">
        <v>45540.166666666701</v>
      </c>
      <c r="B882" s="5">
        <v>8.8000000000000007</v>
      </c>
      <c r="C882" s="5">
        <v>4.7</v>
      </c>
      <c r="D882" s="5">
        <v>6.2</v>
      </c>
      <c r="E882" s="5">
        <f t="shared" si="13"/>
        <v>6.5666666666666664</v>
      </c>
      <c r="F882" s="5"/>
      <c r="G882" s="5">
        <v>7.9</v>
      </c>
      <c r="H882" s="7">
        <v>8.0658519999999996</v>
      </c>
    </row>
    <row r="883" spans="1:8" x14ac:dyDescent="0.3">
      <c r="A883" s="2">
        <v>45540.208333333299</v>
      </c>
      <c r="B883" s="5">
        <v>8.8000000000000007</v>
      </c>
      <c r="C883" s="5">
        <v>4</v>
      </c>
      <c r="D883" s="5">
        <v>8.4</v>
      </c>
      <c r="E883" s="5">
        <f t="shared" si="13"/>
        <v>7.0666666666666673</v>
      </c>
      <c r="F883" s="5"/>
      <c r="G883" s="5">
        <v>8.6999999999999993</v>
      </c>
      <c r="H883" s="7">
        <v>8.3984989999999993</v>
      </c>
    </row>
    <row r="884" spans="1:8" x14ac:dyDescent="0.3">
      <c r="A884" s="2">
        <v>45540.25</v>
      </c>
      <c r="B884" s="5">
        <v>7</v>
      </c>
      <c r="C884" s="5">
        <v>8.8000000000000007</v>
      </c>
      <c r="D884" s="5">
        <v>8.9</v>
      </c>
      <c r="E884" s="5">
        <f t="shared" si="13"/>
        <v>8.2333333333333343</v>
      </c>
      <c r="F884" s="5"/>
      <c r="G884" s="5">
        <v>9.4</v>
      </c>
      <c r="H884" s="7">
        <v>9.5924580000000006</v>
      </c>
    </row>
    <row r="885" spans="1:8" x14ac:dyDescent="0.3">
      <c r="A885" s="2">
        <v>45540.291666666701</v>
      </c>
      <c r="B885" s="5">
        <v>-9.1</v>
      </c>
      <c r="C885" s="5">
        <v>12.6</v>
      </c>
      <c r="D885" s="5">
        <v>8.6999999999999993</v>
      </c>
      <c r="E885" s="5">
        <f t="shared" si="13"/>
        <v>4.0666666666666664</v>
      </c>
      <c r="F885" s="5"/>
      <c r="G885" s="5">
        <v>9.1</v>
      </c>
      <c r="H885" s="7">
        <v>9.3125429999999998</v>
      </c>
    </row>
    <row r="886" spans="1:8" x14ac:dyDescent="0.3">
      <c r="A886" s="2">
        <v>45540.333333333299</v>
      </c>
      <c r="B886" s="5">
        <v>-13.4</v>
      </c>
      <c r="C886" s="5">
        <v>8.1</v>
      </c>
      <c r="D886" s="5">
        <v>6.7</v>
      </c>
      <c r="E886" s="5">
        <f t="shared" si="13"/>
        <v>0.46666666666666651</v>
      </c>
      <c r="F886" s="5"/>
      <c r="G886" s="5">
        <v>9.6</v>
      </c>
      <c r="H886" s="7">
        <v>9.1517230000000005</v>
      </c>
    </row>
    <row r="887" spans="1:8" x14ac:dyDescent="0.3">
      <c r="A887" s="2">
        <v>45540.375</v>
      </c>
      <c r="B887" s="5">
        <v>-5.7</v>
      </c>
      <c r="C887" s="5">
        <v>12.4</v>
      </c>
      <c r="D887" s="5">
        <v>14.2</v>
      </c>
      <c r="E887" s="5">
        <f t="shared" si="13"/>
        <v>6.9666666666666659</v>
      </c>
      <c r="F887" s="5"/>
      <c r="G887" s="5">
        <v>11</v>
      </c>
      <c r="H887" s="7">
        <v>10.111571</v>
      </c>
    </row>
    <row r="888" spans="1:8" x14ac:dyDescent="0.3">
      <c r="A888" s="2">
        <v>45540.416666666701</v>
      </c>
      <c r="B888" s="5">
        <v>-1.2</v>
      </c>
      <c r="C888" s="5">
        <v>8</v>
      </c>
      <c r="D888" s="5">
        <v>10.1</v>
      </c>
      <c r="E888" s="5">
        <f t="shared" si="13"/>
        <v>5.6333333333333329</v>
      </c>
      <c r="F888" s="5"/>
      <c r="G888" s="5">
        <v>13.1</v>
      </c>
      <c r="H888" s="7">
        <v>11.888604000000001</v>
      </c>
    </row>
    <row r="889" spans="1:8" x14ac:dyDescent="0.3">
      <c r="A889" s="2">
        <v>45540.458333333299</v>
      </c>
      <c r="B889" s="5">
        <v>1.5</v>
      </c>
      <c r="C889" s="5">
        <v>11</v>
      </c>
      <c r="D889" s="5">
        <v>7.5</v>
      </c>
      <c r="E889" s="5">
        <f t="shared" si="13"/>
        <v>6.666666666666667</v>
      </c>
      <c r="F889" s="5"/>
      <c r="G889" s="5">
        <v>14.7</v>
      </c>
      <c r="H889" s="7">
        <v>13.139389</v>
      </c>
    </row>
    <row r="890" spans="1:8" x14ac:dyDescent="0.3">
      <c r="A890" s="2">
        <v>45540.5</v>
      </c>
      <c r="B890" s="5">
        <v>8.8000000000000007</v>
      </c>
      <c r="C890" s="5">
        <v>12.3</v>
      </c>
      <c r="D890" s="5">
        <v>10.1</v>
      </c>
      <c r="E890" s="5">
        <f t="shared" si="13"/>
        <v>10.4</v>
      </c>
      <c r="F890" s="5"/>
      <c r="G890" s="5">
        <v>13.5</v>
      </c>
      <c r="H890" s="7">
        <v>13.388647000000001</v>
      </c>
    </row>
    <row r="891" spans="1:8" x14ac:dyDescent="0.3">
      <c r="A891" s="2">
        <v>45540.541666666701</v>
      </c>
      <c r="B891" s="5">
        <v>9.5</v>
      </c>
      <c r="C891" s="5">
        <v>9.4</v>
      </c>
      <c r="D891" s="5">
        <v>9.6</v>
      </c>
      <c r="E891" s="5">
        <f t="shared" si="13"/>
        <v>9.5</v>
      </c>
      <c r="F891" s="5"/>
      <c r="G891" s="5">
        <v>13.5</v>
      </c>
      <c r="H891" s="7">
        <v>12.774245000000001</v>
      </c>
    </row>
    <row r="892" spans="1:8" x14ac:dyDescent="0.3">
      <c r="A892" s="2">
        <v>45540.583333333299</v>
      </c>
      <c r="B892" s="5">
        <v>6.5</v>
      </c>
      <c r="C892" s="5">
        <v>11.6</v>
      </c>
      <c r="D892" s="5">
        <v>14.5</v>
      </c>
      <c r="E892" s="5">
        <f t="shared" si="13"/>
        <v>10.866666666666667</v>
      </c>
      <c r="F892" s="5"/>
      <c r="G892" s="5">
        <v>13</v>
      </c>
      <c r="H892" s="7">
        <v>13.332433999999999</v>
      </c>
    </row>
    <row r="893" spans="1:8" x14ac:dyDescent="0.3">
      <c r="A893" s="2">
        <v>45540.625</v>
      </c>
      <c r="B893" s="5">
        <v>10.4</v>
      </c>
      <c r="C893" s="5">
        <v>11.1</v>
      </c>
      <c r="D893" s="5">
        <v>9.1</v>
      </c>
      <c r="E893" s="5">
        <f t="shared" si="13"/>
        <v>10.200000000000001</v>
      </c>
      <c r="F893" s="5"/>
      <c r="G893" s="5">
        <v>12.8</v>
      </c>
      <c r="H893" s="7">
        <v>13.330522999999999</v>
      </c>
    </row>
    <row r="894" spans="1:8" x14ac:dyDescent="0.3">
      <c r="A894" s="2">
        <v>45540.666666666701</v>
      </c>
      <c r="B894" s="5">
        <v>14.3</v>
      </c>
      <c r="C894" s="5"/>
      <c r="D894" s="5">
        <v>12.8</v>
      </c>
      <c r="E894" s="5">
        <f t="shared" si="13"/>
        <v>13.55</v>
      </c>
      <c r="F894" s="5"/>
      <c r="G894" s="5">
        <v>13.3</v>
      </c>
      <c r="H894" s="7">
        <v>12.842219</v>
      </c>
    </row>
    <row r="895" spans="1:8" x14ac:dyDescent="0.3">
      <c r="A895" s="2">
        <v>45540.708333333299</v>
      </c>
      <c r="B895" s="5">
        <v>17.7</v>
      </c>
      <c r="C895" s="5">
        <v>4.2</v>
      </c>
      <c r="D895" s="5">
        <v>10.6</v>
      </c>
      <c r="E895" s="5">
        <f t="shared" si="13"/>
        <v>10.833333333333334</v>
      </c>
      <c r="F895" s="5"/>
      <c r="G895" s="5">
        <v>13.1</v>
      </c>
      <c r="H895" s="7">
        <v>12.365879</v>
      </c>
    </row>
    <row r="896" spans="1:8" x14ac:dyDescent="0.3">
      <c r="A896" s="2">
        <v>45540.75</v>
      </c>
      <c r="B896" s="5">
        <v>18.399999999999999</v>
      </c>
      <c r="C896" s="5">
        <v>11.9</v>
      </c>
      <c r="D896" s="5">
        <v>13.5</v>
      </c>
      <c r="E896" s="5">
        <f t="shared" si="13"/>
        <v>14.6</v>
      </c>
      <c r="F896" s="5"/>
      <c r="G896" s="5">
        <v>14.3</v>
      </c>
      <c r="H896" s="7">
        <v>12.365906000000001</v>
      </c>
    </row>
    <row r="897" spans="1:8" x14ac:dyDescent="0.3">
      <c r="A897" s="2">
        <v>45540.791666666701</v>
      </c>
      <c r="B897" s="5">
        <v>26.9</v>
      </c>
      <c r="C897" s="5">
        <v>15</v>
      </c>
      <c r="D897" s="5">
        <v>9.6</v>
      </c>
      <c r="E897" s="5">
        <f t="shared" si="13"/>
        <v>17.166666666666668</v>
      </c>
      <c r="F897" s="5"/>
      <c r="G897" s="5">
        <v>9.8000000000000007</v>
      </c>
      <c r="H897" s="7">
        <v>9.189762</v>
      </c>
    </row>
    <row r="898" spans="1:8" x14ac:dyDescent="0.3">
      <c r="A898" s="2">
        <v>45540.833333333299</v>
      </c>
      <c r="B898" s="5">
        <v>22.1</v>
      </c>
      <c r="C898" s="5"/>
      <c r="D898" s="5">
        <v>6</v>
      </c>
      <c r="E898" s="5">
        <f t="shared" si="13"/>
        <v>14.05</v>
      </c>
      <c r="F898" s="5"/>
      <c r="G898" s="5">
        <v>10</v>
      </c>
      <c r="H898" s="7">
        <v>8.8040620000000001</v>
      </c>
    </row>
    <row r="899" spans="1:8" x14ac:dyDescent="0.3">
      <c r="A899" s="2">
        <v>45540.875</v>
      </c>
      <c r="B899" s="5">
        <v>23.3</v>
      </c>
      <c r="C899" s="5"/>
      <c r="D899" s="5">
        <v>6.7</v>
      </c>
      <c r="E899" s="5">
        <f t="shared" ref="E899:E962" si="14">AVERAGE(B899:D899)</f>
        <v>15</v>
      </c>
      <c r="F899" s="5"/>
      <c r="G899" s="5">
        <v>9</v>
      </c>
      <c r="H899" s="7">
        <v>8.0681089999999998</v>
      </c>
    </row>
    <row r="900" spans="1:8" x14ac:dyDescent="0.3">
      <c r="A900" s="2">
        <v>45540.916666666701</v>
      </c>
      <c r="B900" s="5">
        <v>11.3</v>
      </c>
      <c r="C900" s="5"/>
      <c r="D900" s="5">
        <v>7.4</v>
      </c>
      <c r="E900" s="5">
        <f t="shared" si="14"/>
        <v>9.3500000000000014</v>
      </c>
      <c r="F900" s="5"/>
      <c r="G900" s="5">
        <v>8.4</v>
      </c>
      <c r="H900" s="7">
        <v>7.771433</v>
      </c>
    </row>
    <row r="901" spans="1:8" x14ac:dyDescent="0.3">
      <c r="A901" s="2">
        <v>45540.958333333299</v>
      </c>
      <c r="B901" s="5">
        <v>4.2</v>
      </c>
      <c r="C901" s="5"/>
      <c r="D901" s="5">
        <v>6.7</v>
      </c>
      <c r="E901" s="5">
        <f t="shared" si="14"/>
        <v>5.45</v>
      </c>
      <c r="F901" s="5"/>
      <c r="G901" s="5">
        <v>7.9</v>
      </c>
      <c r="H901" s="7">
        <v>7.4327420000000002</v>
      </c>
    </row>
    <row r="902" spans="1:8" x14ac:dyDescent="0.3">
      <c r="A902" s="2">
        <v>45541</v>
      </c>
      <c r="B902" s="5">
        <v>7.6</v>
      </c>
      <c r="C902" s="5"/>
      <c r="D902" s="5">
        <v>8.9</v>
      </c>
      <c r="E902" s="5">
        <f t="shared" si="14"/>
        <v>8.25</v>
      </c>
      <c r="F902" s="5"/>
      <c r="G902" s="5">
        <v>7.8</v>
      </c>
      <c r="H902" s="7">
        <v>7.4430040000000002</v>
      </c>
    </row>
    <row r="903" spans="1:8" x14ac:dyDescent="0.3">
      <c r="A903" s="2">
        <v>45541.041666666701</v>
      </c>
      <c r="B903" s="5">
        <v>7</v>
      </c>
      <c r="C903" s="5"/>
      <c r="D903" s="5">
        <v>6.7</v>
      </c>
      <c r="E903" s="5">
        <f t="shared" si="14"/>
        <v>6.85</v>
      </c>
      <c r="F903" s="5"/>
      <c r="G903" s="5">
        <v>7.1</v>
      </c>
      <c r="H903" s="7">
        <v>6.4926029999999999</v>
      </c>
    </row>
    <row r="904" spans="1:8" x14ac:dyDescent="0.3">
      <c r="A904" s="2">
        <v>45541.083333333299</v>
      </c>
      <c r="B904" s="5">
        <v>8.6999999999999993</v>
      </c>
      <c r="C904" s="5"/>
      <c r="D904" s="5">
        <v>4.2</v>
      </c>
      <c r="E904" s="5">
        <f t="shared" si="14"/>
        <v>6.4499999999999993</v>
      </c>
      <c r="F904" s="5"/>
      <c r="G904" s="5">
        <v>6.3</v>
      </c>
      <c r="H904" s="7">
        <v>6.363734</v>
      </c>
    </row>
    <row r="905" spans="1:8" x14ac:dyDescent="0.3">
      <c r="A905" s="2">
        <v>45541.125</v>
      </c>
      <c r="B905" s="5">
        <v>4.3</v>
      </c>
      <c r="C905" s="5"/>
      <c r="D905" s="5">
        <v>2.5</v>
      </c>
      <c r="E905" s="5">
        <f t="shared" si="14"/>
        <v>3.4</v>
      </c>
      <c r="F905" s="5"/>
      <c r="G905" s="5">
        <v>6.2</v>
      </c>
      <c r="H905" s="7">
        <v>6.4133459999999998</v>
      </c>
    </row>
    <row r="906" spans="1:8" x14ac:dyDescent="0.3">
      <c r="A906" s="2">
        <v>45541.166666666701</v>
      </c>
      <c r="B906" s="5">
        <v>7.2</v>
      </c>
      <c r="C906" s="5"/>
      <c r="D906" s="5">
        <v>4.7</v>
      </c>
      <c r="E906" s="5">
        <f t="shared" si="14"/>
        <v>5.95</v>
      </c>
      <c r="F906" s="5"/>
      <c r="G906" s="5">
        <v>6.5</v>
      </c>
      <c r="H906" s="7">
        <v>6.1920640000000002</v>
      </c>
    </row>
    <row r="907" spans="1:8" x14ac:dyDescent="0.3">
      <c r="A907" s="2">
        <v>45541.208333333299</v>
      </c>
      <c r="B907" s="5">
        <v>6.5</v>
      </c>
      <c r="C907" s="5"/>
      <c r="D907" s="5">
        <v>6.2</v>
      </c>
      <c r="E907" s="5">
        <f t="shared" si="14"/>
        <v>6.35</v>
      </c>
      <c r="F907" s="5"/>
      <c r="G907" s="5">
        <v>6.6</v>
      </c>
      <c r="H907" s="7">
        <v>6.2541440000000001</v>
      </c>
    </row>
    <row r="908" spans="1:8" x14ac:dyDescent="0.3">
      <c r="A908" s="2">
        <v>45541.25</v>
      </c>
      <c r="B908" s="5">
        <v>2.6</v>
      </c>
      <c r="C908" s="5"/>
      <c r="D908" s="5">
        <v>7.9</v>
      </c>
      <c r="E908" s="5">
        <f t="shared" si="14"/>
        <v>5.25</v>
      </c>
      <c r="F908" s="5"/>
      <c r="G908" s="5">
        <v>7.5</v>
      </c>
      <c r="H908" s="7">
        <v>6.7293409999999998</v>
      </c>
    </row>
    <row r="909" spans="1:8" x14ac:dyDescent="0.3">
      <c r="A909" s="2">
        <v>45541.291666666701</v>
      </c>
      <c r="B909" s="5">
        <v>-8.6</v>
      </c>
      <c r="C909" s="5"/>
      <c r="D909" s="5">
        <v>7.7</v>
      </c>
      <c r="E909" s="5">
        <f t="shared" si="14"/>
        <v>-0.44999999999999973</v>
      </c>
      <c r="F909" s="5"/>
      <c r="G909" s="5">
        <v>8.4</v>
      </c>
      <c r="H909" s="7">
        <v>8.0961079999999992</v>
      </c>
    </row>
    <row r="910" spans="1:8" x14ac:dyDescent="0.3">
      <c r="A910" s="2">
        <v>45541.333333333299</v>
      </c>
      <c r="B910" s="5">
        <v>-5.9</v>
      </c>
      <c r="C910" s="5"/>
      <c r="D910" s="5">
        <v>8.1999999999999993</v>
      </c>
      <c r="E910" s="5">
        <f t="shared" si="14"/>
        <v>1.1499999999999995</v>
      </c>
      <c r="F910" s="5"/>
      <c r="G910" s="5">
        <v>10.3</v>
      </c>
      <c r="H910" s="7">
        <v>9.2016369999999998</v>
      </c>
    </row>
    <row r="911" spans="1:8" x14ac:dyDescent="0.3">
      <c r="A911" s="2">
        <v>45541.375</v>
      </c>
      <c r="B911" s="5">
        <v>-1.7</v>
      </c>
      <c r="C911" s="5"/>
      <c r="D911" s="5">
        <v>5.5</v>
      </c>
      <c r="E911" s="5">
        <f t="shared" si="14"/>
        <v>1.9</v>
      </c>
      <c r="F911" s="5"/>
      <c r="G911" s="5">
        <v>10.3</v>
      </c>
      <c r="H911" s="7">
        <v>9.6577009999999994</v>
      </c>
    </row>
    <row r="912" spans="1:8" x14ac:dyDescent="0.3">
      <c r="A912" s="2">
        <v>45541.416666666701</v>
      </c>
      <c r="B912" s="5">
        <v>-1.8</v>
      </c>
      <c r="C912" s="5"/>
      <c r="D912" s="5">
        <v>13</v>
      </c>
      <c r="E912" s="5">
        <f t="shared" si="14"/>
        <v>5.6</v>
      </c>
      <c r="F912" s="5"/>
      <c r="G912" s="5">
        <v>11.7</v>
      </c>
      <c r="H912" s="7">
        <v>11.051524000000001</v>
      </c>
    </row>
    <row r="913" spans="1:8" x14ac:dyDescent="0.3">
      <c r="A913" s="2">
        <v>45541.458333333299</v>
      </c>
      <c r="B913" s="5">
        <v>3</v>
      </c>
      <c r="C913" s="5"/>
      <c r="D913" s="5">
        <v>11.6</v>
      </c>
      <c r="E913" s="5">
        <f t="shared" si="14"/>
        <v>7.3</v>
      </c>
      <c r="F913" s="5"/>
      <c r="G913" s="5">
        <v>12.2</v>
      </c>
      <c r="H913" s="7">
        <v>11.771129</v>
      </c>
    </row>
    <row r="914" spans="1:8" x14ac:dyDescent="0.3">
      <c r="A914" s="2">
        <v>45541.5</v>
      </c>
      <c r="B914" s="5">
        <v>-0.1</v>
      </c>
      <c r="C914" s="5"/>
      <c r="D914" s="5">
        <v>11.6</v>
      </c>
      <c r="E914" s="5">
        <f t="shared" si="14"/>
        <v>5.75</v>
      </c>
      <c r="F914" s="5"/>
      <c r="G914" s="5">
        <v>12.8</v>
      </c>
      <c r="H914" s="7">
        <v>12.357464999999999</v>
      </c>
    </row>
    <row r="915" spans="1:8" x14ac:dyDescent="0.3">
      <c r="A915" s="2">
        <v>45541.541666666701</v>
      </c>
      <c r="B915" s="5">
        <v>6.9</v>
      </c>
      <c r="C915" s="5"/>
      <c r="D915" s="5">
        <v>13.8</v>
      </c>
      <c r="E915" s="5">
        <f t="shared" si="14"/>
        <v>10.350000000000001</v>
      </c>
      <c r="F915" s="5"/>
      <c r="G915" s="5">
        <v>11.5</v>
      </c>
      <c r="H915" s="7">
        <v>12.590405000000001</v>
      </c>
    </row>
    <row r="916" spans="1:8" x14ac:dyDescent="0.3">
      <c r="A916" s="2">
        <v>45541.583333333299</v>
      </c>
      <c r="B916" s="5">
        <v>9.1</v>
      </c>
      <c r="C916" s="5"/>
      <c r="D916" s="5">
        <v>17.7</v>
      </c>
      <c r="E916" s="5">
        <f t="shared" si="14"/>
        <v>13.399999999999999</v>
      </c>
      <c r="F916" s="5"/>
      <c r="G916" s="5">
        <v>12.3</v>
      </c>
      <c r="H916" s="7">
        <v>13.211857999999999</v>
      </c>
    </row>
    <row r="917" spans="1:8" x14ac:dyDescent="0.3">
      <c r="A917" s="2">
        <v>45541.625</v>
      </c>
      <c r="B917" s="5">
        <v>14</v>
      </c>
      <c r="C917" s="5"/>
      <c r="D917" s="5">
        <v>10.8</v>
      </c>
      <c r="E917" s="5">
        <f t="shared" si="14"/>
        <v>12.4</v>
      </c>
      <c r="F917" s="5"/>
      <c r="G917" s="5">
        <v>24.3</v>
      </c>
      <c r="H917" s="7">
        <v>20.672039999999999</v>
      </c>
    </row>
    <row r="918" spans="1:8" x14ac:dyDescent="0.3">
      <c r="A918" s="2">
        <v>45541.666666666701</v>
      </c>
      <c r="B918" s="5">
        <v>20.399999999999999</v>
      </c>
      <c r="C918" s="5"/>
      <c r="D918" s="5">
        <v>27.5</v>
      </c>
      <c r="E918" s="5">
        <f t="shared" si="14"/>
        <v>23.95</v>
      </c>
      <c r="F918" s="5"/>
      <c r="G918" s="5">
        <v>39.4</v>
      </c>
      <c r="H918" s="7">
        <v>32.325102000000001</v>
      </c>
    </row>
    <row r="919" spans="1:8" x14ac:dyDescent="0.3">
      <c r="A919" s="2">
        <v>45541.708333333299</v>
      </c>
      <c r="B919" s="5">
        <v>30.2</v>
      </c>
      <c r="C919" s="5"/>
      <c r="D919" s="5">
        <v>25</v>
      </c>
      <c r="E919" s="5">
        <f t="shared" si="14"/>
        <v>27.6</v>
      </c>
      <c r="F919" s="5"/>
      <c r="G919" s="5">
        <v>42.3</v>
      </c>
      <c r="H919" s="7">
        <v>34.255046</v>
      </c>
    </row>
    <row r="920" spans="1:8" x14ac:dyDescent="0.3">
      <c r="A920" s="2">
        <v>45541.75</v>
      </c>
      <c r="B920" s="5">
        <v>39.799999999999997</v>
      </c>
      <c r="C920" s="5"/>
      <c r="D920" s="5">
        <v>33.4</v>
      </c>
      <c r="E920" s="5">
        <f t="shared" si="14"/>
        <v>36.599999999999994</v>
      </c>
      <c r="F920" s="5"/>
      <c r="G920" s="5">
        <v>45.5</v>
      </c>
      <c r="H920" s="7">
        <v>35.250715</v>
      </c>
    </row>
    <row r="921" spans="1:8" x14ac:dyDescent="0.3">
      <c r="A921" s="2">
        <v>45541.791666666701</v>
      </c>
      <c r="B921" s="5">
        <v>56.3</v>
      </c>
      <c r="C921" s="5"/>
      <c r="D921" s="5">
        <v>32.6</v>
      </c>
      <c r="E921" s="5">
        <f t="shared" si="14"/>
        <v>44.45</v>
      </c>
      <c r="F921" s="5"/>
      <c r="G921" s="5">
        <v>47.3</v>
      </c>
      <c r="H921" s="7">
        <v>36.414991000000001</v>
      </c>
    </row>
    <row r="922" spans="1:8" x14ac:dyDescent="0.3">
      <c r="A922" s="2">
        <v>45541.833333333299</v>
      </c>
      <c r="B922" s="5">
        <v>49.3</v>
      </c>
      <c r="C922" s="5"/>
      <c r="D922" s="5">
        <v>33.1</v>
      </c>
      <c r="E922" s="5">
        <f t="shared" si="14"/>
        <v>41.2</v>
      </c>
      <c r="F922" s="5"/>
      <c r="G922" s="5">
        <v>43.6</v>
      </c>
      <c r="H922" s="7">
        <v>34.392533</v>
      </c>
    </row>
    <row r="923" spans="1:8" x14ac:dyDescent="0.3">
      <c r="A923" s="2">
        <v>45541.875</v>
      </c>
      <c r="B923" s="5">
        <v>40.4</v>
      </c>
      <c r="C923" s="5"/>
      <c r="D923" s="5">
        <v>33.9</v>
      </c>
      <c r="E923" s="5">
        <f t="shared" si="14"/>
        <v>37.15</v>
      </c>
      <c r="F923" s="5"/>
      <c r="G923" s="5">
        <v>43.9</v>
      </c>
      <c r="H923" s="7">
        <v>38.102573999999997</v>
      </c>
    </row>
    <row r="924" spans="1:8" x14ac:dyDescent="0.3">
      <c r="A924" s="2">
        <v>45541.916666666701</v>
      </c>
      <c r="B924" s="5">
        <v>32.4</v>
      </c>
      <c r="C924" s="5"/>
      <c r="D924" s="5">
        <v>24.2</v>
      </c>
      <c r="E924" s="5">
        <f t="shared" si="14"/>
        <v>28.299999999999997</v>
      </c>
      <c r="F924" s="5"/>
      <c r="G924" s="5">
        <v>40.700000000000003</v>
      </c>
      <c r="H924" s="7">
        <v>33.925078999999997</v>
      </c>
    </row>
    <row r="925" spans="1:8" x14ac:dyDescent="0.3">
      <c r="A925" s="2">
        <v>45541.958333333299</v>
      </c>
      <c r="B925" s="5">
        <v>35.700000000000003</v>
      </c>
      <c r="C925" s="5"/>
      <c r="D925" s="5">
        <v>27</v>
      </c>
      <c r="E925" s="5">
        <f t="shared" si="14"/>
        <v>31.35</v>
      </c>
      <c r="F925" s="5"/>
      <c r="G925" s="5">
        <v>39.4</v>
      </c>
      <c r="H925" s="7">
        <v>34.844455000000004</v>
      </c>
    </row>
    <row r="926" spans="1:8" x14ac:dyDescent="0.3">
      <c r="A926" s="2">
        <v>45542</v>
      </c>
      <c r="B926" s="5">
        <v>38.799999999999997</v>
      </c>
      <c r="C926" s="5"/>
      <c r="D926" s="5">
        <v>30.9</v>
      </c>
      <c r="E926" s="5">
        <f t="shared" si="14"/>
        <v>34.849999999999994</v>
      </c>
      <c r="F926" s="5"/>
      <c r="G926" s="5">
        <v>36.4</v>
      </c>
      <c r="H926" s="7">
        <v>34.210034</v>
      </c>
    </row>
    <row r="927" spans="1:8" x14ac:dyDescent="0.3">
      <c r="A927" s="2">
        <v>45542.041666666701</v>
      </c>
      <c r="B927" s="5">
        <v>28.6</v>
      </c>
      <c r="C927" s="5"/>
      <c r="D927" s="5">
        <v>32.4</v>
      </c>
      <c r="E927" s="5">
        <f t="shared" si="14"/>
        <v>30.5</v>
      </c>
      <c r="F927" s="5"/>
      <c r="G927" s="5">
        <v>35.5</v>
      </c>
      <c r="H927" s="7">
        <v>34.821579</v>
      </c>
    </row>
    <row r="928" spans="1:8" x14ac:dyDescent="0.3">
      <c r="A928" s="2">
        <v>45542.083333333299</v>
      </c>
      <c r="B928" s="5">
        <v>28.4</v>
      </c>
      <c r="C928" s="5"/>
      <c r="D928" s="5">
        <v>26.5</v>
      </c>
      <c r="E928" s="5">
        <f t="shared" si="14"/>
        <v>27.45</v>
      </c>
      <c r="F928" s="5"/>
      <c r="G928" s="5">
        <v>32.700000000000003</v>
      </c>
      <c r="H928" s="7">
        <v>33.835579000000003</v>
      </c>
    </row>
    <row r="929" spans="1:8" x14ac:dyDescent="0.3">
      <c r="A929" s="2">
        <v>45542.125</v>
      </c>
      <c r="B929" s="5">
        <v>29.6</v>
      </c>
      <c r="C929" s="5"/>
      <c r="D929" s="5">
        <v>25.7</v>
      </c>
      <c r="E929" s="5">
        <f t="shared" si="14"/>
        <v>27.65</v>
      </c>
      <c r="F929" s="5"/>
      <c r="G929" s="5">
        <v>30.9</v>
      </c>
      <c r="H929" s="7">
        <v>33.289183999999999</v>
      </c>
    </row>
    <row r="930" spans="1:8" x14ac:dyDescent="0.3">
      <c r="A930" s="2">
        <v>45542.166666666701</v>
      </c>
      <c r="B930" s="5">
        <v>26.8</v>
      </c>
      <c r="C930" s="5"/>
      <c r="D930" s="5">
        <v>23.3</v>
      </c>
      <c r="E930" s="5">
        <f t="shared" si="14"/>
        <v>25.05</v>
      </c>
      <c r="F930" s="5"/>
      <c r="G930" s="5">
        <v>29.3</v>
      </c>
      <c r="H930" s="7">
        <v>32.298648</v>
      </c>
    </row>
    <row r="931" spans="1:8" x14ac:dyDescent="0.3">
      <c r="A931" s="2">
        <v>45542.208333333299</v>
      </c>
      <c r="B931" s="5">
        <v>28.8</v>
      </c>
      <c r="C931" s="5"/>
      <c r="D931" s="5">
        <v>23.7</v>
      </c>
      <c r="E931" s="5">
        <f t="shared" si="14"/>
        <v>26.25</v>
      </c>
      <c r="F931" s="5"/>
      <c r="G931" s="5">
        <v>27.7</v>
      </c>
      <c r="H931" s="7">
        <v>32.258555000000001</v>
      </c>
    </row>
    <row r="932" spans="1:8" x14ac:dyDescent="0.3">
      <c r="A932" s="2">
        <v>45542.25</v>
      </c>
      <c r="B932" s="5">
        <v>27</v>
      </c>
      <c r="C932" s="5"/>
      <c r="D932" s="5">
        <v>25.5</v>
      </c>
      <c r="E932" s="5">
        <f t="shared" si="14"/>
        <v>26.25</v>
      </c>
      <c r="F932" s="5"/>
      <c r="G932" s="5">
        <v>25.5</v>
      </c>
      <c r="H932" s="7">
        <v>30.580342999999999</v>
      </c>
    </row>
    <row r="933" spans="1:8" x14ac:dyDescent="0.3">
      <c r="A933" s="2">
        <v>45542.291666666701</v>
      </c>
      <c r="B933" s="5">
        <v>9.1999999999999993</v>
      </c>
      <c r="C933" s="5"/>
      <c r="D933" s="5">
        <v>25.7</v>
      </c>
      <c r="E933" s="5">
        <f t="shared" si="14"/>
        <v>17.45</v>
      </c>
      <c r="F933" s="5"/>
      <c r="G933" s="5">
        <v>28.1</v>
      </c>
      <c r="H933" s="7">
        <v>31.202752</v>
      </c>
    </row>
    <row r="934" spans="1:8" x14ac:dyDescent="0.3">
      <c r="A934" s="2">
        <v>45542.333333333299</v>
      </c>
      <c r="B934" s="5">
        <v>3.7</v>
      </c>
      <c r="C934" s="5"/>
      <c r="D934" s="5">
        <v>29.4</v>
      </c>
      <c r="E934" s="5">
        <f t="shared" si="14"/>
        <v>16.55</v>
      </c>
      <c r="F934" s="5"/>
      <c r="G934" s="5">
        <v>34.1</v>
      </c>
      <c r="H934" s="7">
        <v>31.428812000000001</v>
      </c>
    </row>
    <row r="935" spans="1:8" x14ac:dyDescent="0.3">
      <c r="A935" s="2">
        <v>45542.375</v>
      </c>
      <c r="B935" s="5">
        <v>14.4</v>
      </c>
      <c r="C935" s="5"/>
      <c r="D935" s="5">
        <v>21.9</v>
      </c>
      <c r="E935" s="5">
        <f t="shared" si="14"/>
        <v>18.149999999999999</v>
      </c>
      <c r="F935" s="5"/>
      <c r="G935" s="5">
        <v>36.700000000000003</v>
      </c>
      <c r="H935" s="7">
        <v>31.816996</v>
      </c>
    </row>
    <row r="936" spans="1:8" x14ac:dyDescent="0.3">
      <c r="A936" s="2">
        <v>45542.416666666701</v>
      </c>
      <c r="B936" s="5">
        <v>17.8</v>
      </c>
      <c r="C936" s="5"/>
      <c r="D936" s="5">
        <v>33.299999999999997</v>
      </c>
      <c r="E936" s="5">
        <f t="shared" si="14"/>
        <v>25.549999999999997</v>
      </c>
      <c r="F936" s="5"/>
      <c r="G936" s="5">
        <v>36.6</v>
      </c>
      <c r="H936" s="7">
        <v>31.927364000000001</v>
      </c>
    </row>
    <row r="937" spans="1:8" x14ac:dyDescent="0.3">
      <c r="A937" s="2">
        <v>45542.458333333299</v>
      </c>
      <c r="B937" s="5">
        <v>13.3</v>
      </c>
      <c r="C937" s="5"/>
      <c r="D937" s="5">
        <v>22.1</v>
      </c>
      <c r="E937" s="5">
        <f t="shared" si="14"/>
        <v>17.700000000000003</v>
      </c>
      <c r="F937" s="5"/>
      <c r="G937" s="5">
        <v>35</v>
      </c>
      <c r="H937" s="7">
        <v>30.794813999999999</v>
      </c>
    </row>
    <row r="938" spans="1:8" x14ac:dyDescent="0.3">
      <c r="A938" s="2">
        <v>45542.5</v>
      </c>
      <c r="B938" s="5">
        <v>18.3</v>
      </c>
      <c r="C938" s="5"/>
      <c r="D938" s="5">
        <v>26.3</v>
      </c>
      <c r="E938" s="5">
        <f t="shared" si="14"/>
        <v>22.3</v>
      </c>
      <c r="F938" s="5"/>
      <c r="G938" s="5">
        <v>34.799999999999997</v>
      </c>
      <c r="H938" s="7">
        <v>30.453496000000001</v>
      </c>
    </row>
    <row r="939" spans="1:8" x14ac:dyDescent="0.3">
      <c r="A939" s="2">
        <v>45542.541666666701</v>
      </c>
      <c r="B939" s="5">
        <v>22.7</v>
      </c>
      <c r="C939" s="5"/>
      <c r="D939" s="5">
        <v>21.8</v>
      </c>
      <c r="E939" s="5">
        <f t="shared" si="14"/>
        <v>22.25</v>
      </c>
      <c r="F939" s="5"/>
      <c r="G939" s="5">
        <v>32.6</v>
      </c>
      <c r="H939" s="7">
        <v>28.797564999999999</v>
      </c>
    </row>
    <row r="940" spans="1:8" x14ac:dyDescent="0.3">
      <c r="A940" s="2">
        <v>45542.583333333299</v>
      </c>
      <c r="B940" s="5">
        <v>23.4</v>
      </c>
      <c r="C940" s="5"/>
      <c r="D940" s="5">
        <v>14.1</v>
      </c>
      <c r="E940" s="5">
        <f t="shared" si="14"/>
        <v>18.75</v>
      </c>
      <c r="F940" s="5"/>
      <c r="G940" s="5">
        <v>30.1</v>
      </c>
      <c r="H940" s="7">
        <v>26.811007</v>
      </c>
    </row>
    <row r="941" spans="1:8" x14ac:dyDescent="0.3">
      <c r="A941" s="2">
        <v>45542.625</v>
      </c>
      <c r="B941" s="5">
        <v>26.2</v>
      </c>
      <c r="C941" s="5"/>
      <c r="D941" s="5">
        <v>26.3</v>
      </c>
      <c r="E941" s="5">
        <f t="shared" si="14"/>
        <v>26.25</v>
      </c>
      <c r="F941" s="5"/>
      <c r="G941" s="5">
        <v>33.1</v>
      </c>
      <c r="H941" s="7">
        <v>32.260258999999998</v>
      </c>
    </row>
    <row r="942" spans="1:8" x14ac:dyDescent="0.3">
      <c r="A942" s="2">
        <v>45542.666666666701</v>
      </c>
      <c r="B942" s="5">
        <v>38.200000000000003</v>
      </c>
      <c r="C942" s="5"/>
      <c r="D942" s="5">
        <v>29.4</v>
      </c>
      <c r="E942" s="5">
        <f t="shared" si="14"/>
        <v>33.799999999999997</v>
      </c>
      <c r="F942" s="5"/>
      <c r="G942" s="5">
        <v>40.1</v>
      </c>
      <c r="H942" s="7">
        <v>38.469588000000002</v>
      </c>
    </row>
    <row r="943" spans="1:8" x14ac:dyDescent="0.3">
      <c r="A943" s="2">
        <v>45542.708333333299</v>
      </c>
      <c r="B943" s="5">
        <v>42.7</v>
      </c>
      <c r="C943" s="5"/>
      <c r="D943" s="5">
        <v>25</v>
      </c>
      <c r="E943" s="5">
        <f t="shared" si="14"/>
        <v>33.85</v>
      </c>
      <c r="F943" s="5"/>
      <c r="G943" s="5">
        <v>41.7</v>
      </c>
      <c r="H943" s="7">
        <v>35.073172999999997</v>
      </c>
    </row>
    <row r="944" spans="1:8" x14ac:dyDescent="0.3">
      <c r="A944" s="2">
        <v>45542.75</v>
      </c>
      <c r="B944" s="5">
        <v>41.4</v>
      </c>
      <c r="C944" s="5"/>
      <c r="D944" s="5">
        <v>20.2</v>
      </c>
      <c r="E944" s="5">
        <f t="shared" si="14"/>
        <v>30.799999999999997</v>
      </c>
      <c r="F944" s="5"/>
      <c r="G944" s="5">
        <v>38.5</v>
      </c>
      <c r="H944" s="7">
        <v>31.272310999999998</v>
      </c>
    </row>
    <row r="945" spans="1:8" x14ac:dyDescent="0.3">
      <c r="A945" s="2">
        <v>45542.791666666701</v>
      </c>
      <c r="B945" s="5">
        <v>50.9</v>
      </c>
      <c r="C945" s="5"/>
      <c r="D945" s="5">
        <v>35</v>
      </c>
      <c r="E945" s="5">
        <f t="shared" si="14"/>
        <v>42.95</v>
      </c>
      <c r="F945" s="5"/>
      <c r="G945" s="5">
        <v>44.2</v>
      </c>
      <c r="H945" s="7">
        <v>33.928133000000003</v>
      </c>
    </row>
    <row r="946" spans="1:8" x14ac:dyDescent="0.3">
      <c r="A946" s="2">
        <v>45542.833333333299</v>
      </c>
      <c r="B946" s="5">
        <v>49.5</v>
      </c>
      <c r="C946" s="5"/>
      <c r="D946" s="5">
        <v>25.5</v>
      </c>
      <c r="E946" s="5">
        <f t="shared" si="14"/>
        <v>37.5</v>
      </c>
      <c r="F946" s="5"/>
      <c r="G946" s="5">
        <v>42.6</v>
      </c>
      <c r="H946" s="7">
        <v>34.006967000000003</v>
      </c>
    </row>
    <row r="947" spans="1:8" x14ac:dyDescent="0.3">
      <c r="A947" s="2">
        <v>45542.875</v>
      </c>
      <c r="B947" s="5">
        <v>36.200000000000003</v>
      </c>
      <c r="C947" s="5"/>
      <c r="D947" s="5">
        <v>23.5</v>
      </c>
      <c r="E947" s="5">
        <f t="shared" si="14"/>
        <v>29.85</v>
      </c>
      <c r="F947" s="5"/>
      <c r="G947" s="5">
        <v>43.2</v>
      </c>
      <c r="H947" s="7">
        <v>35.182600999999998</v>
      </c>
    </row>
    <row r="948" spans="1:8" x14ac:dyDescent="0.3">
      <c r="A948" s="2">
        <v>45542.916666666701</v>
      </c>
      <c r="B948" s="5">
        <v>28.6</v>
      </c>
      <c r="C948" s="5"/>
      <c r="D948" s="5">
        <v>23.2</v>
      </c>
      <c r="E948" s="5">
        <f t="shared" si="14"/>
        <v>25.9</v>
      </c>
      <c r="F948" s="5"/>
      <c r="G948" s="5">
        <v>42.6</v>
      </c>
      <c r="H948" s="7">
        <v>36.060166000000002</v>
      </c>
    </row>
    <row r="949" spans="1:8" x14ac:dyDescent="0.3">
      <c r="A949" s="2">
        <v>45542.958333333299</v>
      </c>
      <c r="B949" s="5">
        <v>31.6</v>
      </c>
      <c r="C949" s="5"/>
      <c r="D949" s="5">
        <v>27.5</v>
      </c>
      <c r="E949" s="5">
        <f t="shared" si="14"/>
        <v>29.55</v>
      </c>
      <c r="F949" s="5"/>
      <c r="G949" s="5">
        <v>44.2</v>
      </c>
      <c r="H949" s="7">
        <v>38.186205999999999</v>
      </c>
    </row>
    <row r="950" spans="1:8" x14ac:dyDescent="0.3">
      <c r="A950" s="2">
        <v>45543</v>
      </c>
      <c r="B950" s="5">
        <v>31</v>
      </c>
      <c r="C950" s="5"/>
      <c r="D950" s="5">
        <v>27</v>
      </c>
      <c r="E950" s="5">
        <f t="shared" si="14"/>
        <v>29</v>
      </c>
      <c r="F950" s="5"/>
      <c r="G950" s="5">
        <v>43.2</v>
      </c>
      <c r="H950" s="7">
        <v>39.905653000000001</v>
      </c>
    </row>
    <row r="951" spans="1:8" x14ac:dyDescent="0.3">
      <c r="A951" s="2">
        <v>45543.041666666701</v>
      </c>
      <c r="B951" s="5">
        <v>30.2</v>
      </c>
      <c r="C951" s="5"/>
      <c r="D951" s="5">
        <v>30.7</v>
      </c>
      <c r="E951" s="5">
        <f t="shared" si="14"/>
        <v>30.45</v>
      </c>
      <c r="F951" s="5"/>
      <c r="G951" s="5">
        <v>39.5</v>
      </c>
      <c r="H951" s="7">
        <v>38.784928999999998</v>
      </c>
    </row>
    <row r="952" spans="1:8" x14ac:dyDescent="0.3">
      <c r="A952" s="2">
        <v>45543.083333333299</v>
      </c>
      <c r="B952" s="5">
        <v>27.7</v>
      </c>
      <c r="C952" s="5"/>
      <c r="D952" s="5">
        <v>30.7</v>
      </c>
      <c r="E952" s="5">
        <f t="shared" si="14"/>
        <v>29.2</v>
      </c>
      <c r="F952" s="5"/>
      <c r="G952" s="5">
        <v>42</v>
      </c>
      <c r="H952" s="7">
        <v>43.550952000000002</v>
      </c>
    </row>
    <row r="953" spans="1:8" x14ac:dyDescent="0.3">
      <c r="A953" s="2">
        <v>45543.125</v>
      </c>
      <c r="B953" s="5">
        <v>29.6</v>
      </c>
      <c r="C953" s="5"/>
      <c r="D953" s="5">
        <v>27.5</v>
      </c>
      <c r="E953" s="5">
        <f t="shared" si="14"/>
        <v>28.55</v>
      </c>
      <c r="F953" s="5"/>
      <c r="G953" s="5">
        <v>37.299999999999997</v>
      </c>
      <c r="H953" s="7">
        <v>41.720489000000001</v>
      </c>
    </row>
    <row r="954" spans="1:8" x14ac:dyDescent="0.3">
      <c r="A954" s="2">
        <v>45543.166666666701</v>
      </c>
      <c r="B954" s="5">
        <v>35.299999999999997</v>
      </c>
      <c r="C954" s="5"/>
      <c r="D954" s="5">
        <v>26.5</v>
      </c>
      <c r="E954" s="5">
        <f t="shared" si="14"/>
        <v>30.9</v>
      </c>
      <c r="F954" s="5"/>
      <c r="G954" s="5">
        <v>32.700000000000003</v>
      </c>
      <c r="H954" s="7">
        <v>40.406151999999999</v>
      </c>
    </row>
    <row r="955" spans="1:8" x14ac:dyDescent="0.3">
      <c r="A955" s="2">
        <v>45543.208333333299</v>
      </c>
      <c r="B955" s="5">
        <v>32.9</v>
      </c>
      <c r="C955" s="5"/>
      <c r="D955" s="5">
        <v>23.7</v>
      </c>
      <c r="E955" s="5">
        <f t="shared" si="14"/>
        <v>28.299999999999997</v>
      </c>
      <c r="F955" s="5"/>
      <c r="G955" s="5">
        <v>34.799999999999997</v>
      </c>
      <c r="H955" s="7">
        <v>41.552070000000001</v>
      </c>
    </row>
    <row r="956" spans="1:8" x14ac:dyDescent="0.3">
      <c r="A956" s="2">
        <v>45543.25</v>
      </c>
      <c r="B956" s="5">
        <v>33.799999999999997</v>
      </c>
      <c r="C956" s="5"/>
      <c r="D956" s="5">
        <v>28.5</v>
      </c>
      <c r="E956" s="5">
        <f t="shared" si="14"/>
        <v>31.15</v>
      </c>
      <c r="F956" s="5"/>
      <c r="G956" s="5">
        <v>35.700000000000003</v>
      </c>
      <c r="H956" s="7">
        <v>44.711002000000001</v>
      </c>
    </row>
    <row r="957" spans="1:8" x14ac:dyDescent="0.3">
      <c r="A957" s="2">
        <v>45543.291666666701</v>
      </c>
      <c r="B957" s="5">
        <v>26.6</v>
      </c>
      <c r="C957" s="5"/>
      <c r="D957" s="5">
        <v>32.6</v>
      </c>
      <c r="E957" s="5">
        <f t="shared" si="14"/>
        <v>29.6</v>
      </c>
      <c r="F957" s="5"/>
      <c r="G957" s="5">
        <v>37.799999999999997</v>
      </c>
      <c r="H957" s="7">
        <v>41.931140999999997</v>
      </c>
    </row>
    <row r="958" spans="1:8" x14ac:dyDescent="0.3">
      <c r="A958" s="2">
        <v>45543.333333333299</v>
      </c>
      <c r="B958" s="5">
        <v>23.3</v>
      </c>
      <c r="C958" s="5"/>
      <c r="D958" s="5">
        <v>31.6</v>
      </c>
      <c r="E958" s="5">
        <f t="shared" si="14"/>
        <v>27.450000000000003</v>
      </c>
      <c r="F958" s="5"/>
      <c r="G958" s="5">
        <v>46.8</v>
      </c>
      <c r="H958" s="7">
        <v>43.497103000000003</v>
      </c>
    </row>
    <row r="959" spans="1:8" x14ac:dyDescent="0.3">
      <c r="A959" s="2">
        <v>45543.375</v>
      </c>
      <c r="B959" s="5">
        <v>23.9</v>
      </c>
      <c r="C959" s="5"/>
      <c r="D959" s="5">
        <v>32.200000000000003</v>
      </c>
      <c r="E959" s="5">
        <f t="shared" si="14"/>
        <v>28.05</v>
      </c>
      <c r="F959" s="5"/>
      <c r="G959" s="5">
        <v>51.3</v>
      </c>
      <c r="H959" s="7">
        <v>44.302211</v>
      </c>
    </row>
    <row r="960" spans="1:8" x14ac:dyDescent="0.3">
      <c r="A960" s="2">
        <v>45543.416666666701</v>
      </c>
      <c r="B960" s="5">
        <v>21.6</v>
      </c>
      <c r="C960" s="5"/>
      <c r="D960" s="5">
        <v>26.2</v>
      </c>
      <c r="E960" s="5">
        <f t="shared" si="14"/>
        <v>23.9</v>
      </c>
      <c r="F960" s="5"/>
      <c r="G960" s="5">
        <v>49.7</v>
      </c>
      <c r="H960" s="7">
        <v>42.988975000000003</v>
      </c>
    </row>
    <row r="961" spans="1:8" x14ac:dyDescent="0.3">
      <c r="A961" s="2">
        <v>45543.458333333299</v>
      </c>
      <c r="B961" s="5">
        <v>27.2</v>
      </c>
      <c r="C961" s="5"/>
      <c r="D961" s="5">
        <v>29.9</v>
      </c>
      <c r="E961" s="5">
        <f t="shared" si="14"/>
        <v>28.549999999999997</v>
      </c>
      <c r="F961" s="5"/>
      <c r="G961" s="5">
        <v>45.7</v>
      </c>
      <c r="H961" s="7">
        <v>39.406711000000001</v>
      </c>
    </row>
    <row r="962" spans="1:8" x14ac:dyDescent="0.3">
      <c r="A962" s="2">
        <v>45543.5</v>
      </c>
      <c r="B962" s="5">
        <v>22.1</v>
      </c>
      <c r="C962" s="5"/>
      <c r="D962" s="5">
        <v>22.6</v>
      </c>
      <c r="E962" s="5">
        <f t="shared" si="14"/>
        <v>22.35</v>
      </c>
      <c r="F962" s="5"/>
      <c r="G962" s="5">
        <v>44.5</v>
      </c>
      <c r="H962" s="7">
        <v>37.925693000000003</v>
      </c>
    </row>
    <row r="963" spans="1:8" x14ac:dyDescent="0.3">
      <c r="A963" s="2">
        <v>45543.541666666701</v>
      </c>
      <c r="B963" s="5">
        <v>26.6</v>
      </c>
      <c r="C963" s="5"/>
      <c r="D963" s="5">
        <v>22.6</v>
      </c>
      <c r="E963" s="5">
        <f t="shared" ref="E963:E1026" si="15">AVERAGE(B963:D963)</f>
        <v>24.6</v>
      </c>
      <c r="F963" s="5"/>
      <c r="G963" s="5">
        <v>46</v>
      </c>
      <c r="H963" s="7">
        <v>38.650235000000002</v>
      </c>
    </row>
    <row r="964" spans="1:8" x14ac:dyDescent="0.3">
      <c r="A964" s="2">
        <v>45543.583333333299</v>
      </c>
      <c r="B964" s="5">
        <v>32.299999999999997</v>
      </c>
      <c r="C964" s="5"/>
      <c r="D964" s="5">
        <v>29.7</v>
      </c>
      <c r="E964" s="5">
        <f t="shared" si="15"/>
        <v>31</v>
      </c>
      <c r="F964" s="5"/>
      <c r="G964" s="5">
        <v>47.5</v>
      </c>
      <c r="H964" s="7">
        <v>39.384273</v>
      </c>
    </row>
    <row r="965" spans="1:8" x14ac:dyDescent="0.3">
      <c r="A965" s="2">
        <v>45543.625</v>
      </c>
      <c r="B965" s="5">
        <v>42.5</v>
      </c>
      <c r="C965" s="5"/>
      <c r="D965" s="5">
        <v>31.4</v>
      </c>
      <c r="E965" s="5">
        <f t="shared" si="15"/>
        <v>36.950000000000003</v>
      </c>
      <c r="F965" s="5"/>
      <c r="G965" s="5">
        <v>48.3</v>
      </c>
      <c r="H965" s="7">
        <v>39.328826999999997</v>
      </c>
    </row>
    <row r="966" spans="1:8" x14ac:dyDescent="0.3">
      <c r="A966" s="2">
        <v>45543.666666666701</v>
      </c>
      <c r="B966" s="5">
        <v>30.8</v>
      </c>
      <c r="C966" s="5"/>
      <c r="D966" s="5">
        <v>34.1</v>
      </c>
      <c r="E966" s="5">
        <f t="shared" si="15"/>
        <v>32.450000000000003</v>
      </c>
      <c r="F966" s="5"/>
      <c r="G966" s="5">
        <v>52.5</v>
      </c>
      <c r="H966" s="7">
        <v>41.106659999999998</v>
      </c>
    </row>
    <row r="967" spans="1:8" x14ac:dyDescent="0.3">
      <c r="A967" s="2">
        <v>45543.708333333299</v>
      </c>
      <c r="B967" s="5">
        <v>49.5</v>
      </c>
      <c r="C967" s="5"/>
      <c r="D967" s="5">
        <v>59.7</v>
      </c>
      <c r="E967" s="5">
        <f t="shared" si="15"/>
        <v>54.6</v>
      </c>
      <c r="F967" s="5"/>
      <c r="G967" s="5">
        <v>80.099999999999994</v>
      </c>
      <c r="H967" s="7">
        <v>58.082419000000002</v>
      </c>
    </row>
    <row r="968" spans="1:8" x14ac:dyDescent="0.3">
      <c r="A968" s="2">
        <v>45543.75</v>
      </c>
      <c r="B968" s="5">
        <v>59.6</v>
      </c>
      <c r="C968" s="5"/>
      <c r="D968" s="5">
        <v>53.9</v>
      </c>
      <c r="E968" s="5">
        <f t="shared" si="15"/>
        <v>56.75</v>
      </c>
      <c r="F968" s="5"/>
      <c r="G968" s="5">
        <v>108.6</v>
      </c>
      <c r="H968" s="7">
        <v>78.272724999999994</v>
      </c>
    </row>
    <row r="969" spans="1:8" x14ac:dyDescent="0.3">
      <c r="A969" s="2">
        <v>45543.791666666701</v>
      </c>
      <c r="B969" s="5">
        <v>76.2</v>
      </c>
      <c r="C969" s="5"/>
      <c r="D969" s="5">
        <v>67.599999999999994</v>
      </c>
      <c r="E969" s="5">
        <f t="shared" si="15"/>
        <v>71.900000000000006</v>
      </c>
      <c r="F969" s="5"/>
      <c r="G969" s="5">
        <v>111.4</v>
      </c>
      <c r="H969" s="7">
        <v>90.181134999999998</v>
      </c>
    </row>
    <row r="970" spans="1:8" x14ac:dyDescent="0.3">
      <c r="A970" s="2">
        <v>45543.833333333299</v>
      </c>
      <c r="B970" s="5">
        <v>80.400000000000006</v>
      </c>
      <c r="C970" s="5"/>
      <c r="D970" s="5">
        <v>66.7</v>
      </c>
      <c r="E970" s="5">
        <f t="shared" si="15"/>
        <v>73.550000000000011</v>
      </c>
      <c r="F970" s="5"/>
      <c r="G970" s="5">
        <v>103.2</v>
      </c>
      <c r="H970" s="7">
        <v>84.416480000000007</v>
      </c>
    </row>
    <row r="971" spans="1:8" x14ac:dyDescent="0.3">
      <c r="A971" s="2">
        <v>45543.875</v>
      </c>
      <c r="B971" s="5">
        <v>78.400000000000006</v>
      </c>
      <c r="C971" s="5"/>
      <c r="D971" s="5">
        <v>66.900000000000006</v>
      </c>
      <c r="E971" s="5">
        <f t="shared" si="15"/>
        <v>72.650000000000006</v>
      </c>
      <c r="F971" s="5"/>
      <c r="G971" s="5">
        <v>99.2</v>
      </c>
      <c r="H971" s="7">
        <v>82.905006</v>
      </c>
    </row>
    <row r="972" spans="1:8" x14ac:dyDescent="0.3">
      <c r="A972" s="2">
        <v>45543.916666666701</v>
      </c>
      <c r="B972" s="5">
        <v>70.3</v>
      </c>
      <c r="C972" s="5"/>
      <c r="D972" s="5">
        <v>65.2</v>
      </c>
      <c r="E972" s="5">
        <f t="shared" si="15"/>
        <v>67.75</v>
      </c>
      <c r="F972" s="5"/>
      <c r="G972" s="5">
        <v>96.9</v>
      </c>
      <c r="H972" s="7">
        <v>81.819265000000001</v>
      </c>
    </row>
    <row r="973" spans="1:8" x14ac:dyDescent="0.3">
      <c r="A973" s="2">
        <v>45543.958333333299</v>
      </c>
      <c r="B973" s="5">
        <v>62.9</v>
      </c>
      <c r="C973" s="5"/>
      <c r="D973" s="5">
        <v>58.5</v>
      </c>
      <c r="E973" s="5">
        <f t="shared" si="15"/>
        <v>60.7</v>
      </c>
      <c r="F973" s="5"/>
      <c r="G973" s="5">
        <v>153.19999999999999</v>
      </c>
      <c r="H973" s="7">
        <v>109.47902499999999</v>
      </c>
    </row>
    <row r="974" spans="1:8" x14ac:dyDescent="0.3">
      <c r="A974" s="2">
        <v>45544</v>
      </c>
      <c r="B974" s="5">
        <v>47</v>
      </c>
      <c r="C974" s="5"/>
      <c r="D974" s="5">
        <v>54.4</v>
      </c>
      <c r="E974" s="5">
        <f t="shared" si="15"/>
        <v>50.7</v>
      </c>
      <c r="F974" s="5"/>
      <c r="G974" s="5">
        <v>113</v>
      </c>
      <c r="H974" s="7">
        <v>94.364176</v>
      </c>
    </row>
    <row r="975" spans="1:8" x14ac:dyDescent="0.3">
      <c r="A975" s="2">
        <v>45544.041666666701</v>
      </c>
      <c r="B975" s="5">
        <v>56.7</v>
      </c>
      <c r="C975" s="5"/>
      <c r="D975" s="5">
        <v>72.3</v>
      </c>
      <c r="E975" s="5">
        <f t="shared" si="15"/>
        <v>64.5</v>
      </c>
      <c r="F975" s="5"/>
      <c r="G975" s="5">
        <v>79.7</v>
      </c>
      <c r="H975" s="7">
        <v>77.473518999999996</v>
      </c>
    </row>
    <row r="976" spans="1:8" x14ac:dyDescent="0.3">
      <c r="A976" s="2">
        <v>45544.083333333299</v>
      </c>
      <c r="B976" s="5">
        <v>68.5</v>
      </c>
      <c r="C976" s="5"/>
      <c r="D976" s="5">
        <v>68.400000000000006</v>
      </c>
      <c r="E976" s="5">
        <f t="shared" si="15"/>
        <v>68.45</v>
      </c>
      <c r="F976" s="5"/>
      <c r="G976" s="5">
        <v>110.1</v>
      </c>
      <c r="H976" s="7">
        <v>94.221959999999996</v>
      </c>
    </row>
    <row r="977" spans="1:8" x14ac:dyDescent="0.3">
      <c r="A977" s="2">
        <v>45544.125</v>
      </c>
      <c r="B977" s="5">
        <v>73.5</v>
      </c>
      <c r="C977" s="5"/>
      <c r="D977" s="5">
        <v>61.6</v>
      </c>
      <c r="E977" s="5">
        <f t="shared" si="15"/>
        <v>67.55</v>
      </c>
      <c r="F977" s="5"/>
      <c r="G977" s="5">
        <v>111.6</v>
      </c>
      <c r="H977" s="7">
        <v>94.210364999999996</v>
      </c>
    </row>
    <row r="978" spans="1:8" x14ac:dyDescent="0.3">
      <c r="A978" s="2">
        <v>45544.166666666701</v>
      </c>
      <c r="B978" s="5">
        <v>76.900000000000006</v>
      </c>
      <c r="C978" s="5"/>
      <c r="D978" s="5">
        <v>73.5</v>
      </c>
      <c r="E978" s="5">
        <f t="shared" si="15"/>
        <v>75.2</v>
      </c>
      <c r="F978" s="5"/>
      <c r="G978" s="5">
        <v>128.1</v>
      </c>
      <c r="H978" s="7">
        <v>109.821405</v>
      </c>
    </row>
    <row r="979" spans="1:8" x14ac:dyDescent="0.3">
      <c r="A979" s="2">
        <v>45544.208333333299</v>
      </c>
      <c r="B979" s="5">
        <v>89</v>
      </c>
      <c r="C979" s="5"/>
      <c r="D979" s="5">
        <v>90.1</v>
      </c>
      <c r="E979" s="5">
        <f t="shared" si="15"/>
        <v>89.55</v>
      </c>
      <c r="F979" s="5"/>
      <c r="G979" s="5">
        <v>137.80000000000001</v>
      </c>
      <c r="H979" s="7">
        <v>124.66611399999999</v>
      </c>
    </row>
    <row r="980" spans="1:8" x14ac:dyDescent="0.3">
      <c r="A980" s="2">
        <v>45544.25</v>
      </c>
      <c r="B980" s="5">
        <v>94.2</v>
      </c>
      <c r="C980" s="5"/>
      <c r="D980" s="5">
        <v>81.3</v>
      </c>
      <c r="E980" s="5">
        <f t="shared" si="15"/>
        <v>87.75</v>
      </c>
      <c r="F980" s="5"/>
      <c r="G980" s="5">
        <v>129.6</v>
      </c>
      <c r="H980" s="7">
        <v>120.609131</v>
      </c>
    </row>
    <row r="981" spans="1:8" x14ac:dyDescent="0.3">
      <c r="A981" s="2">
        <v>45544.291666666701</v>
      </c>
      <c r="B981" s="5">
        <v>92.1</v>
      </c>
      <c r="C981" s="5"/>
      <c r="D981" s="5">
        <v>88.3</v>
      </c>
      <c r="E981" s="5">
        <f t="shared" si="15"/>
        <v>90.199999999999989</v>
      </c>
      <c r="F981" s="5"/>
      <c r="G981" s="5">
        <v>120.2</v>
      </c>
      <c r="H981" s="7">
        <v>123.671527</v>
      </c>
    </row>
    <row r="982" spans="1:8" x14ac:dyDescent="0.3">
      <c r="A982" s="2">
        <v>45544.333333333299</v>
      </c>
      <c r="B982" s="5">
        <v>85.3</v>
      </c>
      <c r="C982" s="5"/>
      <c r="D982" s="5">
        <v>76.900000000000006</v>
      </c>
      <c r="E982" s="5">
        <f t="shared" si="15"/>
        <v>81.099999999999994</v>
      </c>
      <c r="F982" s="5"/>
      <c r="G982" s="5">
        <v>122.9</v>
      </c>
      <c r="H982" s="7">
        <v>113.611631</v>
      </c>
    </row>
    <row r="983" spans="1:8" x14ac:dyDescent="0.3">
      <c r="A983" s="2">
        <v>45544.375</v>
      </c>
      <c r="B983" s="5">
        <v>91.2</v>
      </c>
      <c r="C983" s="5"/>
      <c r="D983" s="5">
        <v>111.4</v>
      </c>
      <c r="E983" s="5">
        <f t="shared" si="15"/>
        <v>101.30000000000001</v>
      </c>
      <c r="F983" s="5"/>
      <c r="G983" s="5">
        <v>172.7</v>
      </c>
      <c r="H983" s="7">
        <v>154.32125099999999</v>
      </c>
    </row>
    <row r="984" spans="1:8" x14ac:dyDescent="0.3">
      <c r="A984" s="2">
        <v>45544.416666666701</v>
      </c>
      <c r="B984" s="5">
        <v>105.1</v>
      </c>
      <c r="C984" s="5"/>
      <c r="D984" s="5">
        <v>104</v>
      </c>
      <c r="E984" s="5">
        <f t="shared" si="15"/>
        <v>104.55</v>
      </c>
      <c r="F984" s="5"/>
      <c r="G984" s="5">
        <v>164.7</v>
      </c>
      <c r="H984" s="7">
        <v>144.36850000000001</v>
      </c>
    </row>
    <row r="985" spans="1:8" x14ac:dyDescent="0.3">
      <c r="A985" s="2">
        <v>45544.458333333299</v>
      </c>
      <c r="B985" s="5">
        <v>92.4</v>
      </c>
      <c r="C985" s="5"/>
      <c r="D985" s="5">
        <v>75.2</v>
      </c>
      <c r="E985" s="5">
        <f t="shared" si="15"/>
        <v>83.800000000000011</v>
      </c>
      <c r="F985" s="5"/>
      <c r="G985" s="5">
        <v>103.5</v>
      </c>
      <c r="H985" s="7">
        <v>93.045330000000007</v>
      </c>
    </row>
    <row r="986" spans="1:8" x14ac:dyDescent="0.3">
      <c r="A986" s="2">
        <v>45544.5</v>
      </c>
      <c r="B986" s="5">
        <v>56.5</v>
      </c>
      <c r="C986" s="5"/>
      <c r="D986" s="5">
        <v>32.1</v>
      </c>
      <c r="E986" s="5">
        <f t="shared" si="15"/>
        <v>44.3</v>
      </c>
      <c r="F986" s="5"/>
      <c r="G986" s="5">
        <v>70.099999999999994</v>
      </c>
      <c r="H986" s="7">
        <v>52.481459999999998</v>
      </c>
    </row>
    <row r="987" spans="1:8" x14ac:dyDescent="0.3">
      <c r="A987" s="2">
        <v>45544.541666666701</v>
      </c>
      <c r="B987" s="5">
        <v>49.7</v>
      </c>
      <c r="C987" s="5"/>
      <c r="D987" s="5">
        <v>48.4</v>
      </c>
      <c r="E987" s="5">
        <f t="shared" si="15"/>
        <v>49.05</v>
      </c>
      <c r="F987" s="5"/>
      <c r="G987" s="5">
        <v>76.5</v>
      </c>
      <c r="H987" s="7">
        <v>59.486499999999999</v>
      </c>
    </row>
    <row r="988" spans="1:8" x14ac:dyDescent="0.3">
      <c r="A988" s="2">
        <v>45544.583333333299</v>
      </c>
      <c r="B988" s="5">
        <v>49.8</v>
      </c>
      <c r="C988" s="5"/>
      <c r="D988" s="5">
        <v>54.7</v>
      </c>
      <c r="E988" s="5">
        <f t="shared" si="15"/>
        <v>52.25</v>
      </c>
      <c r="F988" s="5"/>
      <c r="G988" s="5">
        <v>72.2</v>
      </c>
      <c r="H988" s="7">
        <v>55.962130000000002</v>
      </c>
    </row>
    <row r="989" spans="1:8" x14ac:dyDescent="0.3">
      <c r="A989" s="2">
        <v>45544.625</v>
      </c>
      <c r="B989" s="5">
        <v>56.3</v>
      </c>
      <c r="C989" s="5"/>
      <c r="D989" s="5">
        <v>47.7</v>
      </c>
      <c r="E989" s="5">
        <f t="shared" si="15"/>
        <v>52</v>
      </c>
      <c r="F989" s="5"/>
      <c r="G989" s="5">
        <v>78.099999999999994</v>
      </c>
      <c r="H989" s="7">
        <v>62.198819999999998</v>
      </c>
    </row>
    <row r="990" spans="1:8" x14ac:dyDescent="0.3">
      <c r="A990" s="2">
        <v>45544.666666666701</v>
      </c>
      <c r="B990" s="5">
        <v>46.9</v>
      </c>
      <c r="C990" s="5"/>
      <c r="D990" s="5">
        <v>43.1</v>
      </c>
      <c r="E990" s="5">
        <f t="shared" si="15"/>
        <v>45</v>
      </c>
      <c r="F990" s="5"/>
      <c r="G990" s="5">
        <v>65.900000000000006</v>
      </c>
      <c r="H990" s="7">
        <v>53.565449999999998</v>
      </c>
    </row>
    <row r="991" spans="1:8" x14ac:dyDescent="0.3">
      <c r="A991" s="2">
        <v>45544.708333333299</v>
      </c>
      <c r="B991" s="5">
        <v>60</v>
      </c>
      <c r="C991" s="5"/>
      <c r="D991" s="5">
        <v>52.2</v>
      </c>
      <c r="E991" s="5">
        <f t="shared" si="15"/>
        <v>56.1</v>
      </c>
      <c r="F991" s="5"/>
      <c r="G991" s="5">
        <v>66</v>
      </c>
      <c r="H991" s="7">
        <v>55.374130000000001</v>
      </c>
    </row>
    <row r="992" spans="1:8" x14ac:dyDescent="0.3">
      <c r="A992" s="2">
        <v>45544.75</v>
      </c>
      <c r="B992" s="5">
        <v>61</v>
      </c>
      <c r="C992" s="5"/>
      <c r="D992" s="5">
        <v>41.3</v>
      </c>
      <c r="E992" s="5">
        <f t="shared" si="15"/>
        <v>51.15</v>
      </c>
      <c r="F992" s="5"/>
      <c r="G992" s="5">
        <v>67.900000000000006</v>
      </c>
      <c r="H992" s="7">
        <v>53.536929999999998</v>
      </c>
    </row>
    <row r="993" spans="1:8" x14ac:dyDescent="0.3">
      <c r="A993" s="2">
        <v>45544.791666666701</v>
      </c>
      <c r="B993" s="5">
        <v>57</v>
      </c>
      <c r="C993" s="5"/>
      <c r="D993" s="5">
        <v>47.9</v>
      </c>
      <c r="E993" s="5">
        <f t="shared" si="15"/>
        <v>52.45</v>
      </c>
      <c r="F993" s="5"/>
      <c r="G993" s="5">
        <v>82.7</v>
      </c>
      <c r="H993" s="7">
        <v>63.707389999999997</v>
      </c>
    </row>
    <row r="994" spans="1:8" x14ac:dyDescent="0.3">
      <c r="A994" s="2">
        <v>45544.833333333299</v>
      </c>
      <c r="B994" s="5">
        <v>67.3</v>
      </c>
      <c r="C994" s="5"/>
      <c r="D994" s="5">
        <v>54.6</v>
      </c>
      <c r="E994" s="5">
        <f t="shared" si="15"/>
        <v>60.95</v>
      </c>
      <c r="F994" s="5"/>
      <c r="G994" s="5">
        <v>81.599999999999994</v>
      </c>
      <c r="H994" s="7">
        <v>65.187690000000003</v>
      </c>
    </row>
    <row r="995" spans="1:8" x14ac:dyDescent="0.3">
      <c r="A995" s="2">
        <v>45544.875</v>
      </c>
      <c r="B995" s="5">
        <v>68</v>
      </c>
      <c r="C995" s="5"/>
      <c r="D995" s="5">
        <v>50.4</v>
      </c>
      <c r="E995" s="5">
        <f t="shared" si="15"/>
        <v>59.2</v>
      </c>
      <c r="F995" s="5"/>
      <c r="G995" s="5">
        <v>74.900000000000006</v>
      </c>
      <c r="H995" s="7">
        <v>62.634636999999998</v>
      </c>
    </row>
    <row r="996" spans="1:8" x14ac:dyDescent="0.3">
      <c r="A996" s="2">
        <v>45544.916666666701</v>
      </c>
      <c r="B996" s="5">
        <v>54.1</v>
      </c>
      <c r="C996" s="5"/>
      <c r="D996" s="5">
        <v>47</v>
      </c>
      <c r="E996" s="5">
        <f t="shared" si="15"/>
        <v>50.55</v>
      </c>
      <c r="F996" s="5"/>
      <c r="G996" s="5">
        <v>71.5</v>
      </c>
      <c r="H996" s="7">
        <v>58.715713000000001</v>
      </c>
    </row>
    <row r="997" spans="1:8" x14ac:dyDescent="0.3">
      <c r="A997" s="2">
        <v>45544.958333333299</v>
      </c>
      <c r="B997" s="5">
        <v>44.4</v>
      </c>
      <c r="C997" s="5"/>
      <c r="D997" s="5">
        <v>48.1</v>
      </c>
      <c r="E997" s="5">
        <f t="shared" si="15"/>
        <v>46.25</v>
      </c>
      <c r="F997" s="5"/>
      <c r="G997" s="5">
        <v>57.4</v>
      </c>
      <c r="H997" s="7">
        <v>48.778125000000003</v>
      </c>
    </row>
    <row r="998" spans="1:8" x14ac:dyDescent="0.3">
      <c r="A998" s="2">
        <v>45545</v>
      </c>
      <c r="B998" s="5">
        <v>42.3</v>
      </c>
      <c r="C998" s="5"/>
      <c r="D998" s="5">
        <v>31.4</v>
      </c>
      <c r="E998" s="5">
        <f t="shared" si="15"/>
        <v>36.849999999999994</v>
      </c>
      <c r="F998" s="5"/>
      <c r="G998" s="5">
        <v>46.8</v>
      </c>
      <c r="H998" s="7">
        <v>42.368251999999998</v>
      </c>
    </row>
    <row r="999" spans="1:8" x14ac:dyDescent="0.3">
      <c r="A999" s="2">
        <v>45545.041666666701</v>
      </c>
      <c r="B999" s="5">
        <v>36.1</v>
      </c>
      <c r="C999" s="5"/>
      <c r="D999" s="5">
        <v>37.5</v>
      </c>
      <c r="E999" s="5">
        <f t="shared" si="15"/>
        <v>36.799999999999997</v>
      </c>
      <c r="F999" s="5"/>
      <c r="G999" s="5">
        <v>44.2</v>
      </c>
      <c r="H999" s="7">
        <v>41.328662000000001</v>
      </c>
    </row>
    <row r="1000" spans="1:8" x14ac:dyDescent="0.3">
      <c r="A1000" s="2">
        <v>45545.083333333299</v>
      </c>
      <c r="B1000" s="5">
        <v>36.5</v>
      </c>
      <c r="C1000" s="5"/>
      <c r="D1000" s="5">
        <v>23</v>
      </c>
      <c r="E1000" s="5">
        <f t="shared" si="15"/>
        <v>29.75</v>
      </c>
      <c r="F1000" s="5"/>
      <c r="G1000" s="5">
        <v>37.5</v>
      </c>
      <c r="H1000" s="7">
        <v>36.204027000000004</v>
      </c>
    </row>
    <row r="1001" spans="1:8" x14ac:dyDescent="0.3">
      <c r="A1001" s="2">
        <v>45545.125</v>
      </c>
      <c r="B1001" s="5">
        <v>27.6</v>
      </c>
      <c r="C1001" s="5"/>
      <c r="D1001" s="5">
        <v>25.5</v>
      </c>
      <c r="E1001" s="5">
        <f t="shared" si="15"/>
        <v>26.55</v>
      </c>
      <c r="F1001" s="5"/>
      <c r="G1001" s="5">
        <v>32.299999999999997</v>
      </c>
      <c r="H1001" s="7">
        <v>32.843660999999997</v>
      </c>
    </row>
    <row r="1002" spans="1:8" x14ac:dyDescent="0.3">
      <c r="A1002" s="2">
        <v>45545.166666666701</v>
      </c>
      <c r="B1002" s="5">
        <v>27.7</v>
      </c>
      <c r="C1002" s="5"/>
      <c r="D1002" s="5">
        <v>21.4</v>
      </c>
      <c r="E1002" s="5">
        <f t="shared" si="15"/>
        <v>24.549999999999997</v>
      </c>
      <c r="F1002" s="5"/>
      <c r="G1002" s="5">
        <v>23.1</v>
      </c>
      <c r="H1002" s="7">
        <v>24.368478</v>
      </c>
    </row>
    <row r="1003" spans="1:8" x14ac:dyDescent="0.3">
      <c r="A1003" s="2">
        <v>45545.208333333299</v>
      </c>
      <c r="B1003" s="5">
        <v>18.5</v>
      </c>
      <c r="C1003" s="5"/>
      <c r="D1003" s="5">
        <v>23.5</v>
      </c>
      <c r="E1003" s="5">
        <f t="shared" si="15"/>
        <v>21</v>
      </c>
      <c r="F1003" s="5"/>
      <c r="G1003" s="5">
        <v>20.6</v>
      </c>
      <c r="H1003" s="7">
        <v>21.684835</v>
      </c>
    </row>
    <row r="1004" spans="1:8" x14ac:dyDescent="0.3">
      <c r="A1004" s="2">
        <v>45545.25</v>
      </c>
      <c r="B1004" s="5">
        <v>16.899999999999999</v>
      </c>
      <c r="C1004" s="5"/>
      <c r="D1004" s="5">
        <v>22.3</v>
      </c>
      <c r="E1004" s="5">
        <f t="shared" si="15"/>
        <v>19.600000000000001</v>
      </c>
      <c r="F1004" s="5"/>
      <c r="G1004" s="5">
        <v>18.899999999999999</v>
      </c>
      <c r="H1004" s="7">
        <v>19.412609</v>
      </c>
    </row>
    <row r="1005" spans="1:8" x14ac:dyDescent="0.3">
      <c r="A1005" s="2">
        <v>45545.291666666701</v>
      </c>
      <c r="B1005" s="5">
        <v>12.1</v>
      </c>
      <c r="C1005" s="5"/>
      <c r="D1005" s="5">
        <v>19.899999999999999</v>
      </c>
      <c r="E1005" s="5">
        <f t="shared" si="15"/>
        <v>16</v>
      </c>
      <c r="F1005" s="5"/>
      <c r="G1005" s="5">
        <v>16.399999999999999</v>
      </c>
      <c r="H1005" s="7">
        <v>16.547599999999999</v>
      </c>
    </row>
    <row r="1006" spans="1:8" x14ac:dyDescent="0.3">
      <c r="A1006" s="2">
        <v>45545.333333333299</v>
      </c>
      <c r="B1006" s="5">
        <v>9.3000000000000007</v>
      </c>
      <c r="C1006" s="5"/>
      <c r="D1006" s="5">
        <v>23</v>
      </c>
      <c r="E1006" s="5">
        <f t="shared" si="15"/>
        <v>16.149999999999999</v>
      </c>
      <c r="F1006" s="5"/>
      <c r="G1006" s="5">
        <v>15</v>
      </c>
      <c r="H1006" s="7">
        <v>12.748108</v>
      </c>
    </row>
    <row r="1007" spans="1:8" x14ac:dyDescent="0.3">
      <c r="A1007" s="2">
        <v>45545.375</v>
      </c>
      <c r="B1007" s="5">
        <v>7.9</v>
      </c>
      <c r="C1007" s="5"/>
      <c r="D1007" s="5">
        <v>10.1</v>
      </c>
      <c r="E1007" s="5">
        <f t="shared" si="15"/>
        <v>9</v>
      </c>
      <c r="F1007" s="5"/>
      <c r="G1007" s="5">
        <v>13.4</v>
      </c>
      <c r="H1007" s="7">
        <v>11.344055000000001</v>
      </c>
    </row>
    <row r="1008" spans="1:8" x14ac:dyDescent="0.3">
      <c r="A1008" s="2">
        <v>45545.416666666701</v>
      </c>
      <c r="B1008" s="5">
        <v>13.1</v>
      </c>
      <c r="C1008" s="5"/>
      <c r="D1008" s="5">
        <v>12.3</v>
      </c>
      <c r="E1008" s="5">
        <f t="shared" si="15"/>
        <v>12.7</v>
      </c>
      <c r="F1008" s="5"/>
      <c r="G1008" s="5">
        <v>13.9</v>
      </c>
      <c r="H1008" s="7">
        <v>12.251924000000001</v>
      </c>
    </row>
    <row r="1009" spans="1:8" x14ac:dyDescent="0.3">
      <c r="A1009" s="2">
        <v>45545.458333333299</v>
      </c>
      <c r="B1009" s="5">
        <v>7.1</v>
      </c>
      <c r="C1009" s="5"/>
      <c r="D1009" s="5">
        <v>14.5</v>
      </c>
      <c r="E1009" s="5">
        <f t="shared" si="15"/>
        <v>10.8</v>
      </c>
      <c r="F1009" s="5"/>
      <c r="G1009" s="5">
        <v>16</v>
      </c>
      <c r="H1009" s="7">
        <v>13.888933</v>
      </c>
    </row>
    <row r="1010" spans="1:8" x14ac:dyDescent="0.3">
      <c r="A1010" s="2">
        <v>45545.5</v>
      </c>
      <c r="B1010" s="5">
        <v>12.8</v>
      </c>
      <c r="C1010" s="5"/>
      <c r="D1010" s="5">
        <v>16.2</v>
      </c>
      <c r="E1010" s="5">
        <f t="shared" si="15"/>
        <v>14.5</v>
      </c>
      <c r="F1010" s="5"/>
      <c r="G1010" s="5">
        <v>18.3</v>
      </c>
      <c r="H1010" s="7">
        <v>16.635303</v>
      </c>
    </row>
    <row r="1011" spans="1:8" x14ac:dyDescent="0.3">
      <c r="A1011" s="2">
        <v>45545.541666666701</v>
      </c>
      <c r="B1011" s="5">
        <v>12.7</v>
      </c>
      <c r="C1011" s="5"/>
      <c r="D1011" s="5">
        <v>18</v>
      </c>
      <c r="E1011" s="5">
        <f t="shared" si="15"/>
        <v>15.35</v>
      </c>
      <c r="F1011" s="5"/>
      <c r="G1011" s="5">
        <v>21.8</v>
      </c>
      <c r="H1011" s="7">
        <v>18.787955</v>
      </c>
    </row>
    <row r="1012" spans="1:8" x14ac:dyDescent="0.3">
      <c r="A1012" s="2">
        <v>45545.583333333299</v>
      </c>
      <c r="B1012" s="5">
        <v>19.600000000000001</v>
      </c>
      <c r="C1012" s="5"/>
      <c r="D1012" s="5">
        <v>16.5</v>
      </c>
      <c r="E1012" s="5">
        <f t="shared" si="15"/>
        <v>18.05</v>
      </c>
      <c r="F1012" s="5"/>
      <c r="G1012" s="5">
        <v>27</v>
      </c>
      <c r="H1012" s="7">
        <v>22.246652000000001</v>
      </c>
    </row>
    <row r="1013" spans="1:8" x14ac:dyDescent="0.3">
      <c r="A1013" s="2">
        <v>45545.625</v>
      </c>
      <c r="B1013" s="5">
        <v>28.9</v>
      </c>
      <c r="C1013" s="5"/>
      <c r="D1013" s="5">
        <v>27.7</v>
      </c>
      <c r="E1013" s="5">
        <f t="shared" si="15"/>
        <v>28.299999999999997</v>
      </c>
      <c r="F1013" s="5"/>
      <c r="G1013" s="5">
        <v>37.6</v>
      </c>
      <c r="H1013" s="7">
        <v>30.261834</v>
      </c>
    </row>
    <row r="1014" spans="1:8" x14ac:dyDescent="0.3">
      <c r="A1014" s="2">
        <v>45545.666666666701</v>
      </c>
      <c r="B1014" s="5">
        <v>35</v>
      </c>
      <c r="C1014" s="5"/>
      <c r="D1014" s="5">
        <v>28</v>
      </c>
      <c r="E1014" s="5">
        <f t="shared" si="15"/>
        <v>31.5</v>
      </c>
      <c r="F1014" s="5"/>
      <c r="G1014" s="5">
        <v>43.2</v>
      </c>
      <c r="H1014" s="7">
        <v>32.800387000000001</v>
      </c>
    </row>
    <row r="1015" spans="1:8" x14ac:dyDescent="0.3">
      <c r="A1015" s="2">
        <v>45545.708333333299</v>
      </c>
      <c r="B1015" s="5">
        <v>41.7</v>
      </c>
      <c r="C1015" s="5"/>
      <c r="D1015" s="5">
        <v>33.6</v>
      </c>
      <c r="E1015" s="5">
        <f t="shared" si="15"/>
        <v>37.650000000000006</v>
      </c>
      <c r="F1015" s="5"/>
      <c r="G1015" s="5">
        <v>42.2</v>
      </c>
      <c r="H1015" s="7">
        <v>33.729927000000004</v>
      </c>
    </row>
    <row r="1016" spans="1:8" x14ac:dyDescent="0.3">
      <c r="A1016" s="2">
        <v>45545.75</v>
      </c>
      <c r="B1016" s="5">
        <v>36.5</v>
      </c>
      <c r="C1016" s="5"/>
      <c r="D1016" s="5">
        <v>26.5</v>
      </c>
      <c r="E1016" s="5">
        <f t="shared" si="15"/>
        <v>31.5</v>
      </c>
      <c r="F1016" s="5"/>
      <c r="G1016" s="5">
        <v>31.1</v>
      </c>
      <c r="H1016" s="7">
        <v>25.352792999999998</v>
      </c>
    </row>
    <row r="1017" spans="1:8" x14ac:dyDescent="0.3">
      <c r="A1017" s="2">
        <v>45545.791666666701</v>
      </c>
      <c r="B1017" s="5">
        <v>34.700000000000003</v>
      </c>
      <c r="C1017" s="5"/>
      <c r="D1017" s="5">
        <v>24.7</v>
      </c>
      <c r="E1017" s="5">
        <f t="shared" si="15"/>
        <v>29.700000000000003</v>
      </c>
      <c r="F1017" s="5"/>
      <c r="G1017" s="5">
        <v>36.9</v>
      </c>
      <c r="H1017" s="7">
        <v>29.044777</v>
      </c>
    </row>
    <row r="1018" spans="1:8" x14ac:dyDescent="0.3">
      <c r="A1018" s="2">
        <v>45545.833333333299</v>
      </c>
      <c r="B1018" s="5">
        <v>29.7</v>
      </c>
      <c r="C1018" s="5"/>
      <c r="D1018" s="5">
        <v>20.9</v>
      </c>
      <c r="E1018" s="5">
        <f t="shared" si="15"/>
        <v>25.299999999999997</v>
      </c>
      <c r="F1018" s="5"/>
      <c r="G1018" s="5">
        <v>29.2</v>
      </c>
      <c r="H1018" s="7">
        <v>24.166067000000002</v>
      </c>
    </row>
    <row r="1019" spans="1:8" x14ac:dyDescent="0.3">
      <c r="A1019" s="2">
        <v>45545.875</v>
      </c>
      <c r="B1019" s="5">
        <v>25.3</v>
      </c>
      <c r="C1019" s="5"/>
      <c r="D1019" s="5">
        <v>16.899999999999999</v>
      </c>
      <c r="E1019" s="5">
        <f t="shared" si="15"/>
        <v>21.1</v>
      </c>
      <c r="F1019" s="5"/>
      <c r="G1019" s="5">
        <v>27.6</v>
      </c>
      <c r="H1019" s="7">
        <v>22.424876999999999</v>
      </c>
    </row>
    <row r="1020" spans="1:8" x14ac:dyDescent="0.3">
      <c r="A1020" s="2">
        <v>45545.916666666701</v>
      </c>
      <c r="B1020" s="5">
        <v>24.9</v>
      </c>
      <c r="C1020" s="5"/>
      <c r="D1020" s="5">
        <v>19.399999999999999</v>
      </c>
      <c r="E1020" s="5">
        <f t="shared" si="15"/>
        <v>22.15</v>
      </c>
      <c r="F1020" s="5"/>
      <c r="G1020" s="5">
        <v>20.5</v>
      </c>
      <c r="H1020" s="7">
        <v>17.598358999999999</v>
      </c>
    </row>
    <row r="1021" spans="1:8" x14ac:dyDescent="0.3">
      <c r="A1021" s="2">
        <v>45545.958333333299</v>
      </c>
      <c r="B1021" s="5">
        <v>20.2</v>
      </c>
      <c r="C1021" s="5"/>
      <c r="D1021" s="5">
        <v>20.399999999999999</v>
      </c>
      <c r="E1021" s="5">
        <f t="shared" si="15"/>
        <v>20.299999999999997</v>
      </c>
      <c r="F1021" s="5"/>
      <c r="G1021" s="5">
        <v>22.9</v>
      </c>
      <c r="H1021" s="7">
        <v>20.651194</v>
      </c>
    </row>
    <row r="1022" spans="1:8" x14ac:dyDescent="0.3">
      <c r="A1022" s="2">
        <v>45546</v>
      </c>
      <c r="B1022" s="5">
        <v>34.9</v>
      </c>
      <c r="C1022" s="5"/>
      <c r="D1022" s="5">
        <v>24.7</v>
      </c>
      <c r="E1022" s="5">
        <f t="shared" si="15"/>
        <v>29.799999999999997</v>
      </c>
      <c r="F1022" s="5"/>
      <c r="G1022" s="5">
        <v>29.5</v>
      </c>
      <c r="H1022" s="7">
        <v>27.238229</v>
      </c>
    </row>
    <row r="1023" spans="1:8" x14ac:dyDescent="0.3">
      <c r="A1023" s="2">
        <v>45546.041666666701</v>
      </c>
      <c r="B1023" s="5">
        <v>29.9</v>
      </c>
      <c r="C1023" s="5"/>
      <c r="D1023" s="5">
        <v>24.5</v>
      </c>
      <c r="E1023" s="5">
        <f t="shared" si="15"/>
        <v>27.2</v>
      </c>
      <c r="F1023" s="5"/>
      <c r="G1023" s="5">
        <v>29.2</v>
      </c>
      <c r="H1023" s="7">
        <v>29.416900999999999</v>
      </c>
    </row>
    <row r="1024" spans="1:8" x14ac:dyDescent="0.3">
      <c r="A1024" s="2">
        <v>45546.083333333299</v>
      </c>
      <c r="B1024" s="5">
        <v>30.4</v>
      </c>
      <c r="C1024" s="5"/>
      <c r="D1024" s="5">
        <v>29.7</v>
      </c>
      <c r="E1024" s="5">
        <f t="shared" si="15"/>
        <v>30.049999999999997</v>
      </c>
      <c r="F1024" s="5"/>
      <c r="G1024" s="5">
        <v>34.6</v>
      </c>
      <c r="H1024" s="7">
        <v>35.911465</v>
      </c>
    </row>
    <row r="1025" spans="1:8" x14ac:dyDescent="0.3">
      <c r="A1025" s="2">
        <v>45546.125</v>
      </c>
      <c r="B1025" s="5">
        <v>32.5</v>
      </c>
      <c r="C1025" s="5"/>
      <c r="D1025" s="5">
        <v>38.700000000000003</v>
      </c>
      <c r="E1025" s="5">
        <f t="shared" si="15"/>
        <v>35.6</v>
      </c>
      <c r="F1025" s="5"/>
      <c r="G1025" s="5">
        <v>38.1</v>
      </c>
      <c r="H1025" s="7">
        <v>42.191771000000003</v>
      </c>
    </row>
    <row r="1026" spans="1:8" x14ac:dyDescent="0.3">
      <c r="A1026" s="2">
        <v>45546.166666666701</v>
      </c>
      <c r="B1026" s="5">
        <v>31.2</v>
      </c>
      <c r="C1026" s="5"/>
      <c r="D1026" s="5">
        <v>23</v>
      </c>
      <c r="E1026" s="5">
        <f t="shared" si="15"/>
        <v>27.1</v>
      </c>
      <c r="F1026" s="5"/>
      <c r="G1026" s="5">
        <v>28.1</v>
      </c>
      <c r="H1026" s="7">
        <v>38.395860999999996</v>
      </c>
    </row>
    <row r="1027" spans="1:8" x14ac:dyDescent="0.3">
      <c r="A1027" s="2">
        <v>45546.208333333299</v>
      </c>
      <c r="B1027" s="5">
        <v>24.8</v>
      </c>
      <c r="C1027" s="5"/>
      <c r="D1027" s="5">
        <v>28.5</v>
      </c>
      <c r="E1027" s="5">
        <f t="shared" ref="E1027:E1090" si="16">AVERAGE(B1027:D1027)</f>
        <v>26.65</v>
      </c>
      <c r="F1027" s="5"/>
      <c r="G1027" s="5">
        <v>30.7</v>
      </c>
      <c r="H1027" s="7">
        <v>39.745100000000001</v>
      </c>
    </row>
    <row r="1028" spans="1:8" x14ac:dyDescent="0.3">
      <c r="A1028" s="2">
        <v>45546.25</v>
      </c>
      <c r="B1028" s="5">
        <v>27.1</v>
      </c>
      <c r="C1028" s="5"/>
      <c r="D1028" s="5">
        <v>32.6</v>
      </c>
      <c r="E1028" s="5">
        <f t="shared" si="16"/>
        <v>29.85</v>
      </c>
      <c r="F1028" s="5"/>
      <c r="G1028" s="5">
        <v>34.200000000000003</v>
      </c>
      <c r="H1028" s="7">
        <v>42.203299000000001</v>
      </c>
    </row>
    <row r="1029" spans="1:8" x14ac:dyDescent="0.3">
      <c r="A1029" s="2">
        <v>45546.291666666701</v>
      </c>
      <c r="B1029" s="5">
        <v>29.1</v>
      </c>
      <c r="C1029" s="5"/>
      <c r="D1029" s="5">
        <v>31.4</v>
      </c>
      <c r="E1029" s="5">
        <f t="shared" si="16"/>
        <v>30.25</v>
      </c>
      <c r="F1029" s="5"/>
      <c r="G1029" s="5">
        <v>34.1</v>
      </c>
      <c r="H1029" s="7">
        <v>40.50947</v>
      </c>
    </row>
    <row r="1030" spans="1:8" x14ac:dyDescent="0.3">
      <c r="A1030" s="2">
        <v>45546.333333333299</v>
      </c>
      <c r="B1030" s="5">
        <v>24.3</v>
      </c>
      <c r="C1030" s="5"/>
      <c r="D1030" s="5">
        <v>29.7</v>
      </c>
      <c r="E1030" s="5">
        <f t="shared" si="16"/>
        <v>27</v>
      </c>
      <c r="F1030" s="5"/>
      <c r="G1030" s="5">
        <v>40.6</v>
      </c>
      <c r="H1030" s="7">
        <v>39.086976999999997</v>
      </c>
    </row>
    <row r="1031" spans="1:8" x14ac:dyDescent="0.3">
      <c r="A1031" s="2">
        <v>45546.375</v>
      </c>
      <c r="B1031" s="5">
        <v>22.4</v>
      </c>
      <c r="C1031" s="5"/>
      <c r="D1031" s="5">
        <v>27.5</v>
      </c>
      <c r="E1031" s="5">
        <f t="shared" si="16"/>
        <v>24.95</v>
      </c>
      <c r="F1031" s="5"/>
      <c r="G1031" s="5">
        <v>44.1</v>
      </c>
      <c r="H1031" s="7">
        <v>38.407943000000003</v>
      </c>
    </row>
    <row r="1032" spans="1:8" x14ac:dyDescent="0.3">
      <c r="A1032" s="2">
        <v>45546.416666666701</v>
      </c>
      <c r="B1032" s="5">
        <v>22.4</v>
      </c>
      <c r="C1032" s="5"/>
      <c r="D1032" s="5">
        <v>27.3</v>
      </c>
      <c r="E1032" s="5">
        <f t="shared" si="16"/>
        <v>24.85</v>
      </c>
      <c r="F1032" s="5"/>
      <c r="G1032" s="5">
        <v>38.299999999999997</v>
      </c>
      <c r="H1032" s="7">
        <v>31.744558999999999</v>
      </c>
    </row>
    <row r="1033" spans="1:8" x14ac:dyDescent="0.3">
      <c r="A1033" s="2">
        <v>45546.458333333299</v>
      </c>
      <c r="B1033" s="5">
        <v>28.7</v>
      </c>
      <c r="C1033" s="5"/>
      <c r="D1033" s="5">
        <v>30.2</v>
      </c>
      <c r="E1033" s="5">
        <f t="shared" si="16"/>
        <v>29.45</v>
      </c>
      <c r="F1033" s="5"/>
      <c r="G1033" s="5">
        <v>38.799999999999997</v>
      </c>
      <c r="H1033" s="7">
        <v>35.460447000000002</v>
      </c>
    </row>
    <row r="1034" spans="1:8" x14ac:dyDescent="0.3">
      <c r="A1034" s="2">
        <v>45546.5</v>
      </c>
      <c r="B1034" s="5">
        <v>26.7</v>
      </c>
      <c r="C1034" s="5"/>
      <c r="D1034" s="5">
        <v>27</v>
      </c>
      <c r="E1034" s="5">
        <f t="shared" si="16"/>
        <v>26.85</v>
      </c>
      <c r="F1034" s="5"/>
      <c r="G1034" s="5">
        <v>39.5</v>
      </c>
      <c r="H1034" s="7">
        <v>34.288949000000002</v>
      </c>
    </row>
    <row r="1035" spans="1:8" x14ac:dyDescent="0.3">
      <c r="A1035" s="2">
        <v>45546.541666666701</v>
      </c>
      <c r="B1035" s="5">
        <v>27.5</v>
      </c>
      <c r="C1035" s="5"/>
      <c r="D1035" s="5">
        <v>29.2</v>
      </c>
      <c r="E1035" s="5">
        <f t="shared" si="16"/>
        <v>28.35</v>
      </c>
      <c r="F1035" s="5"/>
      <c r="G1035" s="5">
        <v>42.2</v>
      </c>
      <c r="H1035" s="7">
        <v>35.97092</v>
      </c>
    </row>
    <row r="1036" spans="1:8" x14ac:dyDescent="0.3">
      <c r="A1036" s="2">
        <v>45546.583333333299</v>
      </c>
      <c r="B1036" s="5">
        <v>25.1</v>
      </c>
      <c r="C1036" s="5"/>
      <c r="D1036" s="5">
        <v>23.8</v>
      </c>
      <c r="E1036" s="5">
        <f t="shared" si="16"/>
        <v>24.450000000000003</v>
      </c>
      <c r="F1036" s="5"/>
      <c r="G1036" s="5">
        <v>44.7</v>
      </c>
      <c r="H1036" s="7">
        <v>37.361657999999998</v>
      </c>
    </row>
    <row r="1037" spans="1:8" x14ac:dyDescent="0.3">
      <c r="A1037" s="2">
        <v>45546.625</v>
      </c>
      <c r="B1037" s="5">
        <v>35.700000000000003</v>
      </c>
      <c r="C1037" s="5"/>
      <c r="D1037" s="5">
        <v>28</v>
      </c>
      <c r="E1037" s="5">
        <f t="shared" si="16"/>
        <v>31.85</v>
      </c>
      <c r="F1037" s="5"/>
      <c r="G1037" s="5">
        <v>44.5</v>
      </c>
      <c r="H1037" s="7">
        <v>36.800792999999999</v>
      </c>
    </row>
    <row r="1038" spans="1:8" x14ac:dyDescent="0.3">
      <c r="A1038" s="2">
        <v>45546.666666666701</v>
      </c>
      <c r="B1038" s="5">
        <v>57</v>
      </c>
      <c r="C1038" s="5"/>
      <c r="D1038" s="5">
        <v>32.6</v>
      </c>
      <c r="E1038" s="5">
        <f t="shared" si="16"/>
        <v>44.8</v>
      </c>
      <c r="F1038" s="5"/>
      <c r="G1038" s="5">
        <v>40.6</v>
      </c>
      <c r="H1038" s="7">
        <v>38.232224000000002</v>
      </c>
    </row>
    <row r="1039" spans="1:8" x14ac:dyDescent="0.3">
      <c r="A1039" s="2">
        <v>45546.708333333299</v>
      </c>
      <c r="B1039" s="5">
        <v>64</v>
      </c>
      <c r="C1039" s="5"/>
      <c r="D1039" s="5">
        <v>13.3</v>
      </c>
      <c r="E1039" s="5">
        <f t="shared" si="16"/>
        <v>38.65</v>
      </c>
      <c r="F1039" s="5"/>
      <c r="G1039" s="5">
        <v>15.6</v>
      </c>
      <c r="H1039" s="7">
        <v>14.340650999999999</v>
      </c>
    </row>
    <row r="1040" spans="1:8" x14ac:dyDescent="0.3">
      <c r="A1040" s="2">
        <v>45546.75</v>
      </c>
      <c r="B1040" s="5">
        <v>-12.6</v>
      </c>
      <c r="C1040" s="5"/>
      <c r="D1040" s="5">
        <v>13.3</v>
      </c>
      <c r="E1040" s="5">
        <f t="shared" si="16"/>
        <v>0.35000000000000053</v>
      </c>
      <c r="F1040" s="5"/>
      <c r="G1040" s="5">
        <v>12.6</v>
      </c>
      <c r="H1040" s="7">
        <v>13.101575</v>
      </c>
    </row>
    <row r="1041" spans="1:8" x14ac:dyDescent="0.3">
      <c r="A1041" s="2">
        <v>45546.791666666701</v>
      </c>
      <c r="B1041" s="5">
        <v>-0.4</v>
      </c>
      <c r="C1041" s="5"/>
      <c r="D1041" s="5">
        <v>11.3</v>
      </c>
      <c r="E1041" s="5">
        <f t="shared" si="16"/>
        <v>5.45</v>
      </c>
      <c r="F1041" s="5"/>
      <c r="G1041" s="5">
        <v>11.2</v>
      </c>
      <c r="H1041" s="7">
        <v>9.9733049999999999</v>
      </c>
    </row>
    <row r="1042" spans="1:8" x14ac:dyDescent="0.3">
      <c r="A1042" s="2">
        <v>45546.833333333299</v>
      </c>
      <c r="B1042" s="5">
        <v>8</v>
      </c>
      <c r="C1042" s="5"/>
      <c r="D1042" s="5">
        <v>8.6999999999999993</v>
      </c>
      <c r="E1042" s="5">
        <f t="shared" si="16"/>
        <v>8.35</v>
      </c>
      <c r="F1042" s="5"/>
      <c r="G1042" s="5">
        <v>5.9</v>
      </c>
      <c r="H1042" s="7">
        <v>4.3596300000000001</v>
      </c>
    </row>
    <row r="1043" spans="1:8" x14ac:dyDescent="0.3">
      <c r="A1043" s="2">
        <v>45546.875</v>
      </c>
      <c r="B1043" s="5">
        <v>8.1</v>
      </c>
      <c r="C1043" s="5"/>
      <c r="D1043" s="5">
        <v>7.7</v>
      </c>
      <c r="E1043" s="5">
        <f t="shared" si="16"/>
        <v>7.9</v>
      </c>
      <c r="F1043" s="5"/>
      <c r="G1043" s="5">
        <v>5</v>
      </c>
      <c r="H1043" s="7">
        <v>3.5597699999999999</v>
      </c>
    </row>
    <row r="1044" spans="1:8" x14ac:dyDescent="0.3">
      <c r="A1044" s="2">
        <v>45546.916666666701</v>
      </c>
      <c r="B1044" s="5">
        <v>0.1</v>
      </c>
      <c r="C1044" s="5"/>
      <c r="D1044" s="5">
        <v>5.5</v>
      </c>
      <c r="E1044" s="5">
        <f t="shared" si="16"/>
        <v>2.8</v>
      </c>
      <c r="F1044" s="5"/>
      <c r="G1044" s="5">
        <v>4.9000000000000004</v>
      </c>
      <c r="H1044" s="7">
        <v>5.4475110000000004</v>
      </c>
    </row>
    <row r="1045" spans="1:8" x14ac:dyDescent="0.3">
      <c r="A1045" s="2">
        <v>45546.958333333299</v>
      </c>
      <c r="B1045" s="5">
        <v>1.2</v>
      </c>
      <c r="C1045" s="5"/>
      <c r="D1045" s="5">
        <v>2.8</v>
      </c>
      <c r="E1045" s="5">
        <f t="shared" si="16"/>
        <v>2</v>
      </c>
      <c r="F1045" s="5"/>
      <c r="G1045" s="5">
        <v>3.8</v>
      </c>
      <c r="H1045" s="7">
        <v>4.0686349999999996</v>
      </c>
    </row>
    <row r="1046" spans="1:8" x14ac:dyDescent="0.3">
      <c r="A1046" s="2">
        <v>45547</v>
      </c>
      <c r="B1046" s="5">
        <v>6.5</v>
      </c>
      <c r="C1046" s="5"/>
      <c r="D1046" s="5">
        <v>1.8</v>
      </c>
      <c r="E1046" s="5">
        <f t="shared" si="16"/>
        <v>4.1500000000000004</v>
      </c>
      <c r="F1046" s="5"/>
      <c r="G1046" s="5">
        <v>4.0999999999999996</v>
      </c>
      <c r="H1046" s="7">
        <v>4.6922769999999998</v>
      </c>
    </row>
    <row r="1047" spans="1:8" x14ac:dyDescent="0.3">
      <c r="A1047" s="2">
        <v>45547.041666666701</v>
      </c>
      <c r="B1047" s="5">
        <v>5</v>
      </c>
      <c r="C1047" s="5"/>
      <c r="D1047" s="5">
        <v>2.5</v>
      </c>
      <c r="E1047" s="5">
        <f t="shared" si="16"/>
        <v>3.75</v>
      </c>
      <c r="F1047" s="5"/>
      <c r="G1047" s="5">
        <v>4.0999999999999996</v>
      </c>
      <c r="H1047" s="7">
        <v>5.1327210000000001</v>
      </c>
    </row>
    <row r="1048" spans="1:8" x14ac:dyDescent="0.3">
      <c r="A1048" s="2">
        <v>45547.083333333299</v>
      </c>
      <c r="B1048" s="5">
        <v>10.199999999999999</v>
      </c>
      <c r="C1048" s="5"/>
      <c r="D1048" s="5">
        <v>2</v>
      </c>
      <c r="E1048" s="5">
        <f t="shared" si="16"/>
        <v>6.1</v>
      </c>
      <c r="F1048" s="5"/>
      <c r="G1048" s="5">
        <v>4.3</v>
      </c>
      <c r="H1048" s="7">
        <v>5.5203430000000004</v>
      </c>
    </row>
    <row r="1049" spans="1:8" x14ac:dyDescent="0.3">
      <c r="A1049" s="2">
        <v>45547.125</v>
      </c>
      <c r="B1049" s="5">
        <v>7.7</v>
      </c>
      <c r="C1049" s="5"/>
      <c r="D1049" s="5">
        <v>3.7</v>
      </c>
      <c r="E1049" s="5">
        <f t="shared" si="16"/>
        <v>5.7</v>
      </c>
      <c r="F1049" s="5"/>
      <c r="G1049" s="5">
        <v>4.3</v>
      </c>
      <c r="H1049" s="7">
        <v>4.729851</v>
      </c>
    </row>
    <row r="1050" spans="1:8" x14ac:dyDescent="0.3">
      <c r="A1050" s="2">
        <v>45547.166666666701</v>
      </c>
      <c r="B1050" s="5">
        <v>20.6</v>
      </c>
      <c r="C1050" s="5"/>
      <c r="D1050" s="5">
        <v>6.2</v>
      </c>
      <c r="E1050" s="5">
        <f t="shared" si="16"/>
        <v>13.4</v>
      </c>
      <c r="F1050" s="5"/>
      <c r="G1050" s="5">
        <v>4</v>
      </c>
      <c r="H1050" s="7">
        <v>3.5840169999999998</v>
      </c>
    </row>
    <row r="1051" spans="1:8" x14ac:dyDescent="0.3">
      <c r="A1051" s="2">
        <v>45547.208333333299</v>
      </c>
      <c r="B1051" s="5">
        <v>18</v>
      </c>
      <c r="C1051" s="5"/>
      <c r="D1051" s="5">
        <v>5.7</v>
      </c>
      <c r="E1051" s="5">
        <f t="shared" si="16"/>
        <v>11.85</v>
      </c>
      <c r="F1051" s="5"/>
      <c r="G1051" s="5">
        <v>4.4000000000000004</v>
      </c>
      <c r="H1051" s="7">
        <v>3.9647250000000001</v>
      </c>
    </row>
    <row r="1052" spans="1:8" x14ac:dyDescent="0.3">
      <c r="A1052" s="2">
        <v>45547.25</v>
      </c>
      <c r="B1052" s="5">
        <v>17.899999999999999</v>
      </c>
      <c r="C1052" s="5"/>
      <c r="D1052" s="5">
        <v>3.2</v>
      </c>
      <c r="E1052" s="5">
        <f t="shared" si="16"/>
        <v>10.549999999999999</v>
      </c>
      <c r="F1052" s="5"/>
      <c r="G1052" s="5">
        <v>4.0999999999999996</v>
      </c>
      <c r="H1052" s="7">
        <v>3.3063487</v>
      </c>
    </row>
    <row r="1053" spans="1:8" x14ac:dyDescent="0.3">
      <c r="A1053" s="2">
        <v>45547.291666666701</v>
      </c>
      <c r="B1053" s="5">
        <v>-3</v>
      </c>
      <c r="C1053" s="5"/>
      <c r="D1053" s="5">
        <v>5.5</v>
      </c>
      <c r="E1053" s="5">
        <f t="shared" si="16"/>
        <v>1.25</v>
      </c>
      <c r="F1053" s="5"/>
      <c r="G1053" s="5">
        <v>3.9</v>
      </c>
      <c r="H1053" s="7">
        <v>3.6092960000000001</v>
      </c>
    </row>
    <row r="1054" spans="1:8" x14ac:dyDescent="0.3">
      <c r="A1054" s="2">
        <v>45547.333333333299</v>
      </c>
      <c r="B1054" s="5">
        <v>-16.100000000000001</v>
      </c>
      <c r="C1054" s="5"/>
      <c r="D1054" s="5">
        <v>3.5</v>
      </c>
      <c r="E1054" s="5">
        <f t="shared" si="16"/>
        <v>-6.3000000000000007</v>
      </c>
      <c r="F1054" s="5"/>
      <c r="G1054" s="5">
        <v>5.7</v>
      </c>
      <c r="H1054" s="7">
        <v>4.9693167000000003</v>
      </c>
    </row>
    <row r="1055" spans="1:8" x14ac:dyDescent="0.3">
      <c r="A1055" s="2">
        <v>45547.375</v>
      </c>
      <c r="B1055" s="5">
        <v>7.2</v>
      </c>
      <c r="C1055" s="5"/>
      <c r="D1055" s="5">
        <v>9.1</v>
      </c>
      <c r="E1055" s="5">
        <f t="shared" si="16"/>
        <v>8.15</v>
      </c>
      <c r="F1055" s="5"/>
      <c r="G1055" s="5">
        <v>7.2</v>
      </c>
      <c r="H1055" s="7">
        <v>6.8921070000000002</v>
      </c>
    </row>
    <row r="1056" spans="1:8" x14ac:dyDescent="0.3">
      <c r="A1056" s="2">
        <v>45547.416666666701</v>
      </c>
      <c r="B1056" s="5">
        <v>11.7</v>
      </c>
      <c r="C1056" s="5"/>
      <c r="D1056" s="5">
        <v>6.5</v>
      </c>
      <c r="E1056" s="5">
        <f t="shared" si="16"/>
        <v>9.1</v>
      </c>
      <c r="F1056" s="5"/>
      <c r="G1056" s="5">
        <v>7.7</v>
      </c>
      <c r="H1056" s="7">
        <v>6.5667066700000003</v>
      </c>
    </row>
    <row r="1057" spans="1:8" x14ac:dyDescent="0.3">
      <c r="A1057" s="2">
        <v>45547.458333333299</v>
      </c>
      <c r="B1057" s="5">
        <v>14.4</v>
      </c>
      <c r="C1057" s="5"/>
      <c r="D1057" s="5">
        <v>2.8</v>
      </c>
      <c r="E1057" s="5">
        <f t="shared" si="16"/>
        <v>8.6</v>
      </c>
      <c r="F1057" s="5"/>
      <c r="G1057" s="5">
        <v>2.9</v>
      </c>
      <c r="H1057" s="7">
        <v>3.4370967000000001</v>
      </c>
    </row>
    <row r="1058" spans="1:8" x14ac:dyDescent="0.3">
      <c r="A1058" s="2">
        <v>45547.5</v>
      </c>
      <c r="B1058" s="5">
        <v>-0.3</v>
      </c>
      <c r="C1058" s="5"/>
      <c r="D1058" s="5">
        <v>1.5</v>
      </c>
      <c r="E1058" s="5">
        <f t="shared" si="16"/>
        <v>0.6</v>
      </c>
      <c r="F1058" s="5"/>
      <c r="G1058" s="5">
        <v>1.5</v>
      </c>
      <c r="H1058" s="7">
        <v>1.7892806999999999</v>
      </c>
    </row>
    <row r="1059" spans="1:8" x14ac:dyDescent="0.3">
      <c r="A1059" s="2">
        <v>45547.541666666701</v>
      </c>
      <c r="B1059" s="5">
        <v>-2.9</v>
      </c>
      <c r="C1059" s="5"/>
      <c r="D1059" s="5">
        <v>0</v>
      </c>
      <c r="E1059" s="5">
        <f t="shared" si="16"/>
        <v>-1.45</v>
      </c>
      <c r="F1059" s="5"/>
      <c r="G1059" s="5">
        <v>1.4</v>
      </c>
      <c r="H1059" s="7">
        <v>2.0190090000000001</v>
      </c>
    </row>
    <row r="1060" spans="1:8" x14ac:dyDescent="0.3">
      <c r="A1060" s="2">
        <v>45547.583333333299</v>
      </c>
      <c r="B1060" s="5">
        <v>-1.1000000000000001</v>
      </c>
      <c r="C1060" s="5"/>
      <c r="D1060" s="5">
        <v>0.3</v>
      </c>
      <c r="E1060" s="5">
        <f t="shared" si="16"/>
        <v>-0.4</v>
      </c>
      <c r="F1060" s="5"/>
      <c r="G1060" s="5">
        <v>0.9</v>
      </c>
      <c r="H1060" s="7">
        <v>2.1098526999999998</v>
      </c>
    </row>
    <row r="1061" spans="1:8" x14ac:dyDescent="0.3">
      <c r="A1061" s="2">
        <v>45547.625</v>
      </c>
      <c r="B1061" s="5">
        <v>4.3</v>
      </c>
      <c r="C1061" s="5"/>
      <c r="D1061" s="5">
        <v>3.7</v>
      </c>
      <c r="E1061" s="5">
        <f t="shared" si="16"/>
        <v>4</v>
      </c>
      <c r="F1061" s="5"/>
      <c r="G1061" s="5">
        <v>0.9</v>
      </c>
      <c r="H1061" s="7">
        <v>2.1674153</v>
      </c>
    </row>
    <row r="1062" spans="1:8" x14ac:dyDescent="0.3">
      <c r="A1062" s="2">
        <v>45547.666666666701</v>
      </c>
      <c r="B1062" s="5">
        <v>3.9</v>
      </c>
      <c r="C1062" s="5"/>
      <c r="D1062" s="5">
        <v>5.2</v>
      </c>
      <c r="E1062" s="5">
        <f t="shared" si="16"/>
        <v>4.55</v>
      </c>
      <c r="F1062" s="5"/>
      <c r="G1062" s="5">
        <v>0.9</v>
      </c>
      <c r="H1062" s="7">
        <v>2.0156966669999998</v>
      </c>
    </row>
    <row r="1063" spans="1:8" x14ac:dyDescent="0.3">
      <c r="A1063" s="2">
        <v>45547.708333333299</v>
      </c>
      <c r="B1063" s="5">
        <v>8</v>
      </c>
      <c r="C1063" s="5"/>
      <c r="D1063" s="5">
        <v>4</v>
      </c>
      <c r="E1063" s="5">
        <f t="shared" si="16"/>
        <v>6</v>
      </c>
      <c r="F1063" s="5"/>
      <c r="G1063" s="5">
        <v>0.9</v>
      </c>
      <c r="H1063" s="7">
        <v>1.7803634479999999</v>
      </c>
    </row>
    <row r="1064" spans="1:8" x14ac:dyDescent="0.3">
      <c r="A1064" s="2">
        <v>45547.75</v>
      </c>
      <c r="B1064" s="5">
        <v>2.9</v>
      </c>
      <c r="C1064" s="5"/>
      <c r="D1064" s="5">
        <v>7</v>
      </c>
      <c r="E1064" s="5">
        <f t="shared" si="16"/>
        <v>4.95</v>
      </c>
      <c r="F1064" s="5"/>
      <c r="G1064" s="5">
        <v>0.8</v>
      </c>
      <c r="H1064" s="7">
        <v>1.4861040000000001</v>
      </c>
    </row>
    <row r="1065" spans="1:8" x14ac:dyDescent="0.3">
      <c r="A1065" s="2">
        <v>45547.791666666701</v>
      </c>
      <c r="B1065" s="5">
        <v>6.1</v>
      </c>
      <c r="C1065" s="5"/>
      <c r="D1065" s="5">
        <v>3.7</v>
      </c>
      <c r="E1065" s="5">
        <f t="shared" si="16"/>
        <v>4.9000000000000004</v>
      </c>
      <c r="F1065" s="5"/>
      <c r="G1065" s="5">
        <v>0.6</v>
      </c>
      <c r="H1065" s="7">
        <v>1.0912173300000001</v>
      </c>
    </row>
    <row r="1066" spans="1:8" x14ac:dyDescent="0.3">
      <c r="A1066" s="2">
        <v>45547.833333333299</v>
      </c>
      <c r="B1066" s="5">
        <v>7</v>
      </c>
      <c r="C1066" s="5"/>
      <c r="D1066" s="5">
        <v>0.5</v>
      </c>
      <c r="E1066" s="5">
        <f t="shared" si="16"/>
        <v>3.75</v>
      </c>
      <c r="F1066" s="5"/>
      <c r="G1066" s="5">
        <v>0.6</v>
      </c>
      <c r="H1066" s="7">
        <v>0.45977266999999999</v>
      </c>
    </row>
    <row r="1067" spans="1:8" x14ac:dyDescent="0.3">
      <c r="A1067" s="2">
        <v>45547.875</v>
      </c>
      <c r="B1067" s="5">
        <v>2.6</v>
      </c>
      <c r="C1067" s="5"/>
      <c r="D1067" s="5">
        <v>2.8</v>
      </c>
      <c r="E1067" s="5">
        <f t="shared" si="16"/>
        <v>2.7</v>
      </c>
      <c r="F1067" s="5"/>
      <c r="G1067" s="5">
        <v>0.8</v>
      </c>
      <c r="H1067" s="7">
        <v>1.10338333</v>
      </c>
    </row>
    <row r="1068" spans="1:8" x14ac:dyDescent="0.3">
      <c r="A1068" s="2">
        <v>45547.916666666701</v>
      </c>
      <c r="B1068" s="5">
        <v>-3.9</v>
      </c>
      <c r="C1068" s="5"/>
      <c r="D1068" s="5">
        <v>2.5</v>
      </c>
      <c r="E1068" s="5">
        <f t="shared" si="16"/>
        <v>-0.7</v>
      </c>
      <c r="F1068" s="5"/>
      <c r="G1068" s="5">
        <v>0.7</v>
      </c>
      <c r="H1068" s="7">
        <v>0.15849269999999999</v>
      </c>
    </row>
    <row r="1069" spans="1:8" x14ac:dyDescent="0.3">
      <c r="A1069" s="2">
        <v>45547.958333333299</v>
      </c>
      <c r="B1069" s="5">
        <v>2.4</v>
      </c>
      <c r="C1069" s="5"/>
      <c r="D1069" s="5">
        <v>4.2</v>
      </c>
      <c r="E1069" s="5">
        <f t="shared" si="16"/>
        <v>3.3</v>
      </c>
      <c r="F1069" s="5"/>
      <c r="G1069" s="5">
        <v>0.6</v>
      </c>
      <c r="H1069" s="7">
        <v>-4.0587999999999999E-2</v>
      </c>
    </row>
    <row r="1070" spans="1:8" x14ac:dyDescent="0.3">
      <c r="A1070" s="2">
        <v>45548</v>
      </c>
      <c r="B1070" s="5">
        <v>10.6</v>
      </c>
      <c r="C1070" s="5"/>
      <c r="D1070" s="5">
        <v>1.3</v>
      </c>
      <c r="E1070" s="5">
        <f t="shared" si="16"/>
        <v>5.95</v>
      </c>
      <c r="F1070" s="5"/>
      <c r="G1070" s="5">
        <v>0.6</v>
      </c>
      <c r="H1070" s="7">
        <v>-3.8317329999999997E-2</v>
      </c>
    </row>
    <row r="1071" spans="1:8" x14ac:dyDescent="0.3">
      <c r="A1071" s="2">
        <v>45548.041666666701</v>
      </c>
      <c r="B1071" s="5">
        <v>9.6</v>
      </c>
      <c r="C1071" s="5"/>
      <c r="D1071" s="5">
        <v>3</v>
      </c>
      <c r="E1071" s="5">
        <f t="shared" si="16"/>
        <v>6.3</v>
      </c>
      <c r="F1071" s="5"/>
      <c r="G1071" s="5">
        <v>0.6</v>
      </c>
      <c r="H1071" s="7">
        <v>6.7498000000000002E-2</v>
      </c>
    </row>
    <row r="1072" spans="1:8" x14ac:dyDescent="0.3">
      <c r="A1072" s="2">
        <v>45548.083333333299</v>
      </c>
      <c r="B1072" s="5">
        <v>-6.4</v>
      </c>
      <c r="C1072" s="5"/>
      <c r="D1072" s="5">
        <v>1.5</v>
      </c>
      <c r="E1072" s="5">
        <f t="shared" si="16"/>
        <v>-2.4500000000000002</v>
      </c>
      <c r="F1072" s="5"/>
      <c r="G1072" s="5">
        <v>0.6</v>
      </c>
      <c r="H1072" s="7">
        <v>6.2117240000000001E-3</v>
      </c>
    </row>
    <row r="1073" spans="1:8" x14ac:dyDescent="0.3">
      <c r="A1073" s="2">
        <v>45548.125</v>
      </c>
      <c r="B1073" s="5">
        <v>-10.1</v>
      </c>
      <c r="C1073" s="5"/>
      <c r="D1073" s="5">
        <v>-0.9</v>
      </c>
      <c r="E1073" s="5">
        <f t="shared" si="16"/>
        <v>-5.5</v>
      </c>
      <c r="F1073" s="5"/>
      <c r="G1073" s="5">
        <v>0.6</v>
      </c>
      <c r="H1073" s="7">
        <v>-0.27813133000000001</v>
      </c>
    </row>
    <row r="1074" spans="1:8" x14ac:dyDescent="0.3">
      <c r="A1074" s="2">
        <v>45548.166666666701</v>
      </c>
      <c r="B1074" s="5">
        <v>-3.1</v>
      </c>
      <c r="C1074" s="5"/>
      <c r="D1074" s="5">
        <v>2.2000000000000002</v>
      </c>
      <c r="E1074" s="5">
        <f t="shared" si="16"/>
        <v>-0.44999999999999996</v>
      </c>
      <c r="F1074" s="5"/>
      <c r="G1074" s="5">
        <v>0.7</v>
      </c>
      <c r="H1074" s="7">
        <v>-0.20651733</v>
      </c>
    </row>
    <row r="1075" spans="1:8" x14ac:dyDescent="0.3">
      <c r="A1075" s="2">
        <v>45548.208333333299</v>
      </c>
      <c r="B1075" s="5">
        <v>9</v>
      </c>
      <c r="C1075" s="5"/>
      <c r="D1075" s="5">
        <v>1</v>
      </c>
      <c r="E1075" s="5">
        <f t="shared" si="16"/>
        <v>5</v>
      </c>
      <c r="F1075" s="5"/>
      <c r="G1075" s="5">
        <v>0.9</v>
      </c>
      <c r="H1075" s="7">
        <v>0.30993133</v>
      </c>
    </row>
    <row r="1076" spans="1:8" x14ac:dyDescent="0.3">
      <c r="A1076" s="2">
        <v>45548.25</v>
      </c>
      <c r="B1076" s="5">
        <v>21.4</v>
      </c>
      <c r="C1076" s="5"/>
      <c r="D1076" s="5">
        <v>2.2000000000000002</v>
      </c>
      <c r="E1076" s="5">
        <f t="shared" si="16"/>
        <v>11.799999999999999</v>
      </c>
      <c r="F1076" s="5"/>
      <c r="G1076" s="5">
        <v>1.8</v>
      </c>
      <c r="H1076" s="7">
        <v>1.147141333</v>
      </c>
    </row>
    <row r="1077" spans="1:8" x14ac:dyDescent="0.3">
      <c r="A1077" s="2">
        <v>45548.291666666701</v>
      </c>
      <c r="B1077" s="5">
        <v>2.6</v>
      </c>
      <c r="C1077" s="5"/>
      <c r="D1077" s="5">
        <v>0.8</v>
      </c>
      <c r="E1077" s="5">
        <f t="shared" si="16"/>
        <v>1.7000000000000002</v>
      </c>
      <c r="F1077" s="5"/>
      <c r="G1077" s="5">
        <v>1.4</v>
      </c>
      <c r="H1077" s="7">
        <v>1.1346033</v>
      </c>
    </row>
    <row r="1078" spans="1:8" x14ac:dyDescent="0.3">
      <c r="A1078" s="2">
        <v>45548.333333333299</v>
      </c>
      <c r="B1078" s="5">
        <v>-10.3</v>
      </c>
      <c r="C1078" s="5"/>
      <c r="D1078" s="5">
        <v>0.5</v>
      </c>
      <c r="E1078" s="5">
        <f t="shared" si="16"/>
        <v>-4.9000000000000004</v>
      </c>
      <c r="F1078" s="5"/>
      <c r="G1078" s="5">
        <v>1.3</v>
      </c>
      <c r="H1078" s="7">
        <v>0.81177730000000003</v>
      </c>
    </row>
    <row r="1079" spans="1:8" x14ac:dyDescent="0.3">
      <c r="A1079" s="2">
        <v>45548.375</v>
      </c>
      <c r="B1079" s="5">
        <v>-12.7</v>
      </c>
      <c r="C1079" s="5"/>
      <c r="D1079" s="5">
        <v>1.3</v>
      </c>
      <c r="E1079" s="5">
        <f t="shared" si="16"/>
        <v>-5.6999999999999993</v>
      </c>
      <c r="F1079" s="5"/>
      <c r="G1079" s="5">
        <v>1</v>
      </c>
      <c r="H1079" s="7">
        <v>0.39262469999999999</v>
      </c>
    </row>
    <row r="1080" spans="1:8" x14ac:dyDescent="0.3">
      <c r="A1080" s="2">
        <v>45548.416666666701</v>
      </c>
      <c r="B1080" s="5">
        <v>3.9</v>
      </c>
      <c r="C1080" s="5"/>
      <c r="D1080" s="5">
        <v>-0.1</v>
      </c>
      <c r="E1080" s="5">
        <f t="shared" si="16"/>
        <v>1.9</v>
      </c>
      <c r="F1080" s="5"/>
      <c r="G1080" s="5">
        <v>1.3</v>
      </c>
      <c r="H1080" s="7">
        <v>0.76523669999999999</v>
      </c>
    </row>
    <row r="1081" spans="1:8" x14ac:dyDescent="0.3">
      <c r="A1081" s="2">
        <v>45548.458333333299</v>
      </c>
      <c r="B1081" s="5">
        <v>5.7</v>
      </c>
      <c r="C1081" s="5"/>
      <c r="D1081" s="5">
        <v>0.3</v>
      </c>
      <c r="E1081" s="5">
        <f t="shared" si="16"/>
        <v>3</v>
      </c>
      <c r="F1081" s="5"/>
      <c r="G1081" s="5">
        <v>1.6</v>
      </c>
      <c r="H1081" s="7">
        <v>1.3035327000000001</v>
      </c>
    </row>
    <row r="1082" spans="1:8" x14ac:dyDescent="0.3">
      <c r="A1082" s="2">
        <v>45548.5</v>
      </c>
      <c r="B1082" s="5">
        <v>6.5</v>
      </c>
      <c r="C1082" s="5"/>
      <c r="D1082" s="5">
        <v>1.8</v>
      </c>
      <c r="E1082" s="5">
        <f t="shared" si="16"/>
        <v>4.1500000000000004</v>
      </c>
      <c r="F1082" s="5"/>
      <c r="G1082" s="5">
        <v>2.2000000000000002</v>
      </c>
      <c r="H1082" s="7">
        <v>1.903335</v>
      </c>
    </row>
    <row r="1083" spans="1:8" x14ac:dyDescent="0.3">
      <c r="A1083" s="2">
        <v>45548.541666666701</v>
      </c>
      <c r="B1083" s="5">
        <v>10.9</v>
      </c>
      <c r="C1083" s="5"/>
      <c r="D1083" s="5">
        <v>4.2</v>
      </c>
      <c r="E1083" s="5">
        <f t="shared" si="16"/>
        <v>7.5500000000000007</v>
      </c>
      <c r="F1083" s="5"/>
      <c r="G1083" s="5">
        <v>3.4</v>
      </c>
      <c r="H1083" s="7">
        <v>4.0703259999999997</v>
      </c>
    </row>
    <row r="1084" spans="1:8" x14ac:dyDescent="0.3">
      <c r="A1084" s="2">
        <v>45548.583333333299</v>
      </c>
      <c r="B1084" s="5">
        <v>6.3</v>
      </c>
      <c r="C1084" s="5"/>
      <c r="D1084" s="5">
        <v>3.5</v>
      </c>
      <c r="E1084" s="5">
        <f t="shared" si="16"/>
        <v>4.9000000000000004</v>
      </c>
      <c r="F1084" s="5"/>
      <c r="G1084" s="5">
        <v>4</v>
      </c>
      <c r="H1084" s="7">
        <v>4.481897</v>
      </c>
    </row>
    <row r="1085" spans="1:8" x14ac:dyDescent="0.3">
      <c r="A1085" s="2">
        <v>45548.625</v>
      </c>
      <c r="B1085" s="5">
        <v>2.8</v>
      </c>
      <c r="C1085" s="5"/>
      <c r="D1085" s="5">
        <v>4.7</v>
      </c>
      <c r="E1085" s="5">
        <f t="shared" si="16"/>
        <v>3.75</v>
      </c>
      <c r="F1085" s="5"/>
      <c r="G1085" s="5">
        <v>5.5</v>
      </c>
      <c r="H1085" s="7">
        <v>5.589785</v>
      </c>
    </row>
    <row r="1086" spans="1:8" x14ac:dyDescent="0.3">
      <c r="A1086" s="2">
        <v>45548.666666666701</v>
      </c>
      <c r="B1086" s="5">
        <v>15.6</v>
      </c>
      <c r="C1086" s="5"/>
      <c r="D1086" s="5">
        <v>2</v>
      </c>
      <c r="E1086" s="5">
        <f t="shared" si="16"/>
        <v>8.8000000000000007</v>
      </c>
      <c r="F1086" s="5"/>
      <c r="G1086" s="5">
        <v>4.9000000000000004</v>
      </c>
      <c r="H1086" s="7">
        <v>4.9774529999999997</v>
      </c>
    </row>
    <row r="1087" spans="1:8" x14ac:dyDescent="0.3">
      <c r="A1087" s="2">
        <v>45548.708333333299</v>
      </c>
      <c r="B1087" s="5">
        <v>7.6</v>
      </c>
      <c r="C1087" s="5"/>
      <c r="D1087" s="5">
        <v>2.8</v>
      </c>
      <c r="E1087" s="5">
        <f t="shared" si="16"/>
        <v>5.1999999999999993</v>
      </c>
      <c r="F1087" s="5"/>
      <c r="G1087" s="5">
        <v>4.4000000000000004</v>
      </c>
      <c r="H1087" s="7">
        <v>5.0109529999999998</v>
      </c>
    </row>
    <row r="1088" spans="1:8" x14ac:dyDescent="0.3">
      <c r="A1088" s="2">
        <v>45548.75</v>
      </c>
      <c r="B1088" s="5">
        <v>9.5</v>
      </c>
      <c r="C1088" s="5"/>
      <c r="D1088" s="5">
        <v>2.8</v>
      </c>
      <c r="E1088" s="5">
        <f t="shared" si="16"/>
        <v>6.15</v>
      </c>
      <c r="F1088" s="5"/>
      <c r="G1088" s="5">
        <v>5.4</v>
      </c>
      <c r="H1088" s="7">
        <v>5.5069889999999999</v>
      </c>
    </row>
    <row r="1089" spans="1:8" x14ac:dyDescent="0.3">
      <c r="A1089" s="2">
        <v>45548.791666666701</v>
      </c>
      <c r="B1089" s="5">
        <v>14</v>
      </c>
      <c r="C1089" s="5"/>
      <c r="D1089" s="5">
        <v>3</v>
      </c>
      <c r="E1089" s="5">
        <f t="shared" si="16"/>
        <v>8.5</v>
      </c>
      <c r="F1089" s="5"/>
      <c r="G1089" s="5">
        <v>5.2</v>
      </c>
      <c r="H1089" s="7">
        <v>4.6137360000000003</v>
      </c>
    </row>
    <row r="1090" spans="1:8" x14ac:dyDescent="0.3">
      <c r="A1090" s="2">
        <v>45548.833333333299</v>
      </c>
      <c r="B1090" s="5">
        <v>6.1</v>
      </c>
      <c r="C1090" s="5"/>
      <c r="D1090" s="5">
        <v>2.5</v>
      </c>
      <c r="E1090" s="5">
        <f t="shared" si="16"/>
        <v>4.3</v>
      </c>
      <c r="F1090" s="5"/>
      <c r="G1090" s="5">
        <v>4.8</v>
      </c>
      <c r="H1090" s="7">
        <v>4.3526550000000004</v>
      </c>
    </row>
    <row r="1091" spans="1:8" x14ac:dyDescent="0.3">
      <c r="A1091" s="2">
        <v>45548.875</v>
      </c>
      <c r="B1091" s="5">
        <v>8</v>
      </c>
      <c r="C1091" s="5"/>
      <c r="D1091" s="5">
        <v>3.2</v>
      </c>
      <c r="E1091" s="5">
        <f t="shared" ref="E1091:E1154" si="17">AVERAGE(B1091:D1091)</f>
        <v>5.6</v>
      </c>
      <c r="F1091" s="5"/>
      <c r="G1091" s="5">
        <v>5.4</v>
      </c>
      <c r="H1091" s="7">
        <v>5.1246489999999998</v>
      </c>
    </row>
    <row r="1092" spans="1:8" x14ac:dyDescent="0.3">
      <c r="A1092" s="2">
        <v>45548.916666666701</v>
      </c>
      <c r="B1092" s="5">
        <v>1.9</v>
      </c>
      <c r="C1092" s="5"/>
      <c r="D1092" s="5">
        <v>3</v>
      </c>
      <c r="E1092" s="5">
        <f t="shared" si="17"/>
        <v>2.4500000000000002</v>
      </c>
      <c r="F1092" s="5"/>
      <c r="G1092" s="5">
        <v>4.0999999999999996</v>
      </c>
      <c r="H1092" s="7">
        <v>3.7533340000000002</v>
      </c>
    </row>
    <row r="1093" spans="1:8" x14ac:dyDescent="0.3">
      <c r="A1093" s="2">
        <v>45548.958333333299</v>
      </c>
      <c r="B1093" s="5">
        <v>13.2</v>
      </c>
      <c r="C1093" s="5"/>
      <c r="D1093" s="5">
        <v>4.2</v>
      </c>
      <c r="E1093" s="5">
        <f t="shared" si="17"/>
        <v>8.6999999999999993</v>
      </c>
      <c r="F1093" s="5"/>
      <c r="G1093" s="5">
        <v>3.9</v>
      </c>
      <c r="H1093" s="7">
        <v>3.7405987000000001</v>
      </c>
    </row>
    <row r="1094" spans="1:8" x14ac:dyDescent="0.3">
      <c r="A1094" s="2">
        <v>45549</v>
      </c>
      <c r="B1094" s="5">
        <v>1</v>
      </c>
      <c r="C1094" s="5"/>
      <c r="D1094" s="5">
        <v>6.2</v>
      </c>
      <c r="E1094" s="5">
        <f t="shared" si="17"/>
        <v>3.6</v>
      </c>
      <c r="F1094" s="5"/>
      <c r="G1094" s="5">
        <v>3.7</v>
      </c>
      <c r="H1094" s="7">
        <v>4.302702</v>
      </c>
    </row>
    <row r="1095" spans="1:8" x14ac:dyDescent="0.3">
      <c r="A1095" s="2">
        <v>45549.041666666701</v>
      </c>
      <c r="B1095" s="5">
        <v>5</v>
      </c>
      <c r="C1095" s="5"/>
      <c r="D1095" s="5">
        <v>6.2</v>
      </c>
      <c r="E1095" s="5">
        <f t="shared" si="17"/>
        <v>5.6</v>
      </c>
      <c r="F1095" s="5"/>
      <c r="G1095" s="5">
        <v>3.2</v>
      </c>
      <c r="H1095" s="7">
        <v>3.6400432999999999</v>
      </c>
    </row>
    <row r="1096" spans="1:8" x14ac:dyDescent="0.3">
      <c r="A1096" s="2">
        <v>45549.083333333299</v>
      </c>
      <c r="B1096" s="5">
        <v>7.3</v>
      </c>
      <c r="C1096" s="5"/>
      <c r="D1096" s="5">
        <v>6.5</v>
      </c>
      <c r="E1096" s="5">
        <f t="shared" si="17"/>
        <v>6.9</v>
      </c>
      <c r="F1096" s="5"/>
      <c r="G1096" s="5">
        <v>3.2</v>
      </c>
      <c r="H1096" s="7">
        <v>3.7814567000000001</v>
      </c>
    </row>
    <row r="1097" spans="1:8" x14ac:dyDescent="0.3">
      <c r="A1097" s="2">
        <v>45549.125</v>
      </c>
      <c r="B1097" s="5">
        <v>8.6</v>
      </c>
      <c r="C1097" s="5"/>
      <c r="D1097" s="5">
        <v>5</v>
      </c>
      <c r="E1097" s="5">
        <f t="shared" si="17"/>
        <v>6.8</v>
      </c>
      <c r="F1097" s="5"/>
      <c r="G1097" s="5">
        <v>3</v>
      </c>
      <c r="H1097" s="7">
        <v>3.9941293</v>
      </c>
    </row>
    <row r="1098" spans="1:8" x14ac:dyDescent="0.3">
      <c r="A1098" s="2">
        <v>45549.166666666701</v>
      </c>
      <c r="B1098" s="5">
        <v>8.9</v>
      </c>
      <c r="C1098" s="5"/>
      <c r="D1098" s="5">
        <v>1.7</v>
      </c>
      <c r="E1098" s="5">
        <f t="shared" si="17"/>
        <v>5.3</v>
      </c>
      <c r="F1098" s="5"/>
      <c r="G1098" s="5">
        <v>2.8</v>
      </c>
      <c r="H1098" s="7">
        <v>4.0363452999999998</v>
      </c>
    </row>
    <row r="1099" spans="1:8" x14ac:dyDescent="0.3">
      <c r="A1099" s="2">
        <v>45549.208333333299</v>
      </c>
      <c r="B1099" s="5">
        <v>8.6</v>
      </c>
      <c r="C1099" s="5"/>
      <c r="D1099" s="5">
        <v>2</v>
      </c>
      <c r="E1099" s="5">
        <f t="shared" si="17"/>
        <v>5.3</v>
      </c>
      <c r="F1099" s="5"/>
      <c r="G1099" s="5">
        <v>2.4</v>
      </c>
      <c r="H1099" s="7">
        <v>3.2613159999999999</v>
      </c>
    </row>
    <row r="1100" spans="1:8" x14ac:dyDescent="0.3">
      <c r="A1100" s="2">
        <v>45549.25</v>
      </c>
      <c r="B1100" s="5">
        <v>5.6</v>
      </c>
      <c r="C1100" s="5"/>
      <c r="D1100" s="5">
        <v>0.2</v>
      </c>
      <c r="E1100" s="5">
        <f t="shared" si="17"/>
        <v>2.9</v>
      </c>
      <c r="F1100" s="5"/>
      <c r="G1100" s="5">
        <v>2.4</v>
      </c>
      <c r="H1100" s="7">
        <v>3.3734613329999998</v>
      </c>
    </row>
    <row r="1101" spans="1:8" x14ac:dyDescent="0.3">
      <c r="A1101" s="2">
        <v>45549.291666666701</v>
      </c>
      <c r="B1101" s="5">
        <v>-15.4</v>
      </c>
      <c r="C1101" s="5"/>
      <c r="D1101" s="5">
        <v>4.7</v>
      </c>
      <c r="E1101" s="5">
        <f t="shared" si="17"/>
        <v>-5.35</v>
      </c>
      <c r="F1101" s="5"/>
      <c r="G1101" s="5">
        <v>3</v>
      </c>
      <c r="H1101" s="7">
        <v>3.80437</v>
      </c>
    </row>
    <row r="1102" spans="1:8" x14ac:dyDescent="0.3">
      <c r="A1102" s="2">
        <v>45549.333333333299</v>
      </c>
      <c r="B1102" s="5">
        <v>-18.7</v>
      </c>
      <c r="C1102" s="5"/>
      <c r="D1102" s="5">
        <v>7.9</v>
      </c>
      <c r="E1102" s="5">
        <f t="shared" si="17"/>
        <v>-5.3999999999999995</v>
      </c>
      <c r="F1102" s="5"/>
      <c r="G1102" s="5">
        <v>5</v>
      </c>
      <c r="H1102" s="7">
        <v>4.9760249999999999</v>
      </c>
    </row>
    <row r="1103" spans="1:8" x14ac:dyDescent="0.3">
      <c r="A1103" s="2">
        <v>45549.375</v>
      </c>
      <c r="B1103" s="5">
        <v>-11.2</v>
      </c>
      <c r="C1103" s="5"/>
      <c r="D1103" s="5">
        <v>8.9</v>
      </c>
      <c r="E1103" s="5">
        <f t="shared" si="17"/>
        <v>-1.1499999999999995</v>
      </c>
      <c r="F1103" s="5"/>
      <c r="G1103" s="5">
        <v>6.6</v>
      </c>
      <c r="H1103" s="7">
        <v>5.8168670000000002</v>
      </c>
    </row>
    <row r="1104" spans="1:8" x14ac:dyDescent="0.3">
      <c r="A1104" s="2">
        <v>45549.416666666701</v>
      </c>
      <c r="B1104" s="5">
        <v>-0.3</v>
      </c>
      <c r="C1104" s="5"/>
      <c r="D1104" s="5">
        <v>6.7</v>
      </c>
      <c r="E1104" s="5">
        <f t="shared" si="17"/>
        <v>3.2</v>
      </c>
      <c r="F1104" s="5"/>
      <c r="G1104" s="5">
        <v>7.5</v>
      </c>
      <c r="H1104" s="7">
        <v>6.8405180000000003</v>
      </c>
    </row>
    <row r="1105" spans="1:8" x14ac:dyDescent="0.3">
      <c r="A1105" s="2">
        <v>45549.458333333299</v>
      </c>
      <c r="B1105" s="5">
        <v>2.4</v>
      </c>
      <c r="C1105" s="5"/>
      <c r="D1105" s="5">
        <v>3.7</v>
      </c>
      <c r="E1105" s="5">
        <f t="shared" si="17"/>
        <v>3.05</v>
      </c>
      <c r="F1105" s="5"/>
      <c r="G1105" s="5">
        <v>8.6</v>
      </c>
      <c r="H1105" s="7">
        <v>7.8412649999999999</v>
      </c>
    </row>
    <row r="1106" spans="1:8" x14ac:dyDescent="0.3">
      <c r="A1106" s="2">
        <v>45549.5</v>
      </c>
      <c r="B1106" s="5">
        <v>1</v>
      </c>
      <c r="C1106" s="5"/>
      <c r="D1106" s="5">
        <v>2.5</v>
      </c>
      <c r="E1106" s="5">
        <f t="shared" si="17"/>
        <v>1.75</v>
      </c>
      <c r="F1106" s="5"/>
      <c r="G1106" s="5">
        <v>8.6</v>
      </c>
      <c r="H1106" s="7">
        <v>8.2529880000000002</v>
      </c>
    </row>
    <row r="1107" spans="1:8" x14ac:dyDescent="0.3">
      <c r="A1107" s="2">
        <v>45549.541666666701</v>
      </c>
      <c r="B1107" s="5">
        <v>3.2</v>
      </c>
      <c r="C1107" s="5"/>
      <c r="D1107" s="5">
        <v>8.6999999999999993</v>
      </c>
      <c r="E1107" s="5">
        <f t="shared" si="17"/>
        <v>5.9499999999999993</v>
      </c>
      <c r="F1107" s="5"/>
      <c r="G1107" s="5">
        <v>9</v>
      </c>
      <c r="H1107" s="7">
        <v>9.2992950000000008</v>
      </c>
    </row>
    <row r="1108" spans="1:8" x14ac:dyDescent="0.3">
      <c r="A1108" s="2">
        <v>45549.583333333299</v>
      </c>
      <c r="B1108" s="5">
        <v>4.5</v>
      </c>
      <c r="C1108" s="5"/>
      <c r="D1108" s="5">
        <v>6</v>
      </c>
      <c r="E1108" s="5">
        <f t="shared" si="17"/>
        <v>5.25</v>
      </c>
      <c r="F1108" s="5"/>
      <c r="G1108" s="5">
        <v>9.3000000000000007</v>
      </c>
      <c r="H1108" s="7">
        <v>9.6948209999999992</v>
      </c>
    </row>
    <row r="1109" spans="1:8" x14ac:dyDescent="0.3">
      <c r="A1109" s="2">
        <v>45549.625</v>
      </c>
      <c r="B1109" s="5">
        <v>16.3</v>
      </c>
      <c r="C1109" s="5"/>
      <c r="D1109" s="5">
        <v>3.8</v>
      </c>
      <c r="E1109" s="5">
        <f t="shared" si="17"/>
        <v>10.050000000000001</v>
      </c>
      <c r="F1109" s="5"/>
      <c r="G1109" s="5">
        <v>8.5</v>
      </c>
      <c r="H1109" s="7">
        <v>8.8341089999999998</v>
      </c>
    </row>
    <row r="1110" spans="1:8" x14ac:dyDescent="0.3">
      <c r="A1110" s="2">
        <v>45549.666666666701</v>
      </c>
      <c r="B1110" s="5">
        <v>12.7</v>
      </c>
      <c r="C1110" s="5"/>
      <c r="D1110" s="5">
        <v>9.8000000000000007</v>
      </c>
      <c r="E1110" s="5">
        <f t="shared" si="17"/>
        <v>11.25</v>
      </c>
      <c r="F1110" s="5"/>
      <c r="G1110" s="5">
        <v>8.4</v>
      </c>
      <c r="H1110" s="7">
        <v>8.6674950000000006</v>
      </c>
    </row>
    <row r="1111" spans="1:8" x14ac:dyDescent="0.3">
      <c r="A1111" s="2">
        <v>45549.708333333299</v>
      </c>
      <c r="B1111" s="5">
        <v>7.2</v>
      </c>
      <c r="C1111" s="5"/>
      <c r="D1111" s="5">
        <v>6.5</v>
      </c>
      <c r="E1111" s="5">
        <f t="shared" si="17"/>
        <v>6.85</v>
      </c>
      <c r="F1111" s="5"/>
      <c r="G1111" s="5">
        <v>8.3000000000000007</v>
      </c>
      <c r="H1111" s="7">
        <v>8.7068809999999992</v>
      </c>
    </row>
    <row r="1112" spans="1:8" x14ac:dyDescent="0.3">
      <c r="A1112" s="2">
        <v>45549.75</v>
      </c>
      <c r="B1112" s="5">
        <v>18.399999999999999</v>
      </c>
      <c r="C1112" s="5"/>
      <c r="D1112" s="5">
        <v>13.7</v>
      </c>
      <c r="E1112" s="5">
        <f t="shared" si="17"/>
        <v>16.049999999999997</v>
      </c>
      <c r="F1112" s="5"/>
      <c r="G1112" s="5">
        <v>13.5</v>
      </c>
      <c r="H1112" s="7">
        <v>10.832604</v>
      </c>
    </row>
    <row r="1113" spans="1:8" x14ac:dyDescent="0.3">
      <c r="A1113" s="2">
        <v>45549.791666666701</v>
      </c>
      <c r="B1113" s="5">
        <v>28.5</v>
      </c>
      <c r="C1113" s="5"/>
      <c r="D1113" s="5">
        <v>14</v>
      </c>
      <c r="E1113" s="5">
        <f t="shared" si="17"/>
        <v>21.25</v>
      </c>
      <c r="F1113" s="5"/>
      <c r="G1113" s="5">
        <v>12.9</v>
      </c>
      <c r="H1113" s="7">
        <v>12.358200999999999</v>
      </c>
    </row>
    <row r="1114" spans="1:8" x14ac:dyDescent="0.3">
      <c r="A1114" s="2">
        <v>45549.833333333299</v>
      </c>
      <c r="B1114" s="5">
        <v>19.5</v>
      </c>
      <c r="C1114" s="5"/>
      <c r="D1114" s="5">
        <v>12.6</v>
      </c>
      <c r="E1114" s="5">
        <f t="shared" si="17"/>
        <v>16.05</v>
      </c>
      <c r="F1114" s="5"/>
      <c r="G1114" s="5">
        <v>12.5</v>
      </c>
      <c r="H1114" s="7">
        <v>11.709091000000001</v>
      </c>
    </row>
    <row r="1115" spans="1:8" x14ac:dyDescent="0.3">
      <c r="A1115" s="2">
        <v>45549.875</v>
      </c>
      <c r="B1115" s="5">
        <v>16.600000000000001</v>
      </c>
      <c r="C1115" s="5"/>
      <c r="D1115" s="5">
        <v>8.1999999999999993</v>
      </c>
      <c r="E1115" s="5">
        <f t="shared" si="17"/>
        <v>12.4</v>
      </c>
      <c r="F1115" s="5"/>
      <c r="G1115" s="5">
        <v>9.3000000000000007</v>
      </c>
      <c r="H1115" s="7">
        <v>9.1343569999999996</v>
      </c>
    </row>
    <row r="1116" spans="1:8" x14ac:dyDescent="0.3">
      <c r="A1116" s="2">
        <v>45549.916666666701</v>
      </c>
      <c r="B1116" s="5">
        <v>6.4</v>
      </c>
      <c r="C1116" s="5"/>
      <c r="D1116" s="5">
        <v>12.3</v>
      </c>
      <c r="E1116" s="5">
        <f t="shared" si="17"/>
        <v>9.3500000000000014</v>
      </c>
      <c r="F1116" s="5"/>
      <c r="G1116" s="5">
        <v>10.199999999999999</v>
      </c>
      <c r="H1116" s="7">
        <v>9.9359830000000002</v>
      </c>
    </row>
    <row r="1117" spans="1:8" x14ac:dyDescent="0.3">
      <c r="A1117" s="2">
        <v>45549.958333333299</v>
      </c>
      <c r="B1117" s="5">
        <v>7.4</v>
      </c>
      <c r="C1117" s="5"/>
      <c r="D1117" s="5">
        <v>10.8</v>
      </c>
      <c r="E1117" s="5">
        <f t="shared" si="17"/>
        <v>9.1000000000000014</v>
      </c>
      <c r="F1117" s="5"/>
      <c r="G1117" s="5">
        <v>10.3</v>
      </c>
      <c r="H1117" s="7">
        <v>10.263957</v>
      </c>
    </row>
    <row r="1118" spans="1:8" x14ac:dyDescent="0.3">
      <c r="A1118" s="2">
        <v>45550</v>
      </c>
      <c r="B1118" s="5">
        <v>12.3</v>
      </c>
      <c r="C1118" s="5"/>
      <c r="D1118" s="5">
        <v>8.1999999999999993</v>
      </c>
      <c r="E1118" s="5">
        <f t="shared" si="17"/>
        <v>10.25</v>
      </c>
      <c r="F1118" s="5"/>
      <c r="G1118" s="5">
        <v>10.4</v>
      </c>
      <c r="H1118" s="7">
        <v>10.433833</v>
      </c>
    </row>
    <row r="1119" spans="1:8" x14ac:dyDescent="0.3">
      <c r="A1119" s="2">
        <v>45550.041666666701</v>
      </c>
      <c r="B1119" s="5">
        <v>12.2</v>
      </c>
      <c r="C1119" s="5"/>
      <c r="D1119" s="5">
        <v>11.8</v>
      </c>
      <c r="E1119" s="5">
        <f t="shared" si="17"/>
        <v>12</v>
      </c>
      <c r="F1119" s="5"/>
      <c r="G1119" s="5">
        <v>9.9</v>
      </c>
      <c r="H1119" s="7">
        <v>10.581194</v>
      </c>
    </row>
    <row r="1120" spans="1:8" x14ac:dyDescent="0.3">
      <c r="A1120" s="2">
        <v>45550.083333333299</v>
      </c>
      <c r="B1120" s="5">
        <v>5.0999999999999996</v>
      </c>
      <c r="C1120" s="5"/>
      <c r="D1120" s="5">
        <v>8.4</v>
      </c>
      <c r="E1120" s="5">
        <f t="shared" si="17"/>
        <v>6.75</v>
      </c>
      <c r="F1120" s="5"/>
      <c r="G1120" s="5">
        <v>9.9</v>
      </c>
      <c r="H1120" s="7">
        <v>10.97719</v>
      </c>
    </row>
    <row r="1121" spans="1:8" x14ac:dyDescent="0.3">
      <c r="A1121" s="2">
        <v>45550.125</v>
      </c>
      <c r="B1121" s="5">
        <v>6.3</v>
      </c>
      <c r="C1121" s="5"/>
      <c r="D1121" s="5">
        <v>8.1999999999999993</v>
      </c>
      <c r="E1121" s="5">
        <f t="shared" si="17"/>
        <v>7.25</v>
      </c>
      <c r="F1121" s="5"/>
      <c r="G1121" s="5">
        <v>8</v>
      </c>
      <c r="H1121" s="7">
        <v>11.132329</v>
      </c>
    </row>
    <row r="1122" spans="1:8" x14ac:dyDescent="0.3">
      <c r="A1122" s="2">
        <v>45550.166666666701</v>
      </c>
      <c r="B1122" s="5">
        <v>14.8</v>
      </c>
      <c r="C1122" s="5"/>
      <c r="D1122" s="5">
        <v>6.2</v>
      </c>
      <c r="E1122" s="5">
        <f t="shared" si="17"/>
        <v>10.5</v>
      </c>
      <c r="F1122" s="5"/>
      <c r="G1122" s="5">
        <v>9.3000000000000007</v>
      </c>
      <c r="H1122" s="7">
        <v>11.193089000000001</v>
      </c>
    </row>
    <row r="1123" spans="1:8" x14ac:dyDescent="0.3">
      <c r="A1123" s="2">
        <v>45550.208333333299</v>
      </c>
      <c r="B1123" s="5">
        <v>4</v>
      </c>
      <c r="C1123" s="5"/>
      <c r="D1123" s="5">
        <v>5.2</v>
      </c>
      <c r="E1123" s="5">
        <f t="shared" si="17"/>
        <v>4.5999999999999996</v>
      </c>
      <c r="F1123" s="5"/>
      <c r="G1123" s="5">
        <v>9.5</v>
      </c>
      <c r="H1123" s="7">
        <v>11.571087</v>
      </c>
    </row>
    <row r="1124" spans="1:8" x14ac:dyDescent="0.3">
      <c r="A1124" s="2">
        <v>45550.25</v>
      </c>
      <c r="B1124" s="5">
        <v>9.1</v>
      </c>
      <c r="C1124" s="5"/>
      <c r="D1124" s="5">
        <v>6.5</v>
      </c>
      <c r="E1124" s="5">
        <f t="shared" si="17"/>
        <v>7.8</v>
      </c>
      <c r="F1124" s="5"/>
      <c r="G1124" s="5">
        <v>9.6999999999999993</v>
      </c>
      <c r="H1124" s="7">
        <v>11.716787</v>
      </c>
    </row>
    <row r="1125" spans="1:8" x14ac:dyDescent="0.3">
      <c r="A1125" s="2">
        <v>45550.291666666701</v>
      </c>
      <c r="B1125" s="5">
        <v>14.5</v>
      </c>
      <c r="C1125" s="5"/>
      <c r="D1125" s="5">
        <v>7.2</v>
      </c>
      <c r="E1125" s="5">
        <f t="shared" si="17"/>
        <v>10.85</v>
      </c>
      <c r="F1125" s="5"/>
      <c r="G1125" s="5">
        <v>10.7</v>
      </c>
      <c r="H1125" s="7">
        <v>11.917508</v>
      </c>
    </row>
    <row r="1126" spans="1:8" x14ac:dyDescent="0.3">
      <c r="A1126" s="2">
        <v>45550.333333333299</v>
      </c>
      <c r="B1126" s="5">
        <v>20.399999999999999</v>
      </c>
      <c r="C1126" s="5"/>
      <c r="D1126" s="5">
        <v>6.7</v>
      </c>
      <c r="E1126" s="5">
        <f t="shared" si="17"/>
        <v>13.549999999999999</v>
      </c>
      <c r="F1126" s="5"/>
      <c r="G1126" s="5">
        <v>13.1</v>
      </c>
      <c r="H1126" s="7">
        <v>12.508998</v>
      </c>
    </row>
    <row r="1127" spans="1:8" x14ac:dyDescent="0.3">
      <c r="A1127" s="2">
        <v>45550.375</v>
      </c>
      <c r="B1127" s="5">
        <v>1.3</v>
      </c>
      <c r="C1127" s="5"/>
      <c r="D1127" s="5">
        <v>11.1</v>
      </c>
      <c r="E1127" s="5">
        <f t="shared" si="17"/>
        <v>6.2</v>
      </c>
      <c r="F1127" s="5"/>
      <c r="G1127" s="5">
        <v>15.2</v>
      </c>
      <c r="H1127" s="7">
        <v>13.109510999999999</v>
      </c>
    </row>
    <row r="1128" spans="1:8" x14ac:dyDescent="0.3">
      <c r="A1128" s="2">
        <v>45550.416666666701</v>
      </c>
      <c r="B1128" s="5">
        <v>-3.9</v>
      </c>
      <c r="C1128" s="5"/>
      <c r="D1128" s="5">
        <v>9.6</v>
      </c>
      <c r="E1128" s="5">
        <f t="shared" si="17"/>
        <v>2.8499999999999996</v>
      </c>
      <c r="F1128" s="5"/>
      <c r="G1128" s="5">
        <v>14.6</v>
      </c>
      <c r="H1128" s="7">
        <v>13.015584</v>
      </c>
    </row>
    <row r="1129" spans="1:8" x14ac:dyDescent="0.3">
      <c r="A1129" s="2">
        <v>45550.458333333299</v>
      </c>
      <c r="B1129" s="5">
        <v>2.2999999999999998</v>
      </c>
      <c r="C1129" s="5"/>
      <c r="D1129" s="5">
        <v>7.7</v>
      </c>
      <c r="E1129" s="5">
        <f t="shared" si="17"/>
        <v>5</v>
      </c>
      <c r="F1129" s="5"/>
      <c r="G1129" s="5">
        <v>10.5</v>
      </c>
      <c r="H1129" s="7">
        <v>11.592646999999999</v>
      </c>
    </row>
    <row r="1130" spans="1:8" x14ac:dyDescent="0.3">
      <c r="A1130" s="2">
        <v>45550.5</v>
      </c>
      <c r="B1130" s="5">
        <v>10.6</v>
      </c>
      <c r="C1130" s="5"/>
      <c r="D1130" s="5">
        <v>4.2</v>
      </c>
      <c r="E1130" s="5">
        <f t="shared" si="17"/>
        <v>7.4</v>
      </c>
      <c r="F1130" s="5"/>
      <c r="G1130" s="5">
        <v>8.4</v>
      </c>
      <c r="H1130" s="7">
        <v>10.548885</v>
      </c>
    </row>
    <row r="1131" spans="1:8" x14ac:dyDescent="0.3">
      <c r="A1131" s="2">
        <v>45550.541666666701</v>
      </c>
      <c r="B1131" s="5">
        <v>10.9</v>
      </c>
      <c r="C1131" s="5"/>
      <c r="D1131" s="5">
        <v>6.5</v>
      </c>
      <c r="E1131" s="5">
        <f t="shared" si="17"/>
        <v>8.6999999999999993</v>
      </c>
      <c r="F1131" s="5"/>
      <c r="G1131" s="5">
        <v>11.2</v>
      </c>
      <c r="H1131" s="7">
        <v>9.7498389999999997</v>
      </c>
    </row>
    <row r="1132" spans="1:8" x14ac:dyDescent="0.3">
      <c r="A1132" s="2">
        <v>45550.583333333299</v>
      </c>
      <c r="B1132" s="5">
        <v>15.1</v>
      </c>
      <c r="C1132" s="5"/>
      <c r="D1132" s="5">
        <v>6.5</v>
      </c>
      <c r="E1132" s="5">
        <f t="shared" si="17"/>
        <v>10.8</v>
      </c>
      <c r="F1132" s="5"/>
      <c r="G1132" s="5">
        <v>11.3</v>
      </c>
      <c r="H1132" s="7">
        <v>8.6567089999999993</v>
      </c>
    </row>
    <row r="1133" spans="1:8" x14ac:dyDescent="0.3">
      <c r="A1133" s="2">
        <v>45550.625</v>
      </c>
      <c r="B1133" s="5">
        <v>13.3</v>
      </c>
      <c r="C1133" s="5"/>
      <c r="D1133" s="5">
        <v>5.5</v>
      </c>
      <c r="E1133" s="5">
        <f t="shared" si="17"/>
        <v>9.4</v>
      </c>
      <c r="F1133" s="5"/>
      <c r="G1133" s="5">
        <v>8.1</v>
      </c>
      <c r="H1133" s="7">
        <v>6.5244910000000003</v>
      </c>
    </row>
    <row r="1134" spans="1:8" x14ac:dyDescent="0.3">
      <c r="A1134" s="2">
        <v>45550.666666666701</v>
      </c>
      <c r="B1134" s="5">
        <v>8.4</v>
      </c>
      <c r="C1134" s="5"/>
      <c r="D1134" s="5">
        <v>4.2</v>
      </c>
      <c r="E1134" s="5">
        <f t="shared" si="17"/>
        <v>6.3000000000000007</v>
      </c>
      <c r="F1134" s="5"/>
      <c r="G1134" s="5">
        <v>5.6</v>
      </c>
      <c r="H1134" s="7">
        <v>5.3289070000000001</v>
      </c>
    </row>
    <row r="1135" spans="1:8" x14ac:dyDescent="0.3">
      <c r="A1135" s="2">
        <v>45550.708333333299</v>
      </c>
      <c r="B1135" s="5">
        <v>12.1</v>
      </c>
      <c r="C1135" s="5"/>
      <c r="D1135" s="5">
        <v>3.5</v>
      </c>
      <c r="E1135" s="5">
        <f t="shared" si="17"/>
        <v>7.8</v>
      </c>
      <c r="F1135" s="5"/>
      <c r="G1135" s="5">
        <v>4.5999999999999996</v>
      </c>
      <c r="H1135" s="7">
        <v>4.7924769999999999</v>
      </c>
    </row>
    <row r="1136" spans="1:8" x14ac:dyDescent="0.3">
      <c r="A1136" s="2">
        <v>45550.75</v>
      </c>
      <c r="B1136" s="5">
        <v>12.8</v>
      </c>
      <c r="C1136" s="5"/>
      <c r="D1136" s="5">
        <v>4.7</v>
      </c>
      <c r="E1136" s="5">
        <f t="shared" si="17"/>
        <v>8.75</v>
      </c>
      <c r="F1136" s="5"/>
      <c r="G1136" s="5">
        <v>3.9</v>
      </c>
      <c r="H1136" s="7">
        <v>4.5654899999999996</v>
      </c>
    </row>
    <row r="1137" spans="1:8" x14ac:dyDescent="0.3">
      <c r="A1137" s="2">
        <v>45550.791666666701</v>
      </c>
      <c r="B1137" s="5">
        <v>13.1</v>
      </c>
      <c r="C1137" s="5"/>
      <c r="D1137" s="5">
        <v>4.5</v>
      </c>
      <c r="E1137" s="5">
        <f t="shared" si="17"/>
        <v>8.8000000000000007</v>
      </c>
      <c r="F1137" s="5"/>
      <c r="G1137" s="5">
        <v>4.2</v>
      </c>
      <c r="H1137" s="7">
        <v>4.4831500000000002</v>
      </c>
    </row>
    <row r="1138" spans="1:8" x14ac:dyDescent="0.3">
      <c r="A1138" s="2">
        <v>45550.833333333299</v>
      </c>
      <c r="B1138" s="5">
        <v>7.7</v>
      </c>
      <c r="C1138" s="5"/>
      <c r="D1138" s="5">
        <v>4</v>
      </c>
      <c r="E1138" s="5">
        <f t="shared" si="17"/>
        <v>5.85</v>
      </c>
      <c r="F1138" s="5"/>
      <c r="G1138" s="5">
        <v>4.0999999999999996</v>
      </c>
      <c r="H1138" s="7">
        <v>4.6633589999999998</v>
      </c>
    </row>
    <row r="1139" spans="1:8" x14ac:dyDescent="0.3">
      <c r="A1139" s="2">
        <v>45550.875</v>
      </c>
      <c r="B1139" s="5">
        <v>1.8</v>
      </c>
      <c r="C1139" s="5"/>
      <c r="D1139" s="5">
        <v>2</v>
      </c>
      <c r="E1139" s="5">
        <f t="shared" si="17"/>
        <v>1.9</v>
      </c>
      <c r="F1139" s="5"/>
      <c r="G1139" s="5">
        <v>3.7</v>
      </c>
      <c r="H1139" s="7">
        <v>4.3419189999999999</v>
      </c>
    </row>
    <row r="1140" spans="1:8" x14ac:dyDescent="0.3">
      <c r="A1140" s="2">
        <v>45550.916666666701</v>
      </c>
      <c r="B1140" s="5">
        <v>4.9000000000000004</v>
      </c>
      <c r="C1140" s="5"/>
      <c r="D1140" s="5">
        <v>3.7</v>
      </c>
      <c r="E1140" s="5">
        <f t="shared" si="17"/>
        <v>4.3000000000000007</v>
      </c>
      <c r="F1140" s="5"/>
      <c r="G1140" s="5">
        <v>3.1</v>
      </c>
      <c r="H1140" s="7">
        <v>3.8356110000000001</v>
      </c>
    </row>
    <row r="1141" spans="1:8" x14ac:dyDescent="0.3">
      <c r="A1141" s="2">
        <v>45550.958333333299</v>
      </c>
      <c r="B1141" s="5">
        <v>4</v>
      </c>
      <c r="C1141" s="5"/>
      <c r="D1141" s="5">
        <v>6</v>
      </c>
      <c r="E1141" s="5">
        <f t="shared" si="17"/>
        <v>5</v>
      </c>
      <c r="F1141" s="5"/>
      <c r="G1141" s="5">
        <v>3.7</v>
      </c>
      <c r="H1141" s="7">
        <v>3.939171</v>
      </c>
    </row>
    <row r="1142" spans="1:8" x14ac:dyDescent="0.3">
      <c r="A1142" s="2">
        <v>45551</v>
      </c>
      <c r="B1142" s="5">
        <v>7.4</v>
      </c>
      <c r="C1142" s="5"/>
      <c r="D1142" s="5">
        <v>3.2</v>
      </c>
      <c r="E1142" s="5">
        <f t="shared" si="17"/>
        <v>5.3000000000000007</v>
      </c>
      <c r="F1142" s="5"/>
      <c r="G1142" s="5">
        <v>3.8</v>
      </c>
      <c r="H1142" s="7">
        <v>3.7603179999999998</v>
      </c>
    </row>
    <row r="1143" spans="1:8" x14ac:dyDescent="0.3">
      <c r="A1143" s="2">
        <v>45551.041666666701</v>
      </c>
      <c r="B1143" s="5">
        <v>3.6</v>
      </c>
      <c r="C1143" s="5"/>
      <c r="D1143" s="5">
        <v>3</v>
      </c>
      <c r="E1143" s="5">
        <f t="shared" si="17"/>
        <v>3.3</v>
      </c>
      <c r="F1143" s="5"/>
      <c r="G1143" s="5">
        <v>3.6</v>
      </c>
      <c r="H1143" s="7">
        <v>3.2994249999999998</v>
      </c>
    </row>
    <row r="1144" spans="1:8" x14ac:dyDescent="0.3">
      <c r="A1144" s="2">
        <v>45551.083333333299</v>
      </c>
      <c r="B1144" s="5">
        <v>-1.2</v>
      </c>
      <c r="C1144" s="5"/>
      <c r="D1144" s="5">
        <v>4.7</v>
      </c>
      <c r="E1144" s="5">
        <f t="shared" si="17"/>
        <v>1.75</v>
      </c>
      <c r="F1144" s="5"/>
      <c r="G1144" s="5">
        <v>3.9</v>
      </c>
      <c r="H1144" s="7">
        <v>3.5123297</v>
      </c>
    </row>
    <row r="1145" spans="1:8" x14ac:dyDescent="0.3">
      <c r="A1145" s="2">
        <v>45551.125</v>
      </c>
      <c r="B1145" s="5">
        <v>0.7</v>
      </c>
      <c r="C1145" s="5"/>
      <c r="D1145" s="5">
        <v>3.7</v>
      </c>
      <c r="E1145" s="5">
        <f t="shared" si="17"/>
        <v>2.2000000000000002</v>
      </c>
      <c r="F1145" s="5"/>
      <c r="G1145" s="5">
        <v>4.2</v>
      </c>
      <c r="H1145" s="7">
        <v>3.788348</v>
      </c>
    </row>
    <row r="1146" spans="1:8" x14ac:dyDescent="0.3">
      <c r="A1146" s="2">
        <v>45551.166666666701</v>
      </c>
      <c r="B1146" s="5">
        <v>2.9</v>
      </c>
      <c r="C1146" s="5"/>
      <c r="D1146" s="5">
        <v>0.8</v>
      </c>
      <c r="E1146" s="5">
        <f t="shared" si="17"/>
        <v>1.85</v>
      </c>
      <c r="F1146" s="5"/>
      <c r="G1146" s="5">
        <v>4</v>
      </c>
      <c r="H1146" s="7">
        <v>3.5696430000000001</v>
      </c>
    </row>
    <row r="1147" spans="1:8" x14ac:dyDescent="0.3">
      <c r="A1147" s="2">
        <v>45551.208333333299</v>
      </c>
      <c r="B1147" s="5">
        <v>5.6</v>
      </c>
      <c r="C1147" s="5"/>
      <c r="D1147" s="5">
        <v>5</v>
      </c>
      <c r="E1147" s="5">
        <f t="shared" si="17"/>
        <v>5.3</v>
      </c>
      <c r="F1147" s="5"/>
      <c r="G1147" s="5">
        <v>4.5999999999999996</v>
      </c>
      <c r="H1147" s="7">
        <v>4.0117890000000003</v>
      </c>
    </row>
    <row r="1148" spans="1:8" x14ac:dyDescent="0.3">
      <c r="A1148" s="2">
        <v>45551.25</v>
      </c>
      <c r="B1148" s="5">
        <v>7.3</v>
      </c>
      <c r="C1148" s="5"/>
      <c r="D1148" s="5">
        <v>5.5</v>
      </c>
      <c r="E1148" s="5">
        <f t="shared" si="17"/>
        <v>6.4</v>
      </c>
      <c r="F1148" s="5"/>
      <c r="G1148" s="5">
        <v>5</v>
      </c>
      <c r="H1148" s="7">
        <v>4.0830409999999997</v>
      </c>
    </row>
    <row r="1149" spans="1:8" x14ac:dyDescent="0.3">
      <c r="A1149" s="2">
        <v>45551.291666666701</v>
      </c>
      <c r="B1149" s="5"/>
      <c r="C1149" s="5"/>
      <c r="D1149" s="5"/>
      <c r="E1149" s="5" t="e">
        <f t="shared" si="17"/>
        <v>#DIV/0!</v>
      </c>
      <c r="F1149" s="5"/>
      <c r="G1149" s="5">
        <v>4</v>
      </c>
      <c r="H1149" s="7">
        <v>4.0000567</v>
      </c>
    </row>
    <row r="1150" spans="1:8" x14ac:dyDescent="0.3">
      <c r="A1150" s="2">
        <v>45551.333333333299</v>
      </c>
      <c r="B1150" s="5"/>
      <c r="C1150" s="5"/>
      <c r="D1150" s="5"/>
      <c r="E1150" s="5" t="e">
        <f t="shared" si="17"/>
        <v>#DIV/0!</v>
      </c>
      <c r="F1150" s="5"/>
      <c r="G1150" s="5">
        <v>4.5999999999999996</v>
      </c>
      <c r="H1150" s="7">
        <v>4.0520810000000003</v>
      </c>
    </row>
    <row r="1151" spans="1:8" x14ac:dyDescent="0.3">
      <c r="A1151" s="2">
        <v>45551.375</v>
      </c>
      <c r="B1151" s="5">
        <v>-12.5</v>
      </c>
      <c r="C1151" s="5"/>
      <c r="D1151" s="5">
        <v>16.7</v>
      </c>
      <c r="E1151" s="5">
        <f t="shared" si="17"/>
        <v>2.0999999999999996</v>
      </c>
      <c r="F1151" s="5"/>
      <c r="G1151" s="5">
        <v>3.9</v>
      </c>
      <c r="H1151" s="7">
        <v>4.5587099999999996</v>
      </c>
    </row>
    <row r="1152" spans="1:8" x14ac:dyDescent="0.3">
      <c r="A1152" s="2">
        <v>45551.416666666701</v>
      </c>
      <c r="B1152" s="5">
        <v>-17.899999999999999</v>
      </c>
      <c r="C1152" s="5"/>
      <c r="D1152" s="5">
        <v>3</v>
      </c>
      <c r="E1152" s="5">
        <f t="shared" si="17"/>
        <v>-7.4499999999999993</v>
      </c>
      <c r="F1152" s="5"/>
      <c r="G1152" s="5">
        <v>3.3</v>
      </c>
      <c r="H1152" s="7">
        <v>4.6238929999999998</v>
      </c>
    </row>
    <row r="1153" spans="1:8" x14ac:dyDescent="0.3">
      <c r="A1153" s="2">
        <v>45551.458333333299</v>
      </c>
      <c r="B1153" s="5">
        <v>1.9</v>
      </c>
      <c r="C1153" s="5"/>
      <c r="D1153" s="5">
        <v>2</v>
      </c>
      <c r="E1153" s="5">
        <f t="shared" si="17"/>
        <v>1.95</v>
      </c>
      <c r="F1153" s="5"/>
      <c r="G1153" s="5">
        <v>2.9</v>
      </c>
      <c r="H1153" s="7">
        <v>4.4139989999999996</v>
      </c>
    </row>
    <row r="1154" spans="1:8" x14ac:dyDescent="0.3">
      <c r="A1154" s="2">
        <v>45551.5</v>
      </c>
      <c r="B1154" s="5">
        <v>-2.7</v>
      </c>
      <c r="C1154" s="5"/>
      <c r="D1154" s="5">
        <v>-0.6</v>
      </c>
      <c r="E1154" s="5">
        <f t="shared" si="17"/>
        <v>-1.6500000000000001</v>
      </c>
      <c r="F1154" s="5"/>
      <c r="G1154" s="5">
        <v>3.3</v>
      </c>
      <c r="H1154" s="7">
        <v>5.0366590000000002</v>
      </c>
    </row>
    <row r="1155" spans="1:8" x14ac:dyDescent="0.3">
      <c r="A1155" s="2">
        <v>45551.541666666701</v>
      </c>
      <c r="B1155" s="5">
        <v>0.8</v>
      </c>
      <c r="C1155" s="5"/>
      <c r="D1155" s="5">
        <v>-2.4</v>
      </c>
      <c r="E1155" s="5">
        <f t="shared" ref="E1155:E1218" si="18">AVERAGE(B1155:D1155)</f>
        <v>-0.79999999999999993</v>
      </c>
      <c r="F1155" s="5"/>
      <c r="G1155" s="5">
        <v>3.4</v>
      </c>
      <c r="H1155" s="7">
        <v>5.0661990000000001</v>
      </c>
    </row>
    <row r="1156" spans="1:8" x14ac:dyDescent="0.3">
      <c r="A1156" s="2">
        <v>45551.583333333299</v>
      </c>
      <c r="B1156" s="5">
        <v>1.3</v>
      </c>
      <c r="C1156" s="5"/>
      <c r="D1156" s="5">
        <v>-0.4</v>
      </c>
      <c r="E1156" s="5">
        <f t="shared" si="18"/>
        <v>0.45</v>
      </c>
      <c r="F1156" s="5"/>
      <c r="G1156" s="5">
        <v>3.2</v>
      </c>
      <c r="H1156" s="7">
        <v>5.1305230000000002</v>
      </c>
    </row>
    <row r="1157" spans="1:8" x14ac:dyDescent="0.3">
      <c r="A1157" s="2">
        <v>45551.625</v>
      </c>
      <c r="B1157" s="5">
        <v>14.1</v>
      </c>
      <c r="C1157" s="5"/>
      <c r="D1157" s="5">
        <v>1.2</v>
      </c>
      <c r="E1157" s="5">
        <f t="shared" si="18"/>
        <v>7.6499999999999995</v>
      </c>
      <c r="F1157" s="5"/>
      <c r="G1157" s="5">
        <v>2.9</v>
      </c>
      <c r="H1157" s="7">
        <v>4.8252040000000003</v>
      </c>
    </row>
    <row r="1158" spans="1:8" x14ac:dyDescent="0.3">
      <c r="A1158" s="2">
        <v>45551.666666666701</v>
      </c>
      <c r="B1158" s="5">
        <v>8.9</v>
      </c>
      <c r="C1158" s="5"/>
      <c r="D1158" s="5">
        <v>4.7</v>
      </c>
      <c r="E1158" s="5">
        <f t="shared" si="18"/>
        <v>6.8000000000000007</v>
      </c>
      <c r="F1158" s="5"/>
      <c r="G1158" s="5">
        <v>3.6</v>
      </c>
      <c r="H1158" s="7">
        <v>4.6548530000000001</v>
      </c>
    </row>
    <row r="1159" spans="1:8" x14ac:dyDescent="0.3">
      <c r="A1159" s="2">
        <v>45551.708333333299</v>
      </c>
      <c r="B1159" s="5">
        <v>10.6</v>
      </c>
      <c r="C1159" s="5"/>
      <c r="D1159" s="5">
        <v>3</v>
      </c>
      <c r="E1159" s="5">
        <f t="shared" si="18"/>
        <v>6.8</v>
      </c>
      <c r="F1159" s="5"/>
      <c r="G1159" s="5">
        <v>3.7</v>
      </c>
      <c r="H1159" s="7">
        <v>4.5927569999999998</v>
      </c>
    </row>
    <row r="1160" spans="1:8" x14ac:dyDescent="0.3">
      <c r="A1160" s="2">
        <v>45551.75</v>
      </c>
      <c r="B1160" s="5">
        <v>15.7</v>
      </c>
      <c r="C1160" s="5"/>
      <c r="D1160" s="5">
        <v>2</v>
      </c>
      <c r="E1160" s="5">
        <f t="shared" si="18"/>
        <v>8.85</v>
      </c>
      <c r="F1160" s="5"/>
      <c r="G1160" s="5">
        <v>3.7</v>
      </c>
      <c r="H1160" s="7">
        <v>4.4702469999999996</v>
      </c>
    </row>
    <row r="1161" spans="1:8" x14ac:dyDescent="0.3">
      <c r="A1161" s="2">
        <v>45551.791666666701</v>
      </c>
      <c r="B1161" s="5">
        <v>15.6</v>
      </c>
      <c r="C1161" s="5"/>
      <c r="D1161" s="5">
        <v>3</v>
      </c>
      <c r="E1161" s="5">
        <f t="shared" si="18"/>
        <v>9.3000000000000007</v>
      </c>
      <c r="F1161" s="5"/>
      <c r="G1161" s="5">
        <v>3.8</v>
      </c>
      <c r="H1161" s="7">
        <v>4.4331050000000003</v>
      </c>
    </row>
    <row r="1162" spans="1:8" x14ac:dyDescent="0.3">
      <c r="A1162" s="2">
        <v>45551.833333333299</v>
      </c>
      <c r="B1162" s="5">
        <v>9.8000000000000007</v>
      </c>
      <c r="C1162" s="5"/>
      <c r="D1162" s="5">
        <v>7.2</v>
      </c>
      <c r="E1162" s="5">
        <f t="shared" si="18"/>
        <v>8.5</v>
      </c>
      <c r="F1162" s="5"/>
      <c r="G1162" s="5">
        <v>4.4000000000000004</v>
      </c>
      <c r="H1162" s="7">
        <v>4.4699653000000001</v>
      </c>
    </row>
    <row r="1163" spans="1:8" x14ac:dyDescent="0.3">
      <c r="A1163" s="2">
        <v>45551.875</v>
      </c>
      <c r="B1163" s="5">
        <v>5.6</v>
      </c>
      <c r="C1163" s="5"/>
      <c r="D1163" s="5">
        <v>3</v>
      </c>
      <c r="E1163" s="5">
        <f t="shared" si="18"/>
        <v>4.3</v>
      </c>
      <c r="F1163" s="5"/>
      <c r="G1163" s="5">
        <v>3.7</v>
      </c>
      <c r="H1163" s="7">
        <v>3.6224910000000001</v>
      </c>
    </row>
    <row r="1164" spans="1:8" x14ac:dyDescent="0.3">
      <c r="A1164" s="2">
        <v>45551.916666666701</v>
      </c>
      <c r="B1164" s="5">
        <v>-16.600000000000001</v>
      </c>
      <c r="C1164" s="5"/>
      <c r="D1164" s="5">
        <v>0</v>
      </c>
      <c r="E1164" s="5">
        <f t="shared" si="18"/>
        <v>-8.3000000000000007</v>
      </c>
      <c r="F1164" s="5"/>
      <c r="G1164" s="5">
        <v>3</v>
      </c>
      <c r="H1164" s="7">
        <v>2.1063633300000002</v>
      </c>
    </row>
    <row r="1165" spans="1:8" x14ac:dyDescent="0.3">
      <c r="A1165" s="2">
        <v>45551.958333333299</v>
      </c>
      <c r="B1165" s="5">
        <v>-18.5</v>
      </c>
      <c r="C1165" s="5"/>
      <c r="D1165" s="5">
        <v>1.3</v>
      </c>
      <c r="E1165" s="5">
        <f t="shared" si="18"/>
        <v>-8.6</v>
      </c>
      <c r="F1165" s="5"/>
      <c r="G1165" s="5">
        <v>2.7</v>
      </c>
      <c r="H1165" s="7">
        <v>1.9579553300000001</v>
      </c>
    </row>
    <row r="1166" spans="1:8" x14ac:dyDescent="0.3">
      <c r="A1166" s="2">
        <v>45552</v>
      </c>
      <c r="B1166" s="5">
        <v>2.4</v>
      </c>
      <c r="C1166" s="5"/>
      <c r="D1166" s="5">
        <v>1.5</v>
      </c>
      <c r="E1166" s="5">
        <f t="shared" si="18"/>
        <v>1.95</v>
      </c>
      <c r="F1166" s="5"/>
      <c r="G1166" s="5">
        <v>2.6</v>
      </c>
      <c r="H1166" s="7">
        <v>1.5695026999999999</v>
      </c>
    </row>
    <row r="1167" spans="1:8" x14ac:dyDescent="0.3">
      <c r="A1167" s="2">
        <v>45552.041666666701</v>
      </c>
      <c r="B1167" s="5">
        <v>11.2</v>
      </c>
      <c r="C1167" s="5"/>
      <c r="D1167" s="5">
        <v>2.2000000000000002</v>
      </c>
      <c r="E1167" s="5">
        <f t="shared" si="18"/>
        <v>6.6999999999999993</v>
      </c>
      <c r="F1167" s="5"/>
      <c r="G1167" s="5">
        <v>2.6</v>
      </c>
      <c r="H1167" s="7">
        <v>1.7196587000000001</v>
      </c>
    </row>
    <row r="1168" spans="1:8" x14ac:dyDescent="0.3">
      <c r="A1168" s="2">
        <v>45552.083333333299</v>
      </c>
      <c r="B1168" s="5">
        <v>11</v>
      </c>
      <c r="C1168" s="5"/>
      <c r="D1168" s="5">
        <v>1.7</v>
      </c>
      <c r="E1168" s="5">
        <f t="shared" si="18"/>
        <v>6.35</v>
      </c>
      <c r="F1168" s="5"/>
      <c r="G1168" s="5">
        <v>2.5</v>
      </c>
      <c r="H1168" s="7">
        <v>1.71856483</v>
      </c>
    </row>
    <row r="1169" spans="1:8" x14ac:dyDescent="0.3">
      <c r="A1169" s="2">
        <v>45552.125</v>
      </c>
      <c r="B1169" s="5">
        <v>8.6999999999999993</v>
      </c>
      <c r="C1169" s="5"/>
      <c r="D1169" s="5">
        <v>3.5</v>
      </c>
      <c r="E1169" s="5">
        <f t="shared" si="18"/>
        <v>6.1</v>
      </c>
      <c r="F1169" s="5"/>
      <c r="G1169" s="5">
        <v>2.2999999999999998</v>
      </c>
      <c r="H1169" s="7">
        <v>1.3458207</v>
      </c>
    </row>
    <row r="1170" spans="1:8" x14ac:dyDescent="0.3">
      <c r="A1170" s="2">
        <v>45552.166666666701</v>
      </c>
      <c r="B1170" s="5">
        <v>10.199999999999999</v>
      </c>
      <c r="C1170" s="5"/>
      <c r="D1170" s="5">
        <v>4</v>
      </c>
      <c r="E1170" s="5">
        <f t="shared" si="18"/>
        <v>7.1</v>
      </c>
      <c r="F1170" s="5"/>
      <c r="G1170" s="5">
        <v>2.2000000000000002</v>
      </c>
      <c r="H1170" s="7">
        <v>1.289582</v>
      </c>
    </row>
    <row r="1171" spans="1:8" x14ac:dyDescent="0.3">
      <c r="A1171" s="2">
        <v>45552.208333333299</v>
      </c>
      <c r="B1171" s="5">
        <v>18.399999999999999</v>
      </c>
      <c r="C1171" s="5"/>
      <c r="D1171" s="5">
        <v>2.2000000000000002</v>
      </c>
      <c r="E1171" s="5">
        <f t="shared" si="18"/>
        <v>10.299999999999999</v>
      </c>
      <c r="F1171" s="5"/>
      <c r="G1171" s="5">
        <v>2.4</v>
      </c>
      <c r="H1171" s="7">
        <v>1.5544192999999999</v>
      </c>
    </row>
    <row r="1172" spans="1:8" x14ac:dyDescent="0.3">
      <c r="A1172" s="2">
        <v>45552.25</v>
      </c>
      <c r="B1172" s="5">
        <v>4.8</v>
      </c>
      <c r="C1172" s="5"/>
      <c r="D1172" s="5">
        <v>2.2999999999999998</v>
      </c>
      <c r="E1172" s="5">
        <f t="shared" si="18"/>
        <v>3.55</v>
      </c>
      <c r="F1172" s="5"/>
      <c r="G1172" s="5">
        <v>2.7</v>
      </c>
      <c r="H1172" s="7">
        <v>2.3669579999999999</v>
      </c>
    </row>
    <row r="1173" spans="1:8" x14ac:dyDescent="0.3">
      <c r="A1173" s="2">
        <v>45552.291666666701</v>
      </c>
      <c r="B1173" s="5">
        <v>-9</v>
      </c>
      <c r="C1173" s="5"/>
      <c r="D1173" s="5">
        <v>1.5</v>
      </c>
      <c r="E1173" s="5">
        <f t="shared" si="18"/>
        <v>-3.75</v>
      </c>
      <c r="F1173" s="5"/>
      <c r="G1173" s="5">
        <v>3</v>
      </c>
      <c r="H1173" s="7">
        <v>2.8938166999999999</v>
      </c>
    </row>
    <row r="1174" spans="1:8" x14ac:dyDescent="0.3">
      <c r="A1174" s="2">
        <v>45552.333333333299</v>
      </c>
      <c r="B1174" s="5">
        <v>-16.399999999999999</v>
      </c>
      <c r="C1174" s="5"/>
      <c r="D1174" s="5">
        <v>1.5</v>
      </c>
      <c r="E1174" s="5">
        <f t="shared" si="18"/>
        <v>-7.4499999999999993</v>
      </c>
      <c r="F1174" s="5"/>
      <c r="G1174" s="5">
        <v>4.7</v>
      </c>
      <c r="H1174" s="7">
        <v>3.9648482999999999</v>
      </c>
    </row>
    <row r="1175" spans="1:8" x14ac:dyDescent="0.3">
      <c r="A1175" s="2">
        <v>45552.375</v>
      </c>
      <c r="B1175" s="5">
        <v>-7.8</v>
      </c>
      <c r="C1175" s="5"/>
      <c r="D1175" s="5">
        <v>2.2000000000000002</v>
      </c>
      <c r="E1175" s="5">
        <f t="shared" si="18"/>
        <v>-2.8</v>
      </c>
      <c r="F1175" s="5"/>
      <c r="G1175" s="5">
        <v>4.7</v>
      </c>
      <c r="H1175" s="7">
        <v>4.4149047000000001</v>
      </c>
    </row>
    <row r="1176" spans="1:8" x14ac:dyDescent="0.3">
      <c r="A1176" s="2">
        <v>45552.416666666701</v>
      </c>
      <c r="B1176" s="5">
        <v>4</v>
      </c>
      <c r="C1176" s="5"/>
      <c r="D1176" s="5">
        <v>3.7</v>
      </c>
      <c r="E1176" s="5">
        <f t="shared" si="18"/>
        <v>3.85</v>
      </c>
      <c r="F1176" s="5"/>
      <c r="G1176" s="5">
        <v>3.8</v>
      </c>
      <c r="H1176" s="7">
        <v>3.7680087000000002</v>
      </c>
    </row>
    <row r="1177" spans="1:8" x14ac:dyDescent="0.3">
      <c r="A1177" s="2">
        <v>45552.458333333299</v>
      </c>
      <c r="B1177" s="5">
        <v>13.6</v>
      </c>
      <c r="C1177" s="5"/>
      <c r="D1177" s="5">
        <v>4</v>
      </c>
      <c r="E1177" s="5">
        <f t="shared" si="18"/>
        <v>8.8000000000000007</v>
      </c>
      <c r="F1177" s="5"/>
      <c r="G1177" s="5">
        <v>3.1</v>
      </c>
      <c r="H1177" s="7">
        <v>2.8946046999999999</v>
      </c>
    </row>
    <row r="1178" spans="1:8" x14ac:dyDescent="0.3">
      <c r="A1178" s="2">
        <v>45552.5</v>
      </c>
      <c r="B1178" s="5">
        <v>12.2</v>
      </c>
      <c r="C1178" s="5"/>
      <c r="D1178" s="5">
        <v>4.5</v>
      </c>
      <c r="E1178" s="5">
        <f t="shared" si="18"/>
        <v>8.35</v>
      </c>
      <c r="F1178" s="5"/>
      <c r="G1178" s="5">
        <v>3.8</v>
      </c>
      <c r="H1178" s="7">
        <v>2.9347110000000001</v>
      </c>
    </row>
    <row r="1179" spans="1:8" x14ac:dyDescent="0.3">
      <c r="A1179" s="2">
        <v>45552.541666666701</v>
      </c>
      <c r="B1179" s="5">
        <v>-4.3</v>
      </c>
      <c r="C1179" s="5"/>
      <c r="D1179" s="5">
        <v>2.8</v>
      </c>
      <c r="E1179" s="5">
        <f t="shared" si="18"/>
        <v>-0.75</v>
      </c>
      <c r="F1179" s="5"/>
      <c r="G1179" s="5">
        <v>3.2</v>
      </c>
      <c r="H1179" s="7">
        <v>1.739903</v>
      </c>
    </row>
    <row r="1180" spans="1:8" x14ac:dyDescent="0.3">
      <c r="A1180" s="2">
        <v>45552.583333333299</v>
      </c>
      <c r="B1180" s="5">
        <v>-4.9000000000000004</v>
      </c>
      <c r="C1180" s="5"/>
      <c r="D1180" s="5">
        <v>3.2</v>
      </c>
      <c r="E1180" s="5">
        <f t="shared" si="18"/>
        <v>-0.85000000000000009</v>
      </c>
      <c r="F1180" s="5"/>
      <c r="G1180" s="5">
        <v>3.7</v>
      </c>
      <c r="H1180" s="7">
        <v>2.339051</v>
      </c>
    </row>
    <row r="1181" spans="1:8" x14ac:dyDescent="0.3">
      <c r="A1181" s="2">
        <v>45552.625</v>
      </c>
      <c r="B1181" s="5">
        <v>0</v>
      </c>
      <c r="C1181" s="5"/>
      <c r="D1181" s="5">
        <v>2.8</v>
      </c>
      <c r="E1181" s="5">
        <f t="shared" si="18"/>
        <v>1.4</v>
      </c>
      <c r="F1181" s="5"/>
      <c r="G1181" s="5">
        <v>3.4</v>
      </c>
      <c r="H1181" s="7">
        <v>2.1533899999999999</v>
      </c>
    </row>
    <row r="1182" spans="1:8" x14ac:dyDescent="0.3">
      <c r="A1182" s="2">
        <v>45552.666666666701</v>
      </c>
      <c r="B1182" s="5">
        <v>13</v>
      </c>
      <c r="C1182" s="5"/>
      <c r="D1182" s="5">
        <v>4.7</v>
      </c>
      <c r="E1182" s="5">
        <f t="shared" si="18"/>
        <v>8.85</v>
      </c>
      <c r="F1182" s="5"/>
      <c r="G1182" s="5">
        <v>3.5</v>
      </c>
      <c r="H1182" s="7">
        <v>2.294648</v>
      </c>
    </row>
    <row r="1183" spans="1:8" x14ac:dyDescent="0.3">
      <c r="A1183" s="2">
        <v>45552.708333333299</v>
      </c>
      <c r="B1183" s="5">
        <v>18.899999999999999</v>
      </c>
      <c r="C1183" s="5"/>
      <c r="D1183" s="5">
        <v>4.2</v>
      </c>
      <c r="E1183" s="5">
        <f t="shared" si="18"/>
        <v>11.549999999999999</v>
      </c>
      <c r="F1183" s="5"/>
      <c r="G1183" s="5">
        <v>3.7</v>
      </c>
      <c r="H1183" s="7">
        <v>2.5582039999999999</v>
      </c>
    </row>
    <row r="1184" spans="1:8" x14ac:dyDescent="0.3">
      <c r="A1184" s="2">
        <v>45552.75</v>
      </c>
      <c r="B1184" s="5">
        <v>8.6</v>
      </c>
      <c r="C1184" s="5"/>
      <c r="D1184" s="5">
        <v>5.2</v>
      </c>
      <c r="E1184" s="5">
        <f t="shared" si="18"/>
        <v>6.9</v>
      </c>
      <c r="F1184" s="5"/>
      <c r="G1184" s="5">
        <v>4.5</v>
      </c>
      <c r="H1184" s="7">
        <v>3.6696233</v>
      </c>
    </row>
    <row r="1185" spans="1:8" x14ac:dyDescent="0.3">
      <c r="A1185" s="2">
        <v>45552.791666666701</v>
      </c>
      <c r="B1185" s="5">
        <v>-0.3</v>
      </c>
      <c r="C1185" s="5"/>
      <c r="D1185" s="5">
        <v>3.7</v>
      </c>
      <c r="E1185" s="5">
        <f t="shared" si="18"/>
        <v>1.7000000000000002</v>
      </c>
      <c r="F1185" s="5"/>
      <c r="G1185" s="5">
        <v>3.9</v>
      </c>
      <c r="H1185" s="7">
        <v>2.9093127000000001</v>
      </c>
    </row>
    <row r="1186" spans="1:8" x14ac:dyDescent="0.3">
      <c r="A1186" s="2">
        <v>45552.833333333299</v>
      </c>
      <c r="B1186" s="5">
        <v>3.3</v>
      </c>
      <c r="C1186" s="5"/>
      <c r="D1186" s="5">
        <v>2.7</v>
      </c>
      <c r="E1186" s="5">
        <f t="shared" si="18"/>
        <v>3</v>
      </c>
      <c r="F1186" s="5"/>
      <c r="G1186" s="5">
        <v>4.3</v>
      </c>
      <c r="H1186" s="7">
        <v>3.5687199999999999</v>
      </c>
    </row>
    <row r="1187" spans="1:8" x14ac:dyDescent="0.3">
      <c r="A1187" s="2">
        <v>45552.875</v>
      </c>
      <c r="B1187" s="5">
        <v>7.5</v>
      </c>
      <c r="C1187" s="5"/>
      <c r="D1187" s="5">
        <v>5</v>
      </c>
      <c r="E1187" s="5">
        <f t="shared" si="18"/>
        <v>6.25</v>
      </c>
      <c r="F1187" s="5"/>
      <c r="G1187" s="5">
        <v>5.3</v>
      </c>
      <c r="H1187" s="7">
        <v>5.292618</v>
      </c>
    </row>
    <row r="1188" spans="1:8" x14ac:dyDescent="0.3">
      <c r="A1188" s="2">
        <v>45552.916666666701</v>
      </c>
      <c r="B1188" s="5">
        <v>10.4</v>
      </c>
      <c r="C1188" s="5"/>
      <c r="D1188" s="5">
        <v>5.2</v>
      </c>
      <c r="E1188" s="5">
        <f t="shared" si="18"/>
        <v>7.8000000000000007</v>
      </c>
      <c r="F1188" s="5"/>
      <c r="G1188" s="5">
        <v>4.4000000000000004</v>
      </c>
      <c r="H1188" s="7">
        <v>4.5544986700000001</v>
      </c>
    </row>
    <row r="1189" spans="1:8" x14ac:dyDescent="0.3">
      <c r="A1189" s="2">
        <v>45552.958333333299</v>
      </c>
      <c r="B1189" s="5">
        <v>1.1000000000000001</v>
      </c>
      <c r="C1189" s="5"/>
      <c r="D1189" s="5">
        <v>2.7</v>
      </c>
      <c r="E1189" s="5">
        <f t="shared" si="18"/>
        <v>1.9000000000000001</v>
      </c>
      <c r="F1189" s="5"/>
      <c r="G1189" s="5">
        <v>3.6</v>
      </c>
      <c r="H1189" s="7">
        <v>3.1666693299999999</v>
      </c>
    </row>
    <row r="1190" spans="1:8" x14ac:dyDescent="0.3">
      <c r="A1190" s="2">
        <v>45553</v>
      </c>
      <c r="B1190" s="5">
        <v>4.2</v>
      </c>
      <c r="C1190" s="5"/>
      <c r="D1190" s="5">
        <v>3.5</v>
      </c>
      <c r="E1190" s="5">
        <f t="shared" si="18"/>
        <v>3.85</v>
      </c>
      <c r="F1190" s="5"/>
      <c r="G1190" s="5">
        <v>3</v>
      </c>
      <c r="H1190" s="7">
        <v>2.250022</v>
      </c>
    </row>
    <row r="1191" spans="1:8" x14ac:dyDescent="0.3">
      <c r="A1191" s="2">
        <v>45553.041666666701</v>
      </c>
      <c r="B1191" s="5">
        <v>10.1</v>
      </c>
      <c r="C1191" s="5"/>
      <c r="D1191" s="5">
        <v>2.2000000000000002</v>
      </c>
      <c r="E1191" s="5">
        <f t="shared" si="18"/>
        <v>6.15</v>
      </c>
      <c r="F1191" s="5"/>
      <c r="G1191" s="5">
        <v>1.8</v>
      </c>
      <c r="H1191" s="7">
        <v>0.96650199999999997</v>
      </c>
    </row>
    <row r="1192" spans="1:8" x14ac:dyDescent="0.3">
      <c r="A1192" s="2">
        <v>45553.083333333299</v>
      </c>
      <c r="B1192" s="5">
        <v>16.3</v>
      </c>
      <c r="C1192" s="5"/>
      <c r="D1192" s="5">
        <v>-0.9</v>
      </c>
      <c r="E1192" s="5">
        <f t="shared" si="18"/>
        <v>7.7</v>
      </c>
      <c r="F1192" s="5"/>
      <c r="G1192" s="5">
        <v>1.2</v>
      </c>
      <c r="H1192" s="7">
        <v>0.56416344799999996</v>
      </c>
    </row>
    <row r="1193" spans="1:8" x14ac:dyDescent="0.3">
      <c r="A1193" s="2">
        <v>45553.125</v>
      </c>
      <c r="B1193" s="5">
        <v>12</v>
      </c>
      <c r="C1193" s="5"/>
      <c r="D1193" s="5">
        <v>-0.9</v>
      </c>
      <c r="E1193" s="5">
        <f t="shared" si="18"/>
        <v>5.55</v>
      </c>
      <c r="F1193" s="5"/>
      <c r="G1193" s="5">
        <v>1</v>
      </c>
      <c r="H1193" s="7">
        <v>0.37032199999999998</v>
      </c>
    </row>
    <row r="1194" spans="1:8" x14ac:dyDescent="0.3">
      <c r="A1194" s="2">
        <v>45553.166666666701</v>
      </c>
      <c r="B1194" s="5">
        <v>-0.6</v>
      </c>
      <c r="C1194" s="5"/>
      <c r="D1194" s="5">
        <v>2.2999999999999998</v>
      </c>
      <c r="E1194" s="5">
        <f t="shared" si="18"/>
        <v>0.84999999999999987</v>
      </c>
      <c r="F1194" s="5"/>
      <c r="G1194" s="5">
        <v>0.7</v>
      </c>
      <c r="H1194" s="7">
        <v>-2.8960000000000001E-3</v>
      </c>
    </row>
    <row r="1195" spans="1:8" x14ac:dyDescent="0.3">
      <c r="A1195" s="2">
        <v>45553.208333333299</v>
      </c>
      <c r="B1195" s="5">
        <v>4</v>
      </c>
      <c r="C1195" s="5"/>
      <c r="D1195" s="5">
        <v>3</v>
      </c>
      <c r="E1195" s="5">
        <f t="shared" si="18"/>
        <v>3.5</v>
      </c>
      <c r="F1195" s="5"/>
      <c r="G1195" s="5">
        <v>0.5</v>
      </c>
      <c r="H1195" s="7">
        <v>0.17961067</v>
      </c>
    </row>
    <row r="1196" spans="1:8" x14ac:dyDescent="0.3">
      <c r="A1196" s="2">
        <v>45553.25</v>
      </c>
      <c r="B1196" s="5">
        <v>-1.1000000000000001</v>
      </c>
      <c r="C1196" s="5"/>
      <c r="D1196" s="5">
        <v>3.5</v>
      </c>
      <c r="E1196" s="5">
        <f t="shared" si="18"/>
        <v>1.2</v>
      </c>
      <c r="F1196" s="5"/>
      <c r="G1196" s="5">
        <v>0.4</v>
      </c>
      <c r="H1196" s="7">
        <v>4.468667E-3</v>
      </c>
    </row>
    <row r="1197" spans="1:8" x14ac:dyDescent="0.3">
      <c r="A1197" s="2">
        <v>45553.291666666701</v>
      </c>
      <c r="B1197" s="5">
        <v>2</v>
      </c>
      <c r="C1197" s="5"/>
      <c r="D1197" s="5">
        <v>1.3</v>
      </c>
      <c r="E1197" s="5">
        <f t="shared" si="18"/>
        <v>1.65</v>
      </c>
      <c r="F1197" s="5"/>
      <c r="G1197" s="5">
        <v>0.4</v>
      </c>
      <c r="H1197" s="7">
        <v>0.31827329999999998</v>
      </c>
    </row>
    <row r="1198" spans="1:8" x14ac:dyDescent="0.3">
      <c r="A1198" s="2">
        <v>45553.333333333299</v>
      </c>
      <c r="B1198" s="5">
        <v>13.9</v>
      </c>
      <c r="C1198" s="5"/>
      <c r="D1198" s="5">
        <v>1</v>
      </c>
      <c r="E1198" s="5">
        <f t="shared" si="18"/>
        <v>7.45</v>
      </c>
      <c r="F1198" s="5"/>
      <c r="G1198" s="5">
        <v>2.2999999999999998</v>
      </c>
      <c r="H1198" s="7">
        <v>1.261352</v>
      </c>
    </row>
    <row r="1199" spans="1:8" x14ac:dyDescent="0.3">
      <c r="A1199" s="2">
        <v>45553.375</v>
      </c>
      <c r="B1199" s="5">
        <v>5.4</v>
      </c>
      <c r="C1199" s="5"/>
      <c r="D1199" s="5">
        <v>1.5</v>
      </c>
      <c r="E1199" s="5">
        <f t="shared" si="18"/>
        <v>3.45</v>
      </c>
      <c r="F1199" s="5"/>
      <c r="G1199" s="5">
        <v>3.7</v>
      </c>
      <c r="H1199" s="7">
        <v>2.4765807</v>
      </c>
    </row>
    <row r="1200" spans="1:8" x14ac:dyDescent="0.3">
      <c r="A1200" s="2">
        <v>45553.416666666701</v>
      </c>
      <c r="B1200" s="5">
        <v>0.1</v>
      </c>
      <c r="C1200" s="5"/>
      <c r="D1200" s="5">
        <v>0.5</v>
      </c>
      <c r="E1200" s="5">
        <f t="shared" si="18"/>
        <v>0.3</v>
      </c>
      <c r="F1200" s="5"/>
      <c r="G1200" s="5">
        <v>3.9</v>
      </c>
      <c r="H1200" s="7">
        <v>2.7688600000000001</v>
      </c>
    </row>
    <row r="1201" spans="1:8" x14ac:dyDescent="0.3">
      <c r="A1201" s="2">
        <v>45553.458333333299</v>
      </c>
      <c r="B1201" s="5">
        <v>4.0999999999999996</v>
      </c>
      <c r="C1201" s="5"/>
      <c r="D1201" s="5">
        <v>2.2999999999999998</v>
      </c>
      <c r="E1201" s="5">
        <f t="shared" si="18"/>
        <v>3.1999999999999997</v>
      </c>
      <c r="F1201" s="5"/>
      <c r="G1201" s="5">
        <v>3.7</v>
      </c>
      <c r="H1201" s="7">
        <v>2.7895314299999998</v>
      </c>
    </row>
    <row r="1202" spans="1:8" x14ac:dyDescent="0.3">
      <c r="A1202" s="2">
        <v>45553.5</v>
      </c>
      <c r="B1202" s="5">
        <v>0.7</v>
      </c>
      <c r="C1202" s="5"/>
      <c r="D1202" s="5">
        <v>5.5</v>
      </c>
      <c r="E1202" s="5">
        <f t="shared" si="18"/>
        <v>3.1</v>
      </c>
      <c r="F1202" s="5"/>
      <c r="G1202" s="5">
        <v>4.8</v>
      </c>
      <c r="H1202" s="7">
        <v>3.66668533</v>
      </c>
    </row>
    <row r="1203" spans="1:8" x14ac:dyDescent="0.3">
      <c r="A1203" s="2">
        <v>45553.541666666701</v>
      </c>
      <c r="B1203" s="5">
        <v>0.2</v>
      </c>
      <c r="C1203" s="5"/>
      <c r="D1203" s="5">
        <v>4.7</v>
      </c>
      <c r="E1203" s="5">
        <f t="shared" si="18"/>
        <v>2.4500000000000002</v>
      </c>
      <c r="F1203" s="5"/>
      <c r="G1203" s="5">
        <v>4.4000000000000004</v>
      </c>
      <c r="H1203" s="7">
        <v>3.4469400000000001</v>
      </c>
    </row>
    <row r="1204" spans="1:8" x14ac:dyDescent="0.3">
      <c r="A1204" s="2">
        <v>45553.583333333299</v>
      </c>
      <c r="B1204" s="5">
        <v>2.5</v>
      </c>
      <c r="C1204" s="5"/>
      <c r="D1204" s="5">
        <v>5.7</v>
      </c>
      <c r="E1204" s="5">
        <f t="shared" si="18"/>
        <v>4.0999999999999996</v>
      </c>
      <c r="F1204" s="5"/>
      <c r="G1204" s="5">
        <v>4.5999999999999996</v>
      </c>
      <c r="H1204" s="7">
        <v>3.8942329999999998</v>
      </c>
    </row>
    <row r="1205" spans="1:8" x14ac:dyDescent="0.3">
      <c r="A1205" s="2">
        <v>45553.625</v>
      </c>
      <c r="B1205" s="5">
        <v>3.8</v>
      </c>
      <c r="C1205" s="5"/>
      <c r="D1205" s="5">
        <v>4.7</v>
      </c>
      <c r="E1205" s="5">
        <f t="shared" si="18"/>
        <v>4.25</v>
      </c>
      <c r="F1205" s="5"/>
      <c r="G1205" s="5">
        <v>5</v>
      </c>
      <c r="H1205" s="7">
        <v>4.0253046699999997</v>
      </c>
    </row>
    <row r="1206" spans="1:8" x14ac:dyDescent="0.3">
      <c r="A1206" s="2">
        <v>45553.666666666701</v>
      </c>
      <c r="B1206" s="5">
        <v>4.4000000000000004</v>
      </c>
      <c r="C1206" s="5"/>
      <c r="D1206" s="5">
        <v>4</v>
      </c>
      <c r="E1206" s="5">
        <f t="shared" si="18"/>
        <v>4.2</v>
      </c>
      <c r="F1206" s="5"/>
      <c r="G1206" s="5">
        <v>5.3</v>
      </c>
      <c r="H1206" s="7">
        <v>4.1765660000000002</v>
      </c>
    </row>
    <row r="1207" spans="1:8" x14ac:dyDescent="0.3">
      <c r="A1207" s="2">
        <v>45553.708333333299</v>
      </c>
      <c r="B1207" s="5">
        <v>4.4000000000000004</v>
      </c>
      <c r="C1207" s="5"/>
      <c r="D1207" s="5">
        <v>4.7</v>
      </c>
      <c r="E1207" s="5">
        <f t="shared" si="18"/>
        <v>4.5500000000000007</v>
      </c>
      <c r="F1207" s="5"/>
      <c r="G1207" s="5">
        <v>4.4000000000000004</v>
      </c>
      <c r="H1207" s="7">
        <v>3.921338</v>
      </c>
    </row>
    <row r="1208" spans="1:8" x14ac:dyDescent="0.3">
      <c r="A1208" s="2">
        <v>45553.75</v>
      </c>
      <c r="B1208" s="5">
        <v>8</v>
      </c>
      <c r="C1208" s="5"/>
      <c r="D1208" s="5">
        <v>3.5</v>
      </c>
      <c r="E1208" s="5">
        <f t="shared" si="18"/>
        <v>5.75</v>
      </c>
      <c r="F1208" s="5"/>
      <c r="G1208" s="5">
        <v>4.5999999999999996</v>
      </c>
      <c r="H1208" s="7">
        <v>3.8348420000000001</v>
      </c>
    </row>
    <row r="1209" spans="1:8" x14ac:dyDescent="0.3">
      <c r="A1209" s="2">
        <v>45553.791666666701</v>
      </c>
      <c r="B1209" s="5">
        <v>7.8</v>
      </c>
      <c r="C1209" s="5"/>
      <c r="D1209" s="5">
        <v>2.2999999999999998</v>
      </c>
      <c r="E1209" s="5">
        <f t="shared" si="18"/>
        <v>5.05</v>
      </c>
      <c r="F1209" s="5"/>
      <c r="G1209" s="5">
        <v>4.0999999999999996</v>
      </c>
      <c r="H1209" s="7">
        <v>3.6583296999999999</v>
      </c>
    </row>
    <row r="1210" spans="1:8" x14ac:dyDescent="0.3">
      <c r="A1210" s="2">
        <v>45553.833333333299</v>
      </c>
      <c r="B1210" s="5">
        <v>9.1</v>
      </c>
      <c r="C1210" s="5"/>
      <c r="D1210" s="5">
        <v>0.5</v>
      </c>
      <c r="E1210" s="5">
        <f t="shared" si="18"/>
        <v>4.8</v>
      </c>
      <c r="F1210" s="5"/>
      <c r="G1210" s="5">
        <v>4.7</v>
      </c>
      <c r="H1210" s="7">
        <v>3.8466632999999999</v>
      </c>
    </row>
    <row r="1211" spans="1:8" x14ac:dyDescent="0.3">
      <c r="A1211" s="2">
        <v>45553.875</v>
      </c>
      <c r="B1211" s="5">
        <v>4.2</v>
      </c>
      <c r="C1211" s="5"/>
      <c r="D1211" s="5">
        <v>-1.2</v>
      </c>
      <c r="E1211" s="5">
        <f t="shared" si="18"/>
        <v>1.5</v>
      </c>
      <c r="F1211" s="5"/>
      <c r="G1211" s="5">
        <v>4.2</v>
      </c>
      <c r="H1211" s="7">
        <v>3.6291267</v>
      </c>
    </row>
    <row r="1212" spans="1:8" x14ac:dyDescent="0.3">
      <c r="A1212" s="2">
        <v>45553.916666666701</v>
      </c>
      <c r="B1212" s="5">
        <v>0.9</v>
      </c>
      <c r="C1212" s="5"/>
      <c r="D1212" s="5">
        <v>0</v>
      </c>
      <c r="E1212" s="5">
        <f t="shared" si="18"/>
        <v>0.45</v>
      </c>
      <c r="F1212" s="5"/>
      <c r="G1212" s="5">
        <v>3.6</v>
      </c>
      <c r="H1212" s="7">
        <v>3.29986333</v>
      </c>
    </row>
    <row r="1213" spans="1:8" x14ac:dyDescent="0.3">
      <c r="A1213" s="2">
        <v>45553.958333333299</v>
      </c>
      <c r="B1213" s="5">
        <v>6.1</v>
      </c>
      <c r="C1213" s="5"/>
      <c r="D1213" s="5">
        <v>1.5</v>
      </c>
      <c r="E1213" s="5">
        <f t="shared" si="18"/>
        <v>3.8</v>
      </c>
      <c r="F1213" s="5"/>
      <c r="G1213" s="5">
        <v>3.6</v>
      </c>
      <c r="H1213" s="7">
        <v>3.1815172399999998</v>
      </c>
    </row>
    <row r="1214" spans="1:8" x14ac:dyDescent="0.3">
      <c r="A1214" s="2">
        <v>45554</v>
      </c>
      <c r="B1214" s="5">
        <v>2.6</v>
      </c>
      <c r="C1214" s="5"/>
      <c r="D1214" s="5">
        <v>4.7</v>
      </c>
      <c r="E1214" s="5">
        <f t="shared" si="18"/>
        <v>3.6500000000000004</v>
      </c>
      <c r="F1214" s="5"/>
      <c r="G1214" s="5">
        <v>3.7</v>
      </c>
      <c r="H1214" s="7">
        <v>3.5241419999999999</v>
      </c>
    </row>
    <row r="1215" spans="1:8" x14ac:dyDescent="0.3">
      <c r="A1215" s="2">
        <v>45554.041666666701</v>
      </c>
      <c r="B1215" s="5">
        <v>5.3</v>
      </c>
      <c r="C1215" s="5"/>
      <c r="D1215" s="5">
        <v>4</v>
      </c>
      <c r="E1215" s="5">
        <f t="shared" si="18"/>
        <v>4.6500000000000004</v>
      </c>
      <c r="F1215" s="5"/>
      <c r="G1215" s="5">
        <v>3.2</v>
      </c>
      <c r="H1215" s="7">
        <v>3.0937893000000001</v>
      </c>
    </row>
    <row r="1216" spans="1:8" x14ac:dyDescent="0.3">
      <c r="A1216" s="2">
        <v>45554.083333333299</v>
      </c>
      <c r="B1216" s="5">
        <v>4</v>
      </c>
      <c r="C1216" s="5"/>
      <c r="D1216" s="5">
        <v>4</v>
      </c>
      <c r="E1216" s="5">
        <f t="shared" si="18"/>
        <v>4</v>
      </c>
      <c r="F1216" s="5"/>
      <c r="G1216" s="5">
        <v>2.9</v>
      </c>
      <c r="H1216" s="7">
        <v>2.8699337900000002</v>
      </c>
    </row>
    <row r="1217" spans="1:8" x14ac:dyDescent="0.3">
      <c r="A1217" s="2">
        <v>45554.125</v>
      </c>
      <c r="B1217" s="5">
        <v>10.1</v>
      </c>
      <c r="C1217" s="5"/>
      <c r="D1217" s="5">
        <v>6.5</v>
      </c>
      <c r="E1217" s="5">
        <f t="shared" si="18"/>
        <v>8.3000000000000007</v>
      </c>
      <c r="F1217" s="5"/>
      <c r="G1217" s="5">
        <v>3</v>
      </c>
      <c r="H1217" s="7">
        <v>2.6458487000000002</v>
      </c>
    </row>
    <row r="1218" spans="1:8" x14ac:dyDescent="0.3">
      <c r="A1218" s="2">
        <v>45554.166666666701</v>
      </c>
      <c r="B1218" s="5">
        <v>-0.8</v>
      </c>
      <c r="C1218" s="5"/>
      <c r="D1218" s="5">
        <v>3.5</v>
      </c>
      <c r="E1218" s="5">
        <f t="shared" si="18"/>
        <v>1.35</v>
      </c>
      <c r="F1218" s="5"/>
      <c r="G1218" s="5">
        <v>3.2</v>
      </c>
      <c r="H1218" s="7">
        <v>2.7658163999999998</v>
      </c>
    </row>
    <row r="1219" spans="1:8" x14ac:dyDescent="0.3">
      <c r="A1219" s="2">
        <v>45554.208333333299</v>
      </c>
      <c r="B1219" s="5">
        <v>10.4</v>
      </c>
      <c r="C1219" s="5"/>
      <c r="D1219" s="5">
        <v>1</v>
      </c>
      <c r="E1219" s="5">
        <f t="shared" ref="E1219:E1282" si="19">AVERAGE(B1219:D1219)</f>
        <v>5.7</v>
      </c>
      <c r="F1219" s="5"/>
      <c r="G1219" s="5">
        <v>3.1</v>
      </c>
      <c r="H1219" s="7">
        <v>2.8291753000000002</v>
      </c>
    </row>
    <row r="1220" spans="1:8" x14ac:dyDescent="0.3">
      <c r="A1220" s="2">
        <v>45554.25</v>
      </c>
      <c r="B1220" s="5">
        <v>5</v>
      </c>
      <c r="C1220" s="5"/>
      <c r="D1220" s="5">
        <v>2.5</v>
      </c>
      <c r="E1220" s="5">
        <f t="shared" si="19"/>
        <v>3.75</v>
      </c>
      <c r="F1220" s="5"/>
      <c r="G1220" s="5">
        <v>3.7</v>
      </c>
      <c r="H1220" s="7">
        <v>2.9511859999999999</v>
      </c>
    </row>
    <row r="1221" spans="1:8" x14ac:dyDescent="0.3">
      <c r="A1221" s="2">
        <v>45554.291666666701</v>
      </c>
      <c r="B1221" s="5">
        <v>-2.7</v>
      </c>
      <c r="C1221" s="5"/>
      <c r="D1221" s="5">
        <v>7.9</v>
      </c>
      <c r="E1221" s="5">
        <f t="shared" si="19"/>
        <v>2.6</v>
      </c>
      <c r="F1221" s="5"/>
      <c r="G1221" s="5">
        <v>3.3</v>
      </c>
      <c r="H1221" s="7">
        <v>2.946148</v>
      </c>
    </row>
    <row r="1222" spans="1:8" x14ac:dyDescent="0.3">
      <c r="A1222" s="2">
        <v>45554.333333333299</v>
      </c>
      <c r="B1222" s="5">
        <v>-7</v>
      </c>
      <c r="C1222" s="5"/>
      <c r="D1222" s="5">
        <v>10.1</v>
      </c>
      <c r="E1222" s="5">
        <f t="shared" si="19"/>
        <v>1.5499999999999998</v>
      </c>
      <c r="F1222" s="5"/>
      <c r="G1222" s="5">
        <v>3.5</v>
      </c>
      <c r="H1222" s="7">
        <v>3.7293493</v>
      </c>
    </row>
    <row r="1223" spans="1:8" x14ac:dyDescent="0.3">
      <c r="A1223" s="2">
        <v>45554.375</v>
      </c>
      <c r="B1223" s="5">
        <v>-3</v>
      </c>
      <c r="C1223" s="5"/>
      <c r="D1223" s="5">
        <v>7.4</v>
      </c>
      <c r="E1223" s="5">
        <f t="shared" si="19"/>
        <v>2.2000000000000002</v>
      </c>
      <c r="F1223" s="5"/>
      <c r="G1223" s="5">
        <v>3.5</v>
      </c>
      <c r="H1223" s="7">
        <v>4.0599590000000001</v>
      </c>
    </row>
    <row r="1224" spans="1:8" x14ac:dyDescent="0.3">
      <c r="A1224" s="2">
        <v>45554.416666666701</v>
      </c>
      <c r="B1224" s="5">
        <v>4.3</v>
      </c>
      <c r="C1224" s="5"/>
      <c r="D1224" s="5">
        <v>5</v>
      </c>
      <c r="E1224" s="5">
        <f t="shared" si="19"/>
        <v>4.6500000000000004</v>
      </c>
      <c r="F1224" s="5"/>
      <c r="G1224" s="5">
        <v>3.5</v>
      </c>
      <c r="H1224" s="7">
        <v>4.2753319999999997</v>
      </c>
    </row>
    <row r="1225" spans="1:8" x14ac:dyDescent="0.3">
      <c r="A1225" s="2">
        <v>45554.458333333299</v>
      </c>
      <c r="B1225" s="5">
        <v>-5.4</v>
      </c>
      <c r="C1225" s="5"/>
      <c r="D1225" s="5">
        <v>3.7</v>
      </c>
      <c r="E1225" s="5">
        <f t="shared" si="19"/>
        <v>-0.85000000000000009</v>
      </c>
      <c r="F1225" s="5"/>
      <c r="G1225" s="5">
        <v>2.8</v>
      </c>
      <c r="H1225" s="7">
        <v>3.9774769999999999</v>
      </c>
    </row>
    <row r="1226" spans="1:8" x14ac:dyDescent="0.3">
      <c r="A1226" s="2">
        <v>45554.5</v>
      </c>
      <c r="B1226" s="5">
        <v>2</v>
      </c>
      <c r="C1226" s="5"/>
      <c r="D1226" s="5">
        <v>2.2000000000000002</v>
      </c>
      <c r="E1226" s="5">
        <f t="shared" si="19"/>
        <v>2.1</v>
      </c>
      <c r="F1226" s="5"/>
      <c r="G1226" s="5">
        <v>2.8</v>
      </c>
      <c r="H1226" s="7">
        <v>4.1356650000000004</v>
      </c>
    </row>
    <row r="1227" spans="1:8" x14ac:dyDescent="0.3">
      <c r="A1227" s="2">
        <v>45554.541666666701</v>
      </c>
      <c r="B1227" s="5">
        <v>2.5</v>
      </c>
      <c r="C1227" s="5"/>
      <c r="D1227" s="5">
        <v>4.7</v>
      </c>
      <c r="E1227" s="5">
        <f t="shared" si="19"/>
        <v>3.6</v>
      </c>
      <c r="F1227" s="5"/>
      <c r="G1227" s="5">
        <v>2.4</v>
      </c>
      <c r="H1227" s="7">
        <v>4.1251309999999997</v>
      </c>
    </row>
    <row r="1228" spans="1:8" x14ac:dyDescent="0.3">
      <c r="A1228" s="2">
        <v>45554.583333333299</v>
      </c>
      <c r="B1228" s="5">
        <v>-0.3</v>
      </c>
      <c r="C1228" s="5"/>
      <c r="D1228" s="5">
        <v>1.2</v>
      </c>
      <c r="E1228" s="5">
        <f t="shared" si="19"/>
        <v>0.44999999999999996</v>
      </c>
      <c r="F1228" s="5"/>
      <c r="G1228" s="5">
        <v>1.6</v>
      </c>
      <c r="H1228" s="7">
        <v>3.9252850000000001</v>
      </c>
    </row>
    <row r="1229" spans="1:8" x14ac:dyDescent="0.3">
      <c r="A1229" s="2">
        <v>45554.625</v>
      </c>
      <c r="B1229" s="5">
        <v>1.3</v>
      </c>
      <c r="C1229" s="5"/>
      <c r="D1229" s="5">
        <v>-2.6</v>
      </c>
      <c r="E1229" s="5">
        <f t="shared" si="19"/>
        <v>-0.65</v>
      </c>
      <c r="F1229" s="5"/>
      <c r="G1229" s="5">
        <v>1.5</v>
      </c>
      <c r="H1229" s="7">
        <v>4.041887</v>
      </c>
    </row>
    <row r="1230" spans="1:8" x14ac:dyDescent="0.3">
      <c r="A1230" s="2">
        <v>45554.666666666701</v>
      </c>
      <c r="B1230" s="5">
        <v>2.4</v>
      </c>
      <c r="C1230" s="5"/>
      <c r="D1230" s="5">
        <v>0.5</v>
      </c>
      <c r="E1230" s="5">
        <f t="shared" si="19"/>
        <v>1.45</v>
      </c>
      <c r="F1230" s="5"/>
      <c r="G1230" s="5">
        <v>1.6</v>
      </c>
      <c r="H1230" s="7">
        <v>4.1493099999999998</v>
      </c>
    </row>
    <row r="1231" spans="1:8" x14ac:dyDescent="0.3">
      <c r="A1231" s="2">
        <v>45554.708333333299</v>
      </c>
      <c r="B1231" s="5">
        <v>6</v>
      </c>
      <c r="C1231" s="5"/>
      <c r="D1231" s="5">
        <v>4.2</v>
      </c>
      <c r="E1231" s="5">
        <f t="shared" si="19"/>
        <v>5.0999999999999996</v>
      </c>
      <c r="F1231" s="5"/>
      <c r="G1231" s="5">
        <v>1.9</v>
      </c>
      <c r="H1231" s="7">
        <v>4.3387729999999998</v>
      </c>
    </row>
    <row r="1232" spans="1:8" x14ac:dyDescent="0.3">
      <c r="A1232" s="2">
        <v>45554.75</v>
      </c>
      <c r="B1232" s="5">
        <v>13.5</v>
      </c>
      <c r="C1232" s="5"/>
      <c r="D1232" s="5">
        <v>4</v>
      </c>
      <c r="E1232" s="5">
        <f t="shared" si="19"/>
        <v>8.75</v>
      </c>
      <c r="F1232" s="5"/>
      <c r="G1232" s="5">
        <v>2.8</v>
      </c>
      <c r="H1232" s="7">
        <v>4.3199687000000004</v>
      </c>
    </row>
    <row r="1233" spans="1:8" x14ac:dyDescent="0.3">
      <c r="A1233" s="2">
        <v>45554.791666666701</v>
      </c>
      <c r="B1233" s="5">
        <v>17.8</v>
      </c>
      <c r="C1233" s="5"/>
      <c r="D1233" s="5">
        <v>5.2</v>
      </c>
      <c r="E1233" s="5">
        <f t="shared" si="19"/>
        <v>11.5</v>
      </c>
      <c r="F1233" s="5"/>
      <c r="G1233" s="5">
        <v>3</v>
      </c>
      <c r="H1233" s="7">
        <v>3.8404189999999998</v>
      </c>
    </row>
    <row r="1234" spans="1:8" x14ac:dyDescent="0.3">
      <c r="A1234" s="2">
        <v>45554.833333333299</v>
      </c>
      <c r="B1234" s="5">
        <v>9.6999999999999993</v>
      </c>
      <c r="C1234" s="5"/>
      <c r="D1234" s="5">
        <v>3.2</v>
      </c>
      <c r="E1234" s="5">
        <f t="shared" si="19"/>
        <v>6.4499999999999993</v>
      </c>
      <c r="F1234" s="5"/>
      <c r="G1234" s="5">
        <v>2.9</v>
      </c>
      <c r="H1234" s="7">
        <v>3.4251450000000001</v>
      </c>
    </row>
    <row r="1235" spans="1:8" x14ac:dyDescent="0.3">
      <c r="A1235" s="2">
        <v>45554.875</v>
      </c>
      <c r="B1235" s="5">
        <v>6.7</v>
      </c>
      <c r="C1235" s="5"/>
      <c r="D1235" s="5">
        <v>6.5</v>
      </c>
      <c r="E1235" s="5">
        <f t="shared" si="19"/>
        <v>6.6</v>
      </c>
      <c r="F1235" s="5"/>
      <c r="G1235" s="5">
        <v>3.5</v>
      </c>
      <c r="H1235" s="7">
        <v>3.2906599999999999</v>
      </c>
    </row>
    <row r="1236" spans="1:8" x14ac:dyDescent="0.3">
      <c r="A1236" s="2">
        <v>45554.916666666701</v>
      </c>
      <c r="B1236" s="5">
        <v>11</v>
      </c>
      <c r="C1236" s="5"/>
      <c r="D1236" s="5">
        <v>6.5</v>
      </c>
      <c r="E1236" s="5">
        <f t="shared" si="19"/>
        <v>8.75</v>
      </c>
      <c r="F1236" s="5"/>
      <c r="G1236" s="5">
        <v>3</v>
      </c>
      <c r="H1236" s="7">
        <v>2.4941270000000002</v>
      </c>
    </row>
    <row r="1237" spans="1:8" x14ac:dyDescent="0.3">
      <c r="A1237" s="2">
        <v>45554.958333333299</v>
      </c>
      <c r="B1237" s="5">
        <v>4.0999999999999996</v>
      </c>
      <c r="C1237" s="5"/>
      <c r="D1237" s="5">
        <v>3.7</v>
      </c>
      <c r="E1237" s="5">
        <f t="shared" si="19"/>
        <v>3.9</v>
      </c>
      <c r="F1237" s="5"/>
      <c r="G1237" s="5">
        <v>3</v>
      </c>
      <c r="H1237" s="7">
        <v>2.357691</v>
      </c>
    </row>
    <row r="1238" spans="1:8" x14ac:dyDescent="0.3">
      <c r="A1238" s="2">
        <v>45555</v>
      </c>
      <c r="B1238" s="5">
        <v>-6.6</v>
      </c>
      <c r="C1238" s="5"/>
      <c r="D1238" s="5">
        <v>3</v>
      </c>
      <c r="E1238" s="5">
        <f t="shared" si="19"/>
        <v>-1.7999999999999998</v>
      </c>
      <c r="F1238" s="5"/>
      <c r="G1238" s="5">
        <v>2.8</v>
      </c>
      <c r="H1238" s="7">
        <v>2.1779259999999998</v>
      </c>
    </row>
    <row r="1239" spans="1:8" x14ac:dyDescent="0.3">
      <c r="A1239" s="2">
        <v>45555.041666666701</v>
      </c>
      <c r="B1239" s="5">
        <v>-3.6</v>
      </c>
      <c r="C1239" s="5"/>
      <c r="D1239" s="5">
        <v>3.7</v>
      </c>
      <c r="E1239" s="5">
        <f t="shared" si="19"/>
        <v>5.0000000000000044E-2</v>
      </c>
      <c r="F1239" s="5"/>
      <c r="G1239" s="5">
        <v>2.6</v>
      </c>
      <c r="H1239" s="7">
        <v>2.1899076000000002</v>
      </c>
    </row>
    <row r="1240" spans="1:8" x14ac:dyDescent="0.3">
      <c r="A1240" s="2">
        <v>45555.083333333299</v>
      </c>
      <c r="B1240" s="5">
        <v>-6.7</v>
      </c>
      <c r="C1240" s="5"/>
      <c r="D1240" s="5">
        <v>1</v>
      </c>
      <c r="E1240" s="5">
        <f t="shared" si="19"/>
        <v>-2.85</v>
      </c>
      <c r="F1240" s="5"/>
      <c r="G1240" s="5">
        <v>2.8</v>
      </c>
      <c r="H1240" s="7">
        <v>2.364913</v>
      </c>
    </row>
    <row r="1241" spans="1:8" x14ac:dyDescent="0.3">
      <c r="A1241" s="2">
        <v>45555.125</v>
      </c>
      <c r="B1241" s="5">
        <v>0.7</v>
      </c>
      <c r="C1241" s="5"/>
      <c r="D1241" s="5">
        <v>-1.4</v>
      </c>
      <c r="E1241" s="5">
        <f t="shared" si="19"/>
        <v>-0.35</v>
      </c>
      <c r="F1241" s="5"/>
      <c r="G1241" s="5">
        <v>2.8</v>
      </c>
      <c r="H1241" s="7">
        <v>2.2614339999999999</v>
      </c>
    </row>
    <row r="1242" spans="1:8" x14ac:dyDescent="0.3">
      <c r="A1242" s="2">
        <v>45555.166666666701</v>
      </c>
      <c r="B1242" s="5">
        <v>2.5</v>
      </c>
      <c r="C1242" s="5"/>
      <c r="D1242" s="5">
        <v>2</v>
      </c>
      <c r="E1242" s="5">
        <f t="shared" si="19"/>
        <v>2.25</v>
      </c>
      <c r="F1242" s="5"/>
      <c r="G1242" s="5">
        <v>2.9</v>
      </c>
      <c r="H1242" s="7">
        <v>2.253009</v>
      </c>
    </row>
    <row r="1243" spans="1:8" x14ac:dyDescent="0.3">
      <c r="A1243" s="2">
        <v>45555.208333333299</v>
      </c>
      <c r="B1243" s="5">
        <v>4.2</v>
      </c>
      <c r="C1243" s="5"/>
      <c r="D1243" s="5">
        <v>2</v>
      </c>
      <c r="E1243" s="5">
        <f t="shared" si="19"/>
        <v>3.1</v>
      </c>
      <c r="F1243" s="5"/>
      <c r="G1243" s="5">
        <v>3</v>
      </c>
      <c r="H1243" s="7">
        <v>2.5725313000000001</v>
      </c>
    </row>
    <row r="1244" spans="1:8" x14ac:dyDescent="0.3">
      <c r="A1244" s="2">
        <v>45555.25</v>
      </c>
      <c r="B1244" s="5">
        <v>6.5</v>
      </c>
      <c r="C1244" s="5"/>
      <c r="D1244" s="5">
        <v>5</v>
      </c>
      <c r="E1244" s="5">
        <f t="shared" si="19"/>
        <v>5.75</v>
      </c>
      <c r="F1244" s="5"/>
      <c r="G1244" s="5">
        <v>4.3</v>
      </c>
      <c r="H1244" s="7">
        <v>3.8897390000000001</v>
      </c>
    </row>
    <row r="1245" spans="1:8" x14ac:dyDescent="0.3">
      <c r="A1245" s="2">
        <v>45555.291666666701</v>
      </c>
      <c r="B1245" s="5">
        <v>5.8</v>
      </c>
      <c r="C1245" s="5"/>
      <c r="D1245" s="5">
        <v>5</v>
      </c>
      <c r="E1245" s="5">
        <f t="shared" si="19"/>
        <v>5.4</v>
      </c>
      <c r="F1245" s="5"/>
      <c r="G1245" s="5">
        <v>4.8</v>
      </c>
      <c r="H1245" s="7">
        <v>4.3161670000000001</v>
      </c>
    </row>
    <row r="1246" spans="1:8" x14ac:dyDescent="0.3">
      <c r="A1246" s="2">
        <v>45555.333333333299</v>
      </c>
      <c r="B1246" s="5">
        <v>-24.5</v>
      </c>
      <c r="C1246" s="5"/>
      <c r="D1246" s="5">
        <v>3.7</v>
      </c>
      <c r="E1246" s="5">
        <f t="shared" si="19"/>
        <v>-10.4</v>
      </c>
      <c r="F1246" s="5"/>
      <c r="G1246" s="5">
        <v>5.8</v>
      </c>
      <c r="H1246" s="7">
        <v>4.9226039999999998</v>
      </c>
    </row>
    <row r="1247" spans="1:8" x14ac:dyDescent="0.3">
      <c r="A1247" s="2">
        <v>45555.375</v>
      </c>
      <c r="B1247" s="5">
        <v>-4.9000000000000004</v>
      </c>
      <c r="C1247" s="5"/>
      <c r="D1247" s="5">
        <v>2.2000000000000002</v>
      </c>
      <c r="E1247" s="5">
        <f t="shared" si="19"/>
        <v>-1.35</v>
      </c>
      <c r="F1247" s="5"/>
      <c r="G1247" s="5">
        <v>6.1</v>
      </c>
      <c r="H1247" s="7">
        <v>6.0421760000000004</v>
      </c>
    </row>
    <row r="1248" spans="1:8" x14ac:dyDescent="0.3">
      <c r="A1248" s="2">
        <v>45555.416666666701</v>
      </c>
      <c r="B1248" s="5">
        <v>-10.199999999999999</v>
      </c>
      <c r="C1248" s="5"/>
      <c r="D1248" s="5">
        <v>3.5</v>
      </c>
      <c r="E1248" s="5">
        <f t="shared" si="19"/>
        <v>-3.3499999999999996</v>
      </c>
      <c r="F1248" s="5"/>
      <c r="G1248" s="5">
        <v>3.4</v>
      </c>
      <c r="H1248" s="7">
        <v>4.8822210000000004</v>
      </c>
    </row>
    <row r="1249" spans="1:8" x14ac:dyDescent="0.3">
      <c r="A1249" s="2">
        <v>45555.458333333299</v>
      </c>
      <c r="B1249" s="5">
        <v>2.7</v>
      </c>
      <c r="C1249" s="5"/>
      <c r="D1249" s="5">
        <v>1.5</v>
      </c>
      <c r="E1249" s="5">
        <f t="shared" si="19"/>
        <v>2.1</v>
      </c>
      <c r="F1249" s="5"/>
      <c r="G1249" s="5">
        <v>2.6</v>
      </c>
      <c r="H1249" s="7">
        <v>4.6607849999999997</v>
      </c>
    </row>
    <row r="1250" spans="1:8" x14ac:dyDescent="0.3">
      <c r="A1250" s="2">
        <v>45555.5</v>
      </c>
      <c r="B1250" s="5">
        <v>4</v>
      </c>
      <c r="C1250" s="5"/>
      <c r="D1250" s="5">
        <v>-2.7</v>
      </c>
      <c r="E1250" s="5">
        <f t="shared" si="19"/>
        <v>0.64999999999999991</v>
      </c>
      <c r="F1250" s="5"/>
      <c r="G1250" s="5">
        <v>1.9</v>
      </c>
      <c r="H1250" s="7">
        <v>4.5797540000000003</v>
      </c>
    </row>
    <row r="1251" spans="1:8" x14ac:dyDescent="0.3">
      <c r="A1251" s="2">
        <v>45555.541666666701</v>
      </c>
      <c r="B1251" s="5">
        <v>8</v>
      </c>
      <c r="C1251" s="5"/>
      <c r="D1251" s="5">
        <v>-2.4</v>
      </c>
      <c r="E1251" s="5">
        <f t="shared" si="19"/>
        <v>2.8</v>
      </c>
      <c r="F1251" s="5"/>
      <c r="G1251" s="5">
        <v>2.2000000000000002</v>
      </c>
      <c r="H1251" s="7">
        <v>4.8406092999999997</v>
      </c>
    </row>
    <row r="1252" spans="1:8" x14ac:dyDescent="0.3">
      <c r="A1252" s="2">
        <v>45555.583333333299</v>
      </c>
      <c r="B1252" s="5">
        <v>7.8</v>
      </c>
      <c r="C1252" s="5"/>
      <c r="D1252" s="5">
        <v>-1.2</v>
      </c>
      <c r="E1252" s="5">
        <f t="shared" si="19"/>
        <v>3.3</v>
      </c>
      <c r="F1252" s="5"/>
      <c r="G1252" s="5">
        <v>1.8</v>
      </c>
      <c r="H1252" s="7">
        <v>4.5758520000000003</v>
      </c>
    </row>
    <row r="1253" spans="1:8" x14ac:dyDescent="0.3">
      <c r="A1253" s="2">
        <v>45555.625</v>
      </c>
      <c r="B1253" s="5">
        <v>13.2</v>
      </c>
      <c r="C1253" s="5"/>
      <c r="D1253" s="5">
        <v>-1.2</v>
      </c>
      <c r="E1253" s="5">
        <f t="shared" si="19"/>
        <v>6</v>
      </c>
      <c r="F1253" s="5"/>
      <c r="G1253" s="5">
        <v>1.8</v>
      </c>
      <c r="H1253" s="7">
        <v>4.5645020000000001</v>
      </c>
    </row>
    <row r="1254" spans="1:8" x14ac:dyDescent="0.3">
      <c r="A1254" s="2">
        <v>45555.666666666701</v>
      </c>
      <c r="B1254" s="5">
        <v>9.5</v>
      </c>
      <c r="C1254" s="5"/>
      <c r="D1254" s="5">
        <v>-0.4</v>
      </c>
      <c r="E1254" s="5">
        <f t="shared" si="19"/>
        <v>4.55</v>
      </c>
      <c r="F1254" s="5"/>
      <c r="G1254" s="5">
        <v>1.9</v>
      </c>
      <c r="H1254" s="7">
        <v>4.5272079999999999</v>
      </c>
    </row>
    <row r="1255" spans="1:8" x14ac:dyDescent="0.3">
      <c r="A1255" s="2">
        <v>45555.708333333299</v>
      </c>
      <c r="B1255" s="5">
        <v>9.6999999999999993</v>
      </c>
      <c r="C1255" s="5"/>
      <c r="D1255" s="5">
        <v>1.2</v>
      </c>
      <c r="E1255" s="5">
        <f t="shared" si="19"/>
        <v>5.4499999999999993</v>
      </c>
      <c r="F1255" s="5"/>
      <c r="G1255" s="5">
        <v>2.2000000000000002</v>
      </c>
      <c r="H1255" s="7">
        <v>4.2894199999999998</v>
      </c>
    </row>
    <row r="1256" spans="1:8" x14ac:dyDescent="0.3">
      <c r="A1256" s="2">
        <v>45555.75</v>
      </c>
      <c r="B1256" s="5">
        <v>23.7</v>
      </c>
      <c r="C1256" s="5"/>
      <c r="D1256" s="5">
        <v>10.8</v>
      </c>
      <c r="E1256" s="5">
        <f t="shared" si="19"/>
        <v>17.25</v>
      </c>
      <c r="F1256" s="5"/>
      <c r="G1256" s="5">
        <v>1.5</v>
      </c>
      <c r="H1256" s="7">
        <v>3.0777972999999998</v>
      </c>
    </row>
    <row r="1257" spans="1:8" x14ac:dyDescent="0.3">
      <c r="A1257" s="2">
        <v>45555.791666666701</v>
      </c>
      <c r="B1257" s="5">
        <v>21.5</v>
      </c>
      <c r="C1257" s="5"/>
      <c r="D1257" s="5">
        <v>6</v>
      </c>
      <c r="E1257" s="5">
        <f t="shared" si="19"/>
        <v>13.75</v>
      </c>
      <c r="F1257" s="5"/>
      <c r="G1257" s="5">
        <v>1.1000000000000001</v>
      </c>
      <c r="H1257" s="7">
        <v>1.9648852999999999</v>
      </c>
    </row>
    <row r="1258" spans="1:8" x14ac:dyDescent="0.3">
      <c r="A1258" s="2">
        <v>45555.833333333299</v>
      </c>
      <c r="B1258" s="5">
        <v>7.3</v>
      </c>
      <c r="C1258" s="5"/>
      <c r="D1258" s="5">
        <v>0.5</v>
      </c>
      <c r="E1258" s="5">
        <f t="shared" si="19"/>
        <v>3.9</v>
      </c>
      <c r="F1258" s="5"/>
      <c r="G1258" s="5">
        <v>0.8</v>
      </c>
      <c r="H1258" s="7">
        <v>1.5882426700000001</v>
      </c>
    </row>
    <row r="1259" spans="1:8" x14ac:dyDescent="0.3">
      <c r="A1259" s="2">
        <v>45555.875</v>
      </c>
      <c r="B1259" s="5">
        <v>3.4</v>
      </c>
      <c r="C1259" s="5"/>
      <c r="D1259" s="5">
        <v>2.5</v>
      </c>
      <c r="E1259" s="5">
        <f t="shared" si="19"/>
        <v>2.95</v>
      </c>
      <c r="F1259" s="5"/>
      <c r="G1259" s="5">
        <v>0.5</v>
      </c>
      <c r="H1259" s="7">
        <v>1.456288</v>
      </c>
    </row>
    <row r="1260" spans="1:8" x14ac:dyDescent="0.3">
      <c r="A1260" s="2">
        <v>45555.916666666701</v>
      </c>
      <c r="B1260" s="5">
        <v>0.7</v>
      </c>
      <c r="C1260" s="5"/>
      <c r="D1260" s="5">
        <v>2.7</v>
      </c>
      <c r="E1260" s="5">
        <f t="shared" si="19"/>
        <v>1.7000000000000002</v>
      </c>
      <c r="F1260" s="5"/>
      <c r="G1260" s="5">
        <v>0.5</v>
      </c>
      <c r="H1260" s="7">
        <v>1.358088</v>
      </c>
    </row>
    <row r="1261" spans="1:8" x14ac:dyDescent="0.3">
      <c r="A1261" s="2">
        <v>45555.958333333299</v>
      </c>
      <c r="B1261" s="5">
        <v>-0.8</v>
      </c>
      <c r="C1261" s="5"/>
      <c r="D1261" s="5">
        <v>3.5</v>
      </c>
      <c r="E1261" s="5">
        <f t="shared" si="19"/>
        <v>1.35</v>
      </c>
      <c r="F1261" s="5"/>
      <c r="G1261" s="5">
        <v>0.5</v>
      </c>
      <c r="H1261" s="7">
        <v>1.278926</v>
      </c>
    </row>
    <row r="1262" spans="1:8" x14ac:dyDescent="0.3">
      <c r="A1262" s="2">
        <v>45556</v>
      </c>
      <c r="B1262" s="5">
        <v>2</v>
      </c>
      <c r="C1262" s="5"/>
      <c r="D1262" s="5">
        <v>2.7</v>
      </c>
      <c r="E1262" s="5">
        <f t="shared" si="19"/>
        <v>2.35</v>
      </c>
      <c r="F1262" s="5"/>
      <c r="G1262" s="5">
        <v>0.6</v>
      </c>
      <c r="H1262" s="7">
        <v>0.96836270000000002</v>
      </c>
    </row>
    <row r="1263" spans="1:8" x14ac:dyDescent="0.3">
      <c r="A1263" s="2">
        <v>45556.041666666701</v>
      </c>
      <c r="B1263" s="5">
        <v>-1.9</v>
      </c>
      <c r="C1263" s="5"/>
      <c r="D1263" s="5">
        <v>0.3</v>
      </c>
      <c r="E1263" s="5">
        <f t="shared" si="19"/>
        <v>-0.79999999999999993</v>
      </c>
      <c r="F1263" s="5"/>
      <c r="G1263" s="5">
        <v>0.6</v>
      </c>
      <c r="H1263" s="7">
        <v>1.21794483</v>
      </c>
    </row>
    <row r="1264" spans="1:8" x14ac:dyDescent="0.3">
      <c r="A1264" s="2">
        <v>45556.083333333299</v>
      </c>
      <c r="B1264" s="5">
        <v>4.0999999999999996</v>
      </c>
      <c r="C1264" s="5"/>
      <c r="D1264" s="5">
        <v>2</v>
      </c>
      <c r="E1264" s="5">
        <f t="shared" si="19"/>
        <v>3.05</v>
      </c>
      <c r="F1264" s="5"/>
      <c r="G1264" s="5">
        <v>0.7</v>
      </c>
      <c r="H1264" s="7">
        <v>0.86224897</v>
      </c>
    </row>
    <row r="1265" spans="1:8" x14ac:dyDescent="0.3">
      <c r="A1265" s="2">
        <v>45556.125</v>
      </c>
      <c r="B1265" s="5">
        <v>8.6</v>
      </c>
      <c r="C1265" s="5"/>
      <c r="D1265" s="5">
        <v>3.7</v>
      </c>
      <c r="E1265" s="5">
        <f t="shared" si="19"/>
        <v>6.15</v>
      </c>
      <c r="F1265" s="5"/>
      <c r="G1265" s="5">
        <v>0.7</v>
      </c>
      <c r="H1265" s="7">
        <v>0.75045200000000001</v>
      </c>
    </row>
    <row r="1266" spans="1:8" x14ac:dyDescent="0.3">
      <c r="A1266" s="2">
        <v>45556.166666666701</v>
      </c>
      <c r="B1266" s="5">
        <v>9.4</v>
      </c>
      <c r="C1266" s="5"/>
      <c r="D1266" s="5">
        <v>2.9</v>
      </c>
      <c r="E1266" s="5">
        <f t="shared" si="19"/>
        <v>6.15</v>
      </c>
      <c r="F1266" s="5"/>
      <c r="G1266" s="5">
        <v>1.3</v>
      </c>
      <c r="H1266" s="7">
        <v>0.65871332999999999</v>
      </c>
    </row>
    <row r="1267" spans="1:8" x14ac:dyDescent="0.3">
      <c r="A1267" s="2">
        <v>45556.208333333299</v>
      </c>
      <c r="B1267" s="5">
        <v>3.9</v>
      </c>
      <c r="C1267" s="5"/>
      <c r="D1267" s="5">
        <v>4.7</v>
      </c>
      <c r="E1267" s="5">
        <f t="shared" si="19"/>
        <v>4.3</v>
      </c>
      <c r="F1267" s="5"/>
      <c r="G1267" s="5">
        <v>0.8</v>
      </c>
      <c r="H1267" s="7">
        <v>0.31164330000000001</v>
      </c>
    </row>
    <row r="1268" spans="1:8" x14ac:dyDescent="0.3">
      <c r="A1268" s="2">
        <v>45556.25</v>
      </c>
      <c r="B1268" s="5">
        <v>-1.6</v>
      </c>
      <c r="C1268" s="5"/>
      <c r="D1268" s="5">
        <v>3.7</v>
      </c>
      <c r="E1268" s="5">
        <f t="shared" si="19"/>
        <v>1.05</v>
      </c>
      <c r="F1268" s="5"/>
      <c r="G1268" s="5">
        <v>1</v>
      </c>
      <c r="H1268" s="7">
        <v>0.45537440000000001</v>
      </c>
    </row>
    <row r="1269" spans="1:8" x14ac:dyDescent="0.3">
      <c r="A1269" s="2">
        <v>45556.291666666701</v>
      </c>
      <c r="B1269" s="5">
        <v>-21.2</v>
      </c>
      <c r="C1269" s="5"/>
      <c r="D1269" s="5">
        <v>3.9</v>
      </c>
      <c r="E1269" s="5">
        <f t="shared" si="19"/>
        <v>-8.65</v>
      </c>
      <c r="F1269" s="5"/>
      <c r="G1269" s="5">
        <v>1</v>
      </c>
      <c r="H1269" s="7">
        <v>0.81195799999999996</v>
      </c>
    </row>
    <row r="1270" spans="1:8" x14ac:dyDescent="0.3">
      <c r="A1270" s="2">
        <v>45556.333333333299</v>
      </c>
      <c r="B1270" s="5">
        <v>-26.6</v>
      </c>
      <c r="C1270" s="5"/>
      <c r="D1270" s="5">
        <v>3</v>
      </c>
      <c r="E1270" s="5">
        <f t="shared" si="19"/>
        <v>-11.8</v>
      </c>
      <c r="F1270" s="5"/>
      <c r="G1270" s="5">
        <v>1</v>
      </c>
      <c r="H1270" s="7">
        <v>1.7898073000000001</v>
      </c>
    </row>
    <row r="1271" spans="1:8" x14ac:dyDescent="0.3">
      <c r="A1271" s="2">
        <v>45556.375</v>
      </c>
      <c r="B1271" s="5">
        <v>-14.2</v>
      </c>
      <c r="C1271" s="5"/>
      <c r="D1271" s="5">
        <v>0.2</v>
      </c>
      <c r="E1271" s="5">
        <f t="shared" si="19"/>
        <v>-7</v>
      </c>
      <c r="F1271" s="5"/>
      <c r="G1271" s="5">
        <v>1.6</v>
      </c>
      <c r="H1271" s="7">
        <v>2.692571</v>
      </c>
    </row>
    <row r="1272" spans="1:8" x14ac:dyDescent="0.3">
      <c r="A1272" s="2">
        <v>45556.416666666701</v>
      </c>
      <c r="B1272" s="5">
        <v>-5</v>
      </c>
      <c r="C1272" s="5"/>
      <c r="D1272" s="5">
        <v>-1.2</v>
      </c>
      <c r="E1272" s="5">
        <f t="shared" si="19"/>
        <v>-3.1</v>
      </c>
      <c r="F1272" s="5"/>
      <c r="G1272" s="5">
        <v>1.5</v>
      </c>
      <c r="H1272" s="7">
        <v>3.1570209999999999</v>
      </c>
    </row>
    <row r="1273" spans="1:8" x14ac:dyDescent="0.3">
      <c r="A1273" s="2">
        <v>45556.458333333299</v>
      </c>
      <c r="B1273" s="5">
        <v>-3.2</v>
      </c>
      <c r="C1273" s="5"/>
      <c r="D1273" s="5">
        <v>-1.4</v>
      </c>
      <c r="E1273" s="5">
        <f t="shared" si="19"/>
        <v>-2.2999999999999998</v>
      </c>
      <c r="F1273" s="5"/>
      <c r="G1273" s="5">
        <v>1.3</v>
      </c>
      <c r="H1273" s="7">
        <v>3.433449</v>
      </c>
    </row>
    <row r="1274" spans="1:8" x14ac:dyDescent="0.3">
      <c r="A1274" s="2">
        <v>45556.5</v>
      </c>
      <c r="B1274" s="5">
        <v>5.0999999999999996</v>
      </c>
      <c r="C1274" s="5"/>
      <c r="D1274" s="5">
        <v>1.7</v>
      </c>
      <c r="E1274" s="5">
        <f t="shared" si="19"/>
        <v>3.4</v>
      </c>
      <c r="F1274" s="5"/>
      <c r="G1274" s="5">
        <v>1.3</v>
      </c>
      <c r="H1274" s="7">
        <v>3.6445907000000002</v>
      </c>
    </row>
    <row r="1275" spans="1:8" x14ac:dyDescent="0.3">
      <c r="A1275" s="2">
        <v>45556.541666666701</v>
      </c>
      <c r="B1275" s="5">
        <v>2.2999999999999998</v>
      </c>
      <c r="C1275" s="5"/>
      <c r="D1275" s="5">
        <v>2.2000000000000002</v>
      </c>
      <c r="E1275" s="5">
        <f t="shared" si="19"/>
        <v>2.25</v>
      </c>
      <c r="F1275" s="5"/>
      <c r="G1275" s="5">
        <v>1.6</v>
      </c>
      <c r="H1275" s="7">
        <v>4.0964669999999996</v>
      </c>
    </row>
    <row r="1276" spans="1:8" x14ac:dyDescent="0.3">
      <c r="A1276" s="2">
        <v>45556.583333333299</v>
      </c>
      <c r="B1276" s="5">
        <v>0.5</v>
      </c>
      <c r="C1276" s="5"/>
      <c r="D1276" s="5">
        <v>3.5</v>
      </c>
      <c r="E1276" s="5">
        <f t="shared" si="19"/>
        <v>2</v>
      </c>
      <c r="F1276" s="5"/>
      <c r="G1276" s="5">
        <v>1.8</v>
      </c>
      <c r="H1276" s="7">
        <v>4.2653999999999996</v>
      </c>
    </row>
    <row r="1277" spans="1:8" x14ac:dyDescent="0.3">
      <c r="A1277" s="2">
        <v>45556.625</v>
      </c>
      <c r="B1277" s="5">
        <v>4</v>
      </c>
      <c r="C1277" s="5"/>
      <c r="D1277" s="5">
        <v>-0.4</v>
      </c>
      <c r="E1277" s="5">
        <f t="shared" si="19"/>
        <v>1.8</v>
      </c>
      <c r="F1277" s="5"/>
      <c r="G1277" s="5">
        <v>1.8</v>
      </c>
      <c r="H1277" s="7">
        <v>4.4048379999999998</v>
      </c>
    </row>
    <row r="1278" spans="1:8" x14ac:dyDescent="0.3">
      <c r="A1278" s="2">
        <v>45556.666666666701</v>
      </c>
      <c r="B1278" s="5">
        <v>12.5</v>
      </c>
      <c r="C1278" s="5"/>
      <c r="D1278" s="5">
        <v>15.7</v>
      </c>
      <c r="E1278" s="5">
        <f t="shared" si="19"/>
        <v>14.1</v>
      </c>
      <c r="F1278" s="5"/>
      <c r="G1278" s="5">
        <v>2</v>
      </c>
      <c r="H1278" s="7">
        <v>4.447133</v>
      </c>
    </row>
    <row r="1279" spans="1:8" x14ac:dyDescent="0.3">
      <c r="A1279" s="2">
        <v>45556.708333333299</v>
      </c>
      <c r="B1279" s="5">
        <v>15.7</v>
      </c>
      <c r="C1279" s="5"/>
      <c r="D1279" s="5">
        <v>4.5</v>
      </c>
      <c r="E1279" s="5">
        <f t="shared" si="19"/>
        <v>10.1</v>
      </c>
      <c r="F1279" s="5"/>
      <c r="G1279" s="5">
        <v>2.9</v>
      </c>
      <c r="H1279" s="7">
        <v>4.6772070000000001</v>
      </c>
    </row>
    <row r="1280" spans="1:8" x14ac:dyDescent="0.3">
      <c r="A1280" s="2">
        <v>45556.75</v>
      </c>
      <c r="B1280" s="5">
        <v>21</v>
      </c>
      <c r="C1280" s="5"/>
      <c r="D1280" s="5">
        <v>6</v>
      </c>
      <c r="E1280" s="5">
        <f t="shared" si="19"/>
        <v>13.5</v>
      </c>
      <c r="F1280" s="5"/>
      <c r="G1280" s="5">
        <v>2.9</v>
      </c>
      <c r="H1280" s="7">
        <v>3.8402313000000001</v>
      </c>
    </row>
    <row r="1281" spans="1:8" x14ac:dyDescent="0.3">
      <c r="A1281" s="2">
        <v>45556.791666666701</v>
      </c>
      <c r="B1281" s="5">
        <v>10.9</v>
      </c>
      <c r="C1281" s="5"/>
      <c r="D1281" s="5">
        <v>4</v>
      </c>
      <c r="E1281" s="5">
        <f t="shared" si="19"/>
        <v>7.45</v>
      </c>
      <c r="F1281" s="5"/>
      <c r="G1281" s="5">
        <v>4.5</v>
      </c>
      <c r="H1281" s="7">
        <v>4.2163079999999997</v>
      </c>
    </row>
    <row r="1282" spans="1:8" x14ac:dyDescent="0.3">
      <c r="A1282" s="2">
        <v>45556.833333333299</v>
      </c>
      <c r="B1282" s="5">
        <v>13.5</v>
      </c>
      <c r="C1282" s="5"/>
      <c r="D1282" s="5">
        <v>4</v>
      </c>
      <c r="E1282" s="5">
        <f t="shared" si="19"/>
        <v>8.75</v>
      </c>
      <c r="F1282" s="5"/>
      <c r="G1282" s="5">
        <v>5.8</v>
      </c>
      <c r="H1282" s="7">
        <v>5.3346640000000001</v>
      </c>
    </row>
    <row r="1283" spans="1:8" x14ac:dyDescent="0.3">
      <c r="A1283" s="2">
        <v>45556.875</v>
      </c>
      <c r="B1283" s="5">
        <v>9.8000000000000007</v>
      </c>
      <c r="C1283" s="5"/>
      <c r="D1283" s="5">
        <v>10.6</v>
      </c>
      <c r="E1283" s="5">
        <f t="shared" ref="E1283:E1346" si="20">AVERAGE(B1283:D1283)</f>
        <v>10.199999999999999</v>
      </c>
      <c r="F1283" s="5"/>
      <c r="G1283" s="5">
        <v>7.5</v>
      </c>
      <c r="H1283" s="7">
        <v>8.0090640000000004</v>
      </c>
    </row>
    <row r="1284" spans="1:8" x14ac:dyDescent="0.3">
      <c r="A1284" s="2">
        <v>45556.916666666701</v>
      </c>
      <c r="B1284" s="5">
        <v>7.9</v>
      </c>
      <c r="C1284" s="5"/>
      <c r="D1284" s="5">
        <v>8.6999999999999993</v>
      </c>
      <c r="E1284" s="5">
        <f t="shared" si="20"/>
        <v>8.3000000000000007</v>
      </c>
      <c r="F1284" s="5"/>
      <c r="G1284" s="5">
        <v>6.2</v>
      </c>
      <c r="H1284" s="7">
        <v>6.7169590000000001</v>
      </c>
    </row>
    <row r="1285" spans="1:8" x14ac:dyDescent="0.3">
      <c r="A1285" s="2">
        <v>45556.958333333299</v>
      </c>
      <c r="B1285" s="5">
        <v>12.5</v>
      </c>
      <c r="C1285" s="5"/>
      <c r="D1285" s="5">
        <v>5.7</v>
      </c>
      <c r="E1285" s="5">
        <f t="shared" si="20"/>
        <v>9.1</v>
      </c>
      <c r="F1285" s="5"/>
      <c r="G1285" s="5">
        <v>3.7</v>
      </c>
      <c r="H1285" s="7">
        <v>4.2653299999999996</v>
      </c>
    </row>
    <row r="1286" spans="1:8" x14ac:dyDescent="0.3">
      <c r="A1286" s="2">
        <v>45557</v>
      </c>
      <c r="B1286" s="5">
        <v>5.3</v>
      </c>
      <c r="C1286" s="5"/>
      <c r="D1286" s="5">
        <v>2.5</v>
      </c>
      <c r="E1286" s="5">
        <f t="shared" si="20"/>
        <v>3.9</v>
      </c>
      <c r="F1286" s="5"/>
      <c r="G1286" s="5">
        <v>4.0999999999999996</v>
      </c>
      <c r="H1286" s="7">
        <v>4.3593460000000004</v>
      </c>
    </row>
    <row r="1287" spans="1:8" x14ac:dyDescent="0.3">
      <c r="A1287" s="2">
        <v>45557.041666666701</v>
      </c>
      <c r="B1287" s="5">
        <v>13.9</v>
      </c>
      <c r="C1287" s="5"/>
      <c r="D1287" s="5">
        <v>1.7</v>
      </c>
      <c r="E1287" s="5">
        <f t="shared" si="20"/>
        <v>7.8</v>
      </c>
      <c r="F1287" s="5"/>
      <c r="G1287" s="5">
        <v>4.8</v>
      </c>
      <c r="H1287" s="7">
        <v>5.3203193000000004</v>
      </c>
    </row>
    <row r="1288" spans="1:8" x14ac:dyDescent="0.3">
      <c r="A1288" s="2">
        <v>45557.083333333299</v>
      </c>
      <c r="B1288" s="5">
        <v>5.8</v>
      </c>
      <c r="C1288" s="5"/>
      <c r="D1288" s="5">
        <v>6.7</v>
      </c>
      <c r="E1288" s="5">
        <f t="shared" si="20"/>
        <v>6.25</v>
      </c>
      <c r="F1288" s="5"/>
      <c r="G1288" s="5">
        <v>3.1</v>
      </c>
      <c r="H1288" s="7">
        <v>3.5180965999999998</v>
      </c>
    </row>
    <row r="1289" spans="1:8" x14ac:dyDescent="0.3">
      <c r="A1289" s="2">
        <v>45557.125</v>
      </c>
      <c r="B1289" s="5">
        <v>-0.6</v>
      </c>
      <c r="C1289" s="5"/>
      <c r="D1289" s="5">
        <v>4.4000000000000004</v>
      </c>
      <c r="E1289" s="5">
        <f t="shared" si="20"/>
        <v>1.9000000000000001</v>
      </c>
      <c r="F1289" s="5"/>
      <c r="G1289" s="5">
        <v>2.2000000000000002</v>
      </c>
      <c r="H1289" s="7">
        <v>2.2150666999999999</v>
      </c>
    </row>
    <row r="1290" spans="1:8" x14ac:dyDescent="0.3">
      <c r="A1290" s="2">
        <v>45557.166666666701</v>
      </c>
      <c r="B1290" s="5">
        <v>-1.8</v>
      </c>
      <c r="C1290" s="5"/>
      <c r="D1290" s="5">
        <v>2.5</v>
      </c>
      <c r="E1290" s="5">
        <f t="shared" si="20"/>
        <v>0.35</v>
      </c>
      <c r="F1290" s="5"/>
      <c r="G1290" s="5">
        <v>2.2999999999999998</v>
      </c>
      <c r="H1290" s="7">
        <v>2.4885887000000002</v>
      </c>
    </row>
    <row r="1291" spans="1:8" x14ac:dyDescent="0.3">
      <c r="A1291" s="2">
        <v>45557.208333333299</v>
      </c>
      <c r="B1291" s="5">
        <v>-2.5</v>
      </c>
      <c r="C1291" s="5"/>
      <c r="D1291" s="5">
        <v>3.7</v>
      </c>
      <c r="E1291" s="5">
        <f t="shared" si="20"/>
        <v>0.60000000000000009</v>
      </c>
      <c r="F1291" s="5"/>
      <c r="G1291" s="5">
        <v>2.1</v>
      </c>
      <c r="H1291" s="7">
        <v>2.2825920000000002</v>
      </c>
    </row>
    <row r="1292" spans="1:8" x14ac:dyDescent="0.3">
      <c r="A1292" s="2">
        <v>45557.25</v>
      </c>
      <c r="B1292" s="5">
        <v>0.1</v>
      </c>
      <c r="C1292" s="5"/>
      <c r="D1292" s="5">
        <v>-1</v>
      </c>
      <c r="E1292" s="5">
        <f t="shared" si="20"/>
        <v>-0.45</v>
      </c>
      <c r="F1292" s="5"/>
      <c r="G1292" s="5">
        <v>2.2999999999999998</v>
      </c>
      <c r="H1292" s="7">
        <v>2.5608067000000001</v>
      </c>
    </row>
    <row r="1293" spans="1:8" x14ac:dyDescent="0.3">
      <c r="A1293" s="2">
        <v>45557.291666666701</v>
      </c>
      <c r="B1293" s="5">
        <v>-14.9</v>
      </c>
      <c r="C1293" s="5"/>
      <c r="D1293" s="5">
        <v>10</v>
      </c>
      <c r="E1293" s="5">
        <f t="shared" si="20"/>
        <v>-2.4500000000000002</v>
      </c>
      <c r="F1293" s="5"/>
      <c r="G1293" s="5">
        <v>2.6</v>
      </c>
      <c r="H1293" s="7">
        <v>3.4590580000000002</v>
      </c>
    </row>
    <row r="1294" spans="1:8" x14ac:dyDescent="0.3">
      <c r="A1294" s="2">
        <v>45557.333333333299</v>
      </c>
      <c r="B1294" s="5">
        <v>-22</v>
      </c>
      <c r="C1294" s="5"/>
      <c r="D1294" s="5">
        <v>6.4</v>
      </c>
      <c r="E1294" s="5">
        <f t="shared" si="20"/>
        <v>-7.8</v>
      </c>
      <c r="F1294" s="5"/>
      <c r="G1294" s="5">
        <v>4.5</v>
      </c>
      <c r="H1294" s="7">
        <v>4.4732200000000004</v>
      </c>
    </row>
    <row r="1295" spans="1:8" x14ac:dyDescent="0.3">
      <c r="A1295" s="2">
        <v>45557.375</v>
      </c>
      <c r="B1295" s="5">
        <v>-18.5</v>
      </c>
      <c r="C1295" s="5"/>
      <c r="D1295" s="5">
        <v>7.4</v>
      </c>
      <c r="E1295" s="5">
        <f t="shared" si="20"/>
        <v>-5.55</v>
      </c>
      <c r="F1295" s="5"/>
      <c r="G1295" s="5">
        <v>4.8</v>
      </c>
      <c r="H1295" s="7">
        <v>4.9512080000000003</v>
      </c>
    </row>
    <row r="1296" spans="1:8" x14ac:dyDescent="0.3">
      <c r="A1296" s="2">
        <v>45557.416666666701</v>
      </c>
      <c r="B1296" s="5">
        <v>-5</v>
      </c>
      <c r="C1296" s="5"/>
      <c r="D1296" s="5">
        <v>6.5</v>
      </c>
      <c r="E1296" s="5">
        <f t="shared" si="20"/>
        <v>0.75</v>
      </c>
      <c r="F1296" s="5"/>
      <c r="G1296" s="5">
        <v>4.8</v>
      </c>
      <c r="H1296" s="7">
        <v>5.1241139999999996</v>
      </c>
    </row>
    <row r="1297" spans="1:8" x14ac:dyDescent="0.3">
      <c r="A1297" s="2">
        <v>45557.458333333299</v>
      </c>
      <c r="B1297" s="5">
        <v>-1.9</v>
      </c>
      <c r="C1297" s="5"/>
      <c r="D1297" s="5">
        <v>8.1999999999999993</v>
      </c>
      <c r="E1297" s="5">
        <f t="shared" si="20"/>
        <v>3.1499999999999995</v>
      </c>
      <c r="F1297" s="5"/>
      <c r="G1297" s="5">
        <v>3.3</v>
      </c>
      <c r="H1297" s="7">
        <v>4.7687530000000002</v>
      </c>
    </row>
    <row r="1298" spans="1:8" x14ac:dyDescent="0.3">
      <c r="A1298" s="2">
        <v>45557.5</v>
      </c>
      <c r="B1298" s="5">
        <v>0</v>
      </c>
      <c r="C1298" s="5"/>
      <c r="D1298" s="5">
        <v>5.7</v>
      </c>
      <c r="E1298" s="5">
        <f t="shared" si="20"/>
        <v>2.85</v>
      </c>
      <c r="F1298" s="5"/>
      <c r="G1298" s="5">
        <v>2.8</v>
      </c>
      <c r="H1298" s="7">
        <v>4.6439190000000004</v>
      </c>
    </row>
    <row r="1299" spans="1:8" x14ac:dyDescent="0.3">
      <c r="A1299" s="2">
        <v>45557.541666666701</v>
      </c>
      <c r="B1299" s="5">
        <v>1.1000000000000001</v>
      </c>
      <c r="C1299" s="5"/>
      <c r="D1299" s="5">
        <v>2.7</v>
      </c>
      <c r="E1299" s="5">
        <f t="shared" si="20"/>
        <v>1.9000000000000001</v>
      </c>
      <c r="F1299" s="5"/>
      <c r="G1299" s="5">
        <v>2.2000000000000002</v>
      </c>
      <c r="H1299" s="7">
        <v>4.5469270000000002</v>
      </c>
    </row>
    <row r="1300" spans="1:8" x14ac:dyDescent="0.3">
      <c r="A1300" s="2">
        <v>45557.583333333299</v>
      </c>
      <c r="B1300" s="5">
        <v>7.4</v>
      </c>
      <c r="C1300" s="5"/>
      <c r="D1300" s="5">
        <v>4</v>
      </c>
      <c r="E1300" s="5">
        <f t="shared" si="20"/>
        <v>5.7</v>
      </c>
      <c r="F1300" s="5"/>
      <c r="G1300" s="5">
        <v>1.9</v>
      </c>
      <c r="H1300" s="7">
        <v>4.380217</v>
      </c>
    </row>
    <row r="1301" spans="1:8" x14ac:dyDescent="0.3">
      <c r="A1301" s="2">
        <v>45557.625</v>
      </c>
      <c r="B1301" s="5">
        <v>14.1</v>
      </c>
      <c r="C1301" s="5"/>
      <c r="D1301" s="5">
        <v>3.5</v>
      </c>
      <c r="E1301" s="5">
        <f t="shared" si="20"/>
        <v>8.8000000000000007</v>
      </c>
      <c r="F1301" s="5"/>
      <c r="G1301" s="5">
        <v>1.6</v>
      </c>
      <c r="H1301" s="7">
        <v>4.2232349999999999</v>
      </c>
    </row>
    <row r="1302" spans="1:8" x14ac:dyDescent="0.3">
      <c r="A1302" s="2">
        <v>45557.666666666701</v>
      </c>
      <c r="B1302" s="5">
        <v>8.4</v>
      </c>
      <c r="C1302" s="5"/>
      <c r="D1302" s="5">
        <v>1.5</v>
      </c>
      <c r="E1302" s="5">
        <f t="shared" si="20"/>
        <v>4.95</v>
      </c>
      <c r="F1302" s="5"/>
      <c r="G1302" s="5">
        <v>1.1000000000000001</v>
      </c>
      <c r="H1302" s="7">
        <v>3.740307</v>
      </c>
    </row>
    <row r="1303" spans="1:8" x14ac:dyDescent="0.3">
      <c r="A1303" s="2">
        <v>45557.708333333299</v>
      </c>
      <c r="B1303" s="5">
        <v>9.5</v>
      </c>
      <c r="C1303" s="5"/>
      <c r="D1303" s="5">
        <v>8.4</v>
      </c>
      <c r="E1303" s="5">
        <f t="shared" si="20"/>
        <v>8.9499999999999993</v>
      </c>
      <c r="F1303" s="5"/>
      <c r="G1303" s="5">
        <v>1.7</v>
      </c>
      <c r="H1303" s="7">
        <v>4.105505</v>
      </c>
    </row>
    <row r="1304" spans="1:8" x14ac:dyDescent="0.3">
      <c r="A1304" s="2">
        <v>45557.75</v>
      </c>
      <c r="B1304" s="5">
        <v>10.1</v>
      </c>
      <c r="C1304" s="5"/>
      <c r="D1304" s="5">
        <v>6</v>
      </c>
      <c r="E1304" s="5">
        <f t="shared" si="20"/>
        <v>8.0500000000000007</v>
      </c>
      <c r="F1304" s="5"/>
      <c r="G1304" s="5">
        <v>1.4</v>
      </c>
      <c r="H1304" s="7">
        <v>3.4717389999999999</v>
      </c>
    </row>
    <row r="1305" spans="1:8" x14ac:dyDescent="0.3">
      <c r="A1305" s="2">
        <v>45557.791666666701</v>
      </c>
      <c r="B1305" s="5">
        <v>9.4</v>
      </c>
      <c r="C1305" s="5"/>
      <c r="D1305" s="5">
        <v>2.7</v>
      </c>
      <c r="E1305" s="5">
        <f t="shared" si="20"/>
        <v>6.0500000000000007</v>
      </c>
      <c r="F1305" s="5"/>
      <c r="G1305" s="5">
        <v>1.8</v>
      </c>
      <c r="H1305" s="7">
        <v>3.4930020700000002</v>
      </c>
    </row>
    <row r="1306" spans="1:8" x14ac:dyDescent="0.3">
      <c r="A1306" s="2">
        <v>45557.833333333299</v>
      </c>
      <c r="B1306" s="5">
        <v>4.2</v>
      </c>
      <c r="C1306" s="5"/>
      <c r="D1306" s="5">
        <v>0.7</v>
      </c>
      <c r="E1306" s="5">
        <f t="shared" si="20"/>
        <v>2.4500000000000002</v>
      </c>
      <c r="F1306" s="5"/>
      <c r="G1306" s="5">
        <v>2</v>
      </c>
      <c r="H1306" s="7">
        <v>3.5700433299999998</v>
      </c>
    </row>
    <row r="1307" spans="1:8" x14ac:dyDescent="0.3">
      <c r="A1307" s="2">
        <v>45557.875</v>
      </c>
      <c r="B1307" s="5">
        <v>4.0999999999999996</v>
      </c>
      <c r="C1307" s="5"/>
      <c r="D1307" s="5">
        <v>0</v>
      </c>
      <c r="E1307" s="5">
        <f t="shared" si="20"/>
        <v>2.0499999999999998</v>
      </c>
      <c r="F1307" s="5"/>
      <c r="G1307" s="5">
        <v>2.2000000000000002</v>
      </c>
      <c r="H1307" s="7">
        <v>3.417681</v>
      </c>
    </row>
    <row r="1308" spans="1:8" x14ac:dyDescent="0.3">
      <c r="A1308" s="2">
        <v>45557.916666666701</v>
      </c>
      <c r="B1308" s="5">
        <v>1.8</v>
      </c>
      <c r="C1308" s="5"/>
      <c r="D1308" s="5">
        <v>0</v>
      </c>
      <c r="E1308" s="5">
        <f t="shared" si="20"/>
        <v>0.9</v>
      </c>
      <c r="F1308" s="5"/>
      <c r="G1308" s="5">
        <v>2.4</v>
      </c>
      <c r="H1308" s="7">
        <v>3.397643</v>
      </c>
    </row>
    <row r="1309" spans="1:8" x14ac:dyDescent="0.3">
      <c r="A1309" s="2">
        <v>45557.958333333299</v>
      </c>
      <c r="B1309" s="5">
        <v>5.6</v>
      </c>
      <c r="C1309" s="5"/>
      <c r="D1309" s="5">
        <v>0.2</v>
      </c>
      <c r="E1309" s="5">
        <f t="shared" si="20"/>
        <v>2.9</v>
      </c>
      <c r="F1309" s="5"/>
      <c r="G1309" s="5">
        <v>2</v>
      </c>
      <c r="H1309" s="7">
        <v>2.9533070000000001</v>
      </c>
    </row>
    <row r="1310" spans="1:8" x14ac:dyDescent="0.3">
      <c r="A1310" s="2">
        <v>45558</v>
      </c>
      <c r="B1310" s="5">
        <v>-0.3</v>
      </c>
      <c r="C1310" s="5"/>
      <c r="D1310" s="5">
        <v>3.5</v>
      </c>
      <c r="E1310" s="5">
        <f t="shared" si="20"/>
        <v>1.6</v>
      </c>
      <c r="F1310" s="5"/>
      <c r="G1310" s="5">
        <v>2</v>
      </c>
      <c r="H1310" s="7">
        <v>2.9087149999999999</v>
      </c>
    </row>
    <row r="1311" spans="1:8" x14ac:dyDescent="0.3">
      <c r="A1311" s="2">
        <v>45558.041666666701</v>
      </c>
      <c r="B1311" s="5">
        <v>4.0999999999999996</v>
      </c>
      <c r="C1311" s="5"/>
      <c r="D1311" s="5">
        <v>4.7</v>
      </c>
      <c r="E1311" s="5">
        <f t="shared" si="20"/>
        <v>4.4000000000000004</v>
      </c>
      <c r="F1311" s="5"/>
      <c r="G1311" s="5">
        <v>1.7</v>
      </c>
      <c r="H1311" s="7">
        <v>2.982348</v>
      </c>
    </row>
    <row r="1312" spans="1:8" x14ac:dyDescent="0.3">
      <c r="A1312" s="2">
        <v>45558.083333333299</v>
      </c>
      <c r="B1312" s="5">
        <v>5.3</v>
      </c>
      <c r="C1312" s="5"/>
      <c r="D1312" s="5">
        <v>6.7</v>
      </c>
      <c r="E1312" s="5">
        <f t="shared" si="20"/>
        <v>6</v>
      </c>
      <c r="F1312" s="5"/>
      <c r="G1312" s="5">
        <v>1.5</v>
      </c>
      <c r="H1312" s="7">
        <v>2.7621690000000001</v>
      </c>
    </row>
    <row r="1313" spans="1:8" x14ac:dyDescent="0.3">
      <c r="A1313" s="2">
        <v>45558.125</v>
      </c>
      <c r="B1313" s="5">
        <v>2.2000000000000002</v>
      </c>
      <c r="C1313" s="5"/>
      <c r="D1313" s="5">
        <v>5.2</v>
      </c>
      <c r="E1313" s="5">
        <f t="shared" si="20"/>
        <v>3.7</v>
      </c>
      <c r="F1313" s="5"/>
      <c r="G1313" s="5">
        <v>1.6</v>
      </c>
      <c r="H1313" s="7">
        <v>2.6268940000000001</v>
      </c>
    </row>
    <row r="1314" spans="1:8" x14ac:dyDescent="0.3">
      <c r="A1314" s="2">
        <v>45558.166666666701</v>
      </c>
      <c r="B1314" s="5">
        <v>0.4</v>
      </c>
      <c r="C1314" s="5"/>
      <c r="D1314" s="5">
        <v>1.5</v>
      </c>
      <c r="E1314" s="5">
        <f t="shared" si="20"/>
        <v>0.95</v>
      </c>
      <c r="F1314" s="5"/>
      <c r="G1314" s="5">
        <v>2.1</v>
      </c>
      <c r="H1314" s="7">
        <v>2.8064339999999999</v>
      </c>
    </row>
    <row r="1315" spans="1:8" x14ac:dyDescent="0.3">
      <c r="A1315" s="2">
        <v>45558.208333333299</v>
      </c>
      <c r="B1315" s="5">
        <v>-1.6</v>
      </c>
      <c r="C1315" s="5"/>
      <c r="D1315" s="5">
        <v>5.7</v>
      </c>
      <c r="E1315" s="5">
        <f t="shared" si="20"/>
        <v>2.0499999999999998</v>
      </c>
      <c r="F1315" s="5"/>
      <c r="G1315" s="5">
        <v>2.9</v>
      </c>
      <c r="H1315" s="7">
        <v>3.3853759999999999</v>
      </c>
    </row>
    <row r="1316" spans="1:8" x14ac:dyDescent="0.3">
      <c r="A1316" s="2">
        <v>45558.25</v>
      </c>
      <c r="B1316" s="5">
        <v>8.8000000000000007</v>
      </c>
      <c r="C1316" s="5"/>
      <c r="D1316" s="5">
        <v>4.7</v>
      </c>
      <c r="E1316" s="5">
        <f t="shared" si="20"/>
        <v>6.75</v>
      </c>
      <c r="F1316" s="5"/>
      <c r="G1316" s="5">
        <v>2.5</v>
      </c>
      <c r="H1316" s="7">
        <v>2.6075089999999999</v>
      </c>
    </row>
    <row r="1317" spans="1:8" x14ac:dyDescent="0.3">
      <c r="A1317" s="2">
        <v>45558.291666666701</v>
      </c>
      <c r="B1317" s="5">
        <v>4.5</v>
      </c>
      <c r="C1317" s="5"/>
      <c r="D1317" s="5">
        <v>3.5</v>
      </c>
      <c r="E1317" s="5">
        <f t="shared" si="20"/>
        <v>4</v>
      </c>
      <c r="F1317" s="5"/>
      <c r="G1317" s="5">
        <v>2.6</v>
      </c>
      <c r="H1317" s="7">
        <v>2.7037369999999998</v>
      </c>
    </row>
    <row r="1318" spans="1:8" x14ac:dyDescent="0.3">
      <c r="A1318" s="2">
        <v>45558.333333333299</v>
      </c>
      <c r="B1318" s="5">
        <v>-4.3</v>
      </c>
      <c r="C1318" s="5"/>
      <c r="D1318" s="5">
        <v>10.8</v>
      </c>
      <c r="E1318" s="5">
        <f t="shared" si="20"/>
        <v>3.2500000000000004</v>
      </c>
      <c r="F1318" s="5"/>
      <c r="G1318" s="5">
        <v>3.1</v>
      </c>
      <c r="H1318" s="7">
        <v>3.7791130000000002</v>
      </c>
    </row>
    <row r="1319" spans="1:8" x14ac:dyDescent="0.3">
      <c r="A1319" s="2">
        <v>45558.375</v>
      </c>
      <c r="B1319" s="5">
        <v>-7.3</v>
      </c>
      <c r="C1319" s="5"/>
      <c r="D1319" s="5">
        <v>7.2</v>
      </c>
      <c r="E1319" s="5">
        <f t="shared" si="20"/>
        <v>-4.9999999999999822E-2</v>
      </c>
      <c r="F1319" s="5"/>
      <c r="G1319" s="5">
        <v>2.9</v>
      </c>
      <c r="H1319" s="7">
        <v>4.469252</v>
      </c>
    </row>
    <row r="1320" spans="1:8" x14ac:dyDescent="0.3">
      <c r="A1320" s="2">
        <v>45558.416666666701</v>
      </c>
      <c r="B1320" s="5">
        <v>-3.8</v>
      </c>
      <c r="C1320" s="5"/>
      <c r="D1320" s="5">
        <v>7.7</v>
      </c>
      <c r="E1320" s="5">
        <f t="shared" si="20"/>
        <v>1.9500000000000002</v>
      </c>
      <c r="F1320" s="5"/>
      <c r="G1320" s="5">
        <v>3.2</v>
      </c>
      <c r="H1320" s="7">
        <v>5.4532413000000002</v>
      </c>
    </row>
    <row r="1321" spans="1:8" x14ac:dyDescent="0.3">
      <c r="A1321" s="2">
        <v>45558.458333333299</v>
      </c>
      <c r="B1321" s="5">
        <v>-0.7</v>
      </c>
      <c r="C1321" s="5"/>
      <c r="D1321" s="5">
        <v>7.5</v>
      </c>
      <c r="E1321" s="5">
        <f t="shared" si="20"/>
        <v>3.4</v>
      </c>
      <c r="F1321" s="5"/>
      <c r="G1321" s="5">
        <v>2.9</v>
      </c>
      <c r="H1321" s="7">
        <v>5.5567507000000003</v>
      </c>
    </row>
    <row r="1322" spans="1:8" x14ac:dyDescent="0.3">
      <c r="A1322" s="2">
        <v>45558.5</v>
      </c>
      <c r="B1322" s="5">
        <v>5.7</v>
      </c>
      <c r="C1322" s="5"/>
      <c r="D1322" s="5">
        <v>3.5</v>
      </c>
      <c r="E1322" s="5">
        <f t="shared" si="20"/>
        <v>4.5999999999999996</v>
      </c>
      <c r="F1322" s="5"/>
      <c r="G1322" s="5">
        <v>1.7</v>
      </c>
      <c r="H1322" s="7">
        <v>4.0615199999999998</v>
      </c>
    </row>
    <row r="1323" spans="1:8" x14ac:dyDescent="0.3">
      <c r="A1323" s="2">
        <v>45558.541666666701</v>
      </c>
      <c r="B1323" s="5">
        <v>5.7</v>
      </c>
      <c r="C1323" s="5"/>
      <c r="D1323" s="5">
        <v>2</v>
      </c>
      <c r="E1323" s="5">
        <f t="shared" si="20"/>
        <v>3.85</v>
      </c>
      <c r="F1323" s="5"/>
      <c r="G1323" s="5">
        <v>1.2</v>
      </c>
      <c r="H1323" s="7">
        <v>3.456423</v>
      </c>
    </row>
    <row r="1324" spans="1:8" x14ac:dyDescent="0.3">
      <c r="A1324" s="2">
        <v>45558.583333333299</v>
      </c>
      <c r="B1324" s="5">
        <v>3.5</v>
      </c>
      <c r="C1324" s="5"/>
      <c r="D1324" s="5">
        <v>2.5</v>
      </c>
      <c r="E1324" s="5">
        <f t="shared" si="20"/>
        <v>3</v>
      </c>
      <c r="F1324" s="5"/>
      <c r="G1324" s="5">
        <v>1.1000000000000001</v>
      </c>
      <c r="H1324" s="7">
        <v>3.4501620000000002</v>
      </c>
    </row>
    <row r="1325" spans="1:8" x14ac:dyDescent="0.3">
      <c r="A1325" s="2">
        <v>45558.625</v>
      </c>
      <c r="B1325" s="5">
        <v>6.9</v>
      </c>
      <c r="C1325" s="5"/>
      <c r="D1325" s="5">
        <v>1</v>
      </c>
      <c r="E1325" s="5">
        <f t="shared" si="20"/>
        <v>3.95</v>
      </c>
      <c r="F1325" s="5"/>
      <c r="G1325" s="5">
        <v>1.4</v>
      </c>
      <c r="H1325" s="7">
        <v>3.3991039999999999</v>
      </c>
    </row>
    <row r="1326" spans="1:8" x14ac:dyDescent="0.3">
      <c r="A1326" s="2">
        <v>45558.666666666701</v>
      </c>
      <c r="B1326" s="5">
        <v>11.3</v>
      </c>
      <c r="C1326" s="5"/>
      <c r="D1326" s="5">
        <v>3</v>
      </c>
      <c r="E1326" s="5">
        <f t="shared" si="20"/>
        <v>7.15</v>
      </c>
      <c r="F1326" s="5"/>
      <c r="G1326" s="5">
        <v>1.3</v>
      </c>
      <c r="H1326" s="7">
        <v>3.3185980000000002</v>
      </c>
    </row>
    <row r="1327" spans="1:8" x14ac:dyDescent="0.3">
      <c r="A1327" s="2">
        <v>45558.708333333299</v>
      </c>
      <c r="B1327" s="5">
        <v>9</v>
      </c>
      <c r="C1327" s="5"/>
      <c r="D1327" s="5">
        <v>3.5</v>
      </c>
      <c r="E1327" s="5">
        <f t="shared" si="20"/>
        <v>6.25</v>
      </c>
      <c r="F1327" s="5"/>
      <c r="G1327" s="5">
        <v>1.1000000000000001</v>
      </c>
      <c r="H1327" s="7">
        <v>3.248958</v>
      </c>
    </row>
    <row r="1328" spans="1:8" x14ac:dyDescent="0.3">
      <c r="A1328" s="2">
        <v>45558.75</v>
      </c>
      <c r="B1328" s="5">
        <v>8.4</v>
      </c>
      <c r="C1328" s="5"/>
      <c r="D1328" s="5">
        <v>4.2</v>
      </c>
      <c r="E1328" s="5">
        <f t="shared" si="20"/>
        <v>6.3000000000000007</v>
      </c>
      <c r="F1328" s="5"/>
      <c r="G1328" s="5">
        <v>1.1000000000000001</v>
      </c>
      <c r="H1328" s="7">
        <v>2.9395289999999998</v>
      </c>
    </row>
    <row r="1329" spans="1:8" x14ac:dyDescent="0.3">
      <c r="A1329" s="2">
        <v>45558.791666666701</v>
      </c>
      <c r="B1329" s="5">
        <v>8.9</v>
      </c>
      <c r="C1329" s="5"/>
      <c r="D1329" s="5">
        <v>-1.4</v>
      </c>
      <c r="E1329" s="5">
        <f t="shared" si="20"/>
        <v>3.75</v>
      </c>
      <c r="F1329" s="5"/>
      <c r="G1329" s="5">
        <v>1.1000000000000001</v>
      </c>
      <c r="H1329" s="7">
        <v>2.667986</v>
      </c>
    </row>
    <row r="1330" spans="1:8" x14ac:dyDescent="0.3">
      <c r="A1330" s="2">
        <v>45558.833333333299</v>
      </c>
      <c r="B1330" s="5">
        <v>8</v>
      </c>
      <c r="C1330" s="5"/>
      <c r="D1330" s="5">
        <v>-4</v>
      </c>
      <c r="E1330" s="5">
        <f t="shared" si="20"/>
        <v>2</v>
      </c>
      <c r="F1330" s="5"/>
      <c r="G1330" s="5">
        <v>1.2</v>
      </c>
      <c r="H1330" s="7">
        <v>2.5310079999999999</v>
      </c>
    </row>
    <row r="1331" spans="1:8" x14ac:dyDescent="0.3">
      <c r="A1331" s="2">
        <v>45558.875</v>
      </c>
      <c r="B1331" s="5">
        <v>3.3</v>
      </c>
      <c r="C1331" s="5"/>
      <c r="D1331" s="5">
        <v>0</v>
      </c>
      <c r="E1331" s="5">
        <f t="shared" si="20"/>
        <v>1.65</v>
      </c>
      <c r="F1331" s="5"/>
      <c r="G1331" s="5">
        <v>1.3</v>
      </c>
      <c r="H1331" s="7">
        <v>2.3933209999999998</v>
      </c>
    </row>
    <row r="1332" spans="1:8" x14ac:dyDescent="0.3">
      <c r="A1332" s="2">
        <v>45558.916666666701</v>
      </c>
      <c r="B1332" s="5">
        <v>2.4</v>
      </c>
      <c r="C1332" s="5"/>
      <c r="D1332" s="5">
        <v>2.2999999999999998</v>
      </c>
      <c r="E1332" s="5">
        <f t="shared" si="20"/>
        <v>2.3499999999999996</v>
      </c>
      <c r="F1332" s="5"/>
      <c r="G1332" s="5">
        <v>1.3</v>
      </c>
      <c r="H1332" s="7">
        <v>2.2876026999999999</v>
      </c>
    </row>
    <row r="1333" spans="1:8" x14ac:dyDescent="0.3">
      <c r="A1333" s="2">
        <v>45558.958333333299</v>
      </c>
      <c r="B1333" s="5">
        <v>1</v>
      </c>
      <c r="C1333" s="5"/>
      <c r="D1333" s="5">
        <v>1.7</v>
      </c>
      <c r="E1333" s="5">
        <f t="shared" si="20"/>
        <v>1.35</v>
      </c>
      <c r="F1333" s="5"/>
      <c r="G1333" s="5">
        <v>1.4</v>
      </c>
      <c r="H1333" s="7">
        <v>2.0427441000000002</v>
      </c>
    </row>
    <row r="1334" spans="1:8" x14ac:dyDescent="0.3">
      <c r="A1334" s="2">
        <v>45559</v>
      </c>
      <c r="B1334" s="5">
        <v>7.4</v>
      </c>
      <c r="C1334" s="5"/>
      <c r="D1334" s="5">
        <v>-0.2</v>
      </c>
      <c r="E1334" s="5">
        <f t="shared" si="20"/>
        <v>3.6</v>
      </c>
      <c r="F1334" s="5"/>
      <c r="G1334" s="5">
        <v>1.3</v>
      </c>
      <c r="H1334" s="7">
        <v>1.9070027000000001</v>
      </c>
    </row>
    <row r="1335" spans="1:8" x14ac:dyDescent="0.3">
      <c r="A1335" s="2">
        <v>45559.041666666701</v>
      </c>
      <c r="B1335" s="5">
        <v>14.3</v>
      </c>
      <c r="C1335" s="5"/>
      <c r="D1335" s="5">
        <v>0.2</v>
      </c>
      <c r="E1335" s="5">
        <f t="shared" si="20"/>
        <v>7.25</v>
      </c>
      <c r="F1335" s="5"/>
      <c r="G1335" s="5">
        <v>1.3</v>
      </c>
      <c r="H1335" s="7">
        <v>1.4718192999999999</v>
      </c>
    </row>
    <row r="1336" spans="1:8" x14ac:dyDescent="0.3">
      <c r="A1336" s="2">
        <v>45559.083333333299</v>
      </c>
      <c r="B1336" s="5">
        <v>7.7</v>
      </c>
      <c r="C1336" s="5"/>
      <c r="D1336" s="5">
        <v>3.7</v>
      </c>
      <c r="E1336" s="5">
        <f t="shared" si="20"/>
        <v>5.7</v>
      </c>
      <c r="F1336" s="5"/>
      <c r="G1336" s="5">
        <v>1.4</v>
      </c>
      <c r="H1336" s="7">
        <v>1.2500821</v>
      </c>
    </row>
    <row r="1337" spans="1:8" x14ac:dyDescent="0.3">
      <c r="A1337" s="2">
        <v>45559.125</v>
      </c>
      <c r="B1337" s="5">
        <v>3.3</v>
      </c>
      <c r="C1337" s="5"/>
      <c r="D1337" s="5">
        <v>0.7</v>
      </c>
      <c r="E1337" s="5">
        <f t="shared" si="20"/>
        <v>2</v>
      </c>
      <c r="F1337" s="5"/>
      <c r="G1337" s="5">
        <v>1.4</v>
      </c>
      <c r="H1337" s="7">
        <v>0.91157529999999998</v>
      </c>
    </row>
    <row r="1338" spans="1:8" x14ac:dyDescent="0.3">
      <c r="A1338" s="2">
        <v>45559.166666666701</v>
      </c>
      <c r="B1338" s="5">
        <v>21.1</v>
      </c>
      <c r="C1338" s="5"/>
      <c r="D1338" s="5">
        <v>-1.2</v>
      </c>
      <c r="E1338" s="5">
        <f t="shared" si="20"/>
        <v>9.9500000000000011</v>
      </c>
      <c r="F1338" s="5"/>
      <c r="G1338" s="5">
        <v>1.7</v>
      </c>
      <c r="H1338" s="7">
        <v>0.79140529999999998</v>
      </c>
    </row>
    <row r="1339" spans="1:8" x14ac:dyDescent="0.3">
      <c r="A1339" s="2">
        <v>45559.208333333299</v>
      </c>
      <c r="B1339" s="5">
        <v>10.3</v>
      </c>
      <c r="C1339" s="5"/>
      <c r="D1339" s="5">
        <v>2.7</v>
      </c>
      <c r="E1339" s="5">
        <f t="shared" si="20"/>
        <v>6.5</v>
      </c>
      <c r="F1339" s="5"/>
      <c r="G1339" s="5">
        <v>1.8</v>
      </c>
      <c r="H1339" s="7">
        <v>0.8634347</v>
      </c>
    </row>
    <row r="1340" spans="1:8" x14ac:dyDescent="0.3">
      <c r="A1340" s="2">
        <v>45559.25</v>
      </c>
      <c r="B1340" s="5">
        <v>2.6</v>
      </c>
      <c r="C1340" s="5"/>
      <c r="D1340" s="5">
        <v>3.2</v>
      </c>
      <c r="E1340" s="5">
        <f t="shared" si="20"/>
        <v>2.9000000000000004</v>
      </c>
      <c r="F1340" s="5"/>
      <c r="G1340" s="5">
        <v>2</v>
      </c>
      <c r="H1340" s="7">
        <v>0.713812</v>
      </c>
    </row>
    <row r="1341" spans="1:8" x14ac:dyDescent="0.3">
      <c r="A1341" s="2">
        <v>45559.291666666701</v>
      </c>
      <c r="B1341" s="5">
        <v>-17.600000000000001</v>
      </c>
      <c r="C1341" s="5"/>
      <c r="D1341" s="5">
        <v>5.7</v>
      </c>
      <c r="E1341" s="5">
        <f t="shared" si="20"/>
        <v>-5.9500000000000011</v>
      </c>
      <c r="F1341" s="5"/>
      <c r="G1341" s="5">
        <v>2.2000000000000002</v>
      </c>
      <c r="H1341" s="7">
        <v>1.4238626999999999</v>
      </c>
    </row>
    <row r="1342" spans="1:8" x14ac:dyDescent="0.3">
      <c r="A1342" s="2">
        <v>45559.333333333299</v>
      </c>
      <c r="B1342" s="5">
        <v>-12.6</v>
      </c>
      <c r="C1342" s="5"/>
      <c r="D1342" s="5">
        <v>4.5</v>
      </c>
      <c r="E1342" s="5">
        <f t="shared" si="20"/>
        <v>-4.05</v>
      </c>
      <c r="F1342" s="5"/>
      <c r="G1342" s="5">
        <v>3.4</v>
      </c>
      <c r="H1342" s="7">
        <v>3.1245129999999999</v>
      </c>
    </row>
    <row r="1343" spans="1:8" x14ac:dyDescent="0.3">
      <c r="A1343" s="2">
        <v>45559.375</v>
      </c>
      <c r="B1343" s="5">
        <v>-0.7</v>
      </c>
      <c r="C1343" s="5"/>
      <c r="D1343" s="5">
        <v>2.5</v>
      </c>
      <c r="E1343" s="5">
        <f t="shared" si="20"/>
        <v>0.9</v>
      </c>
      <c r="F1343" s="5"/>
      <c r="G1343" s="5">
        <v>2.8</v>
      </c>
      <c r="H1343" s="7">
        <v>3.3023370000000001</v>
      </c>
    </row>
    <row r="1344" spans="1:8" x14ac:dyDescent="0.3">
      <c r="A1344" s="2">
        <v>45559.416666666701</v>
      </c>
      <c r="B1344" s="5">
        <v>-7.4</v>
      </c>
      <c r="C1344" s="5"/>
      <c r="D1344" s="5">
        <v>3</v>
      </c>
      <c r="E1344" s="5">
        <f t="shared" si="20"/>
        <v>-2.2000000000000002</v>
      </c>
      <c r="F1344" s="5"/>
      <c r="G1344" s="5">
        <v>2</v>
      </c>
      <c r="H1344" s="7">
        <v>3.1373289999999998</v>
      </c>
    </row>
    <row r="1345" spans="1:8" x14ac:dyDescent="0.3">
      <c r="A1345" s="2">
        <v>45559.458333333299</v>
      </c>
      <c r="B1345" s="5">
        <v>4.5999999999999996</v>
      </c>
      <c r="C1345" s="5"/>
      <c r="D1345" s="5">
        <v>4.2</v>
      </c>
      <c r="E1345" s="5">
        <f t="shared" si="20"/>
        <v>4.4000000000000004</v>
      </c>
      <c r="F1345" s="5"/>
      <c r="G1345" s="5">
        <v>1.8</v>
      </c>
      <c r="H1345" s="7">
        <v>3.3352590000000002</v>
      </c>
    </row>
    <row r="1346" spans="1:8" x14ac:dyDescent="0.3">
      <c r="A1346" s="2">
        <v>45559.5</v>
      </c>
      <c r="B1346" s="5">
        <v>12.3</v>
      </c>
      <c r="C1346" s="5"/>
      <c r="D1346" s="5">
        <v>3.7</v>
      </c>
      <c r="E1346" s="5">
        <f t="shared" si="20"/>
        <v>8</v>
      </c>
      <c r="F1346" s="5"/>
      <c r="G1346" s="5">
        <v>1.9</v>
      </c>
      <c r="H1346" s="7">
        <v>3.4450750000000001</v>
      </c>
    </row>
    <row r="1347" spans="1:8" x14ac:dyDescent="0.3">
      <c r="A1347" s="2">
        <v>45559.541666666701</v>
      </c>
      <c r="B1347" s="5">
        <v>1.3</v>
      </c>
      <c r="C1347" s="5"/>
      <c r="D1347" s="5">
        <v>4.2</v>
      </c>
      <c r="E1347" s="5">
        <f t="shared" ref="E1347:E1410" si="21">AVERAGE(B1347:D1347)</f>
        <v>2.75</v>
      </c>
      <c r="F1347" s="5"/>
      <c r="G1347" s="5">
        <v>1.7</v>
      </c>
      <c r="H1347" s="7">
        <v>3.5074360000000002</v>
      </c>
    </row>
    <row r="1348" spans="1:8" x14ac:dyDescent="0.3">
      <c r="A1348" s="2">
        <v>45559.583333333299</v>
      </c>
      <c r="B1348" s="5">
        <v>-0.9</v>
      </c>
      <c r="C1348" s="5"/>
      <c r="D1348" s="5">
        <v>3</v>
      </c>
      <c r="E1348" s="5">
        <f t="shared" si="21"/>
        <v>1.05</v>
      </c>
      <c r="F1348" s="5"/>
      <c r="G1348" s="5">
        <v>1.8</v>
      </c>
      <c r="H1348" s="7">
        <v>3.591186</v>
      </c>
    </row>
    <row r="1349" spans="1:8" x14ac:dyDescent="0.3">
      <c r="A1349" s="2">
        <v>45559.625</v>
      </c>
      <c r="B1349" s="5">
        <v>5.7</v>
      </c>
      <c r="C1349" s="5"/>
      <c r="D1349" s="5">
        <v>0.3</v>
      </c>
      <c r="E1349" s="5">
        <f t="shared" si="21"/>
        <v>3</v>
      </c>
      <c r="F1349" s="5"/>
      <c r="G1349" s="5">
        <v>2.1</v>
      </c>
      <c r="H1349" s="7">
        <v>3.7345299999999999</v>
      </c>
    </row>
    <row r="1350" spans="1:8" x14ac:dyDescent="0.3">
      <c r="A1350" s="2">
        <v>45559.666666666701</v>
      </c>
      <c r="B1350" s="5">
        <v>10.3</v>
      </c>
      <c r="C1350" s="5"/>
      <c r="D1350" s="5">
        <v>1</v>
      </c>
      <c r="E1350" s="5">
        <f t="shared" si="21"/>
        <v>5.65</v>
      </c>
      <c r="F1350" s="5"/>
      <c r="G1350" s="5">
        <v>2.2000000000000002</v>
      </c>
      <c r="H1350" s="7">
        <v>3.7977069999999999</v>
      </c>
    </row>
    <row r="1351" spans="1:8" x14ac:dyDescent="0.3">
      <c r="A1351" s="2">
        <v>45559.708333333299</v>
      </c>
      <c r="B1351" s="5">
        <v>7.2</v>
      </c>
      <c r="C1351" s="5"/>
      <c r="D1351" s="5">
        <v>3.5</v>
      </c>
      <c r="E1351" s="5">
        <f t="shared" si="21"/>
        <v>5.35</v>
      </c>
      <c r="F1351" s="5"/>
      <c r="G1351" s="5">
        <v>2.2000000000000002</v>
      </c>
      <c r="H1351" s="7">
        <v>4.0474439999999996</v>
      </c>
    </row>
    <row r="1352" spans="1:8" x14ac:dyDescent="0.3">
      <c r="A1352" s="2">
        <v>45559.75</v>
      </c>
      <c r="B1352" s="5">
        <v>21.4</v>
      </c>
      <c r="C1352" s="5"/>
      <c r="D1352" s="5">
        <v>6</v>
      </c>
      <c r="E1352" s="5">
        <f t="shared" si="21"/>
        <v>13.7</v>
      </c>
      <c r="F1352" s="5"/>
      <c r="G1352" s="5">
        <v>3.9</v>
      </c>
      <c r="H1352" s="7">
        <v>4.0111610000000004</v>
      </c>
    </row>
    <row r="1353" spans="1:8" x14ac:dyDescent="0.3">
      <c r="A1353" s="2">
        <v>45559.791666666701</v>
      </c>
      <c r="B1353" s="5">
        <v>21.4</v>
      </c>
      <c r="C1353" s="5"/>
      <c r="D1353" s="5">
        <v>4.5</v>
      </c>
      <c r="E1353" s="5">
        <f t="shared" si="21"/>
        <v>12.95</v>
      </c>
      <c r="F1353" s="5"/>
      <c r="G1353" s="5">
        <v>3.9</v>
      </c>
      <c r="H1353" s="7">
        <v>3.2284221</v>
      </c>
    </row>
    <row r="1354" spans="1:8" x14ac:dyDescent="0.3">
      <c r="A1354" s="2">
        <v>45559.833333333299</v>
      </c>
      <c r="B1354" s="5">
        <v>16.399999999999999</v>
      </c>
      <c r="C1354" s="5"/>
      <c r="D1354" s="5">
        <v>2</v>
      </c>
      <c r="E1354" s="5">
        <f t="shared" si="21"/>
        <v>9.1999999999999993</v>
      </c>
      <c r="F1354" s="5"/>
      <c r="G1354" s="5">
        <v>3.7</v>
      </c>
      <c r="H1354" s="7">
        <v>2.7305579999999998</v>
      </c>
    </row>
    <row r="1355" spans="1:8" x14ac:dyDescent="0.3">
      <c r="A1355" s="2">
        <v>45559.875</v>
      </c>
      <c r="B1355" s="5">
        <v>4.4000000000000004</v>
      </c>
      <c r="C1355" s="5"/>
      <c r="D1355" s="5">
        <v>1</v>
      </c>
      <c r="E1355" s="5">
        <f t="shared" si="21"/>
        <v>2.7</v>
      </c>
      <c r="F1355" s="5"/>
      <c r="G1355" s="5">
        <v>3.6</v>
      </c>
      <c r="H1355" s="7">
        <v>2.7505153</v>
      </c>
    </row>
    <row r="1356" spans="1:8" x14ac:dyDescent="0.3">
      <c r="A1356" s="2">
        <v>45559.916666666701</v>
      </c>
      <c r="B1356" s="5">
        <v>-3.5</v>
      </c>
      <c r="C1356" s="5"/>
      <c r="D1356" s="5">
        <v>1.5</v>
      </c>
      <c r="E1356" s="5">
        <f t="shared" si="21"/>
        <v>-1</v>
      </c>
      <c r="F1356" s="5"/>
      <c r="G1356" s="5">
        <v>3.3</v>
      </c>
      <c r="H1356" s="7">
        <v>2.3515259999999998</v>
      </c>
    </row>
    <row r="1357" spans="1:8" x14ac:dyDescent="0.3">
      <c r="A1357" s="2">
        <v>45559.958333333299</v>
      </c>
      <c r="B1357" s="5">
        <v>-1.5</v>
      </c>
      <c r="C1357" s="5"/>
      <c r="D1357" s="5">
        <v>0.7</v>
      </c>
      <c r="E1357" s="5">
        <f t="shared" si="21"/>
        <v>-0.4</v>
      </c>
      <c r="F1357" s="5"/>
      <c r="G1357" s="5">
        <v>3.4</v>
      </c>
      <c r="H1357" s="7">
        <v>2.1838993000000002</v>
      </c>
    </row>
    <row r="1358" spans="1:8" x14ac:dyDescent="0.3">
      <c r="A1358" s="2">
        <v>45560</v>
      </c>
      <c r="B1358" s="5">
        <v>5.5</v>
      </c>
      <c r="C1358" s="5"/>
      <c r="D1358" s="5">
        <v>1</v>
      </c>
      <c r="E1358" s="5">
        <f t="shared" si="21"/>
        <v>3.25</v>
      </c>
      <c r="F1358" s="5"/>
      <c r="G1358" s="5">
        <v>3.1</v>
      </c>
      <c r="H1358" s="7">
        <v>1.9091340000000001</v>
      </c>
    </row>
    <row r="1359" spans="1:8" x14ac:dyDescent="0.3">
      <c r="A1359" s="2">
        <v>45560.041666666701</v>
      </c>
      <c r="B1359" s="5">
        <v>-1.8</v>
      </c>
      <c r="C1359" s="5"/>
      <c r="D1359" s="5">
        <v>0.2</v>
      </c>
      <c r="E1359" s="5">
        <f t="shared" si="21"/>
        <v>-0.8</v>
      </c>
      <c r="F1359" s="5"/>
      <c r="G1359" s="5">
        <v>2.4</v>
      </c>
      <c r="H1359" s="7">
        <v>1.61199</v>
      </c>
    </row>
    <row r="1360" spans="1:8" x14ac:dyDescent="0.3">
      <c r="A1360" s="2">
        <v>45560.083333333299</v>
      </c>
      <c r="B1360" s="5">
        <v>0.2</v>
      </c>
      <c r="C1360" s="5"/>
      <c r="D1360" s="5">
        <v>0.5</v>
      </c>
      <c r="E1360" s="5">
        <f t="shared" si="21"/>
        <v>0.35</v>
      </c>
      <c r="F1360" s="5"/>
      <c r="G1360" s="5">
        <v>2.2000000000000002</v>
      </c>
      <c r="H1360" s="7">
        <v>1.3960414000000001</v>
      </c>
    </row>
    <row r="1361" spans="1:8" x14ac:dyDescent="0.3">
      <c r="A1361" s="2">
        <v>45560.125</v>
      </c>
      <c r="B1361" s="5">
        <v>5.3</v>
      </c>
      <c r="C1361" s="5"/>
      <c r="D1361" s="5">
        <v>-0.2</v>
      </c>
      <c r="E1361" s="5">
        <f t="shared" si="21"/>
        <v>2.5499999999999998</v>
      </c>
      <c r="F1361" s="5"/>
      <c r="G1361" s="5">
        <v>2.2999999999999998</v>
      </c>
      <c r="H1361" s="7">
        <v>1.4781093000000001</v>
      </c>
    </row>
    <row r="1362" spans="1:8" x14ac:dyDescent="0.3">
      <c r="A1362" s="2">
        <v>45560.166666666701</v>
      </c>
      <c r="B1362" s="5">
        <v>7</v>
      </c>
      <c r="C1362" s="5"/>
      <c r="D1362" s="5">
        <v>-1.4</v>
      </c>
      <c r="E1362" s="5">
        <f t="shared" si="21"/>
        <v>2.8</v>
      </c>
      <c r="F1362" s="5"/>
      <c r="G1362" s="5">
        <v>2.2000000000000002</v>
      </c>
      <c r="H1362" s="7">
        <v>1.3672287000000001</v>
      </c>
    </row>
    <row r="1363" spans="1:8" x14ac:dyDescent="0.3">
      <c r="A1363" s="2">
        <v>45560.208333333299</v>
      </c>
      <c r="B1363" s="5">
        <v>4.5999999999999996</v>
      </c>
      <c r="C1363" s="5"/>
      <c r="D1363" s="5">
        <v>0.5</v>
      </c>
      <c r="E1363" s="5">
        <f t="shared" si="21"/>
        <v>2.5499999999999998</v>
      </c>
      <c r="F1363" s="5"/>
      <c r="G1363" s="5">
        <v>3.2</v>
      </c>
      <c r="H1363" s="7">
        <v>1.629262</v>
      </c>
    </row>
    <row r="1364" spans="1:8" x14ac:dyDescent="0.3">
      <c r="A1364" s="2">
        <v>45560.25</v>
      </c>
      <c r="B1364" s="5">
        <v>3.7</v>
      </c>
      <c r="C1364" s="5"/>
      <c r="D1364" s="5">
        <v>-0.4</v>
      </c>
      <c r="E1364" s="5">
        <f t="shared" si="21"/>
        <v>1.6500000000000001</v>
      </c>
      <c r="F1364" s="5"/>
      <c r="G1364" s="5">
        <v>2.9</v>
      </c>
      <c r="H1364" s="7">
        <v>2.0064259999999998</v>
      </c>
    </row>
    <row r="1365" spans="1:8" x14ac:dyDescent="0.3">
      <c r="A1365" s="2">
        <v>45560.291666666701</v>
      </c>
      <c r="B1365" s="5">
        <v>-22.5</v>
      </c>
      <c r="C1365" s="5"/>
      <c r="D1365" s="5">
        <v>3.7</v>
      </c>
      <c r="E1365" s="5">
        <f t="shared" si="21"/>
        <v>-9.4</v>
      </c>
      <c r="F1365" s="5"/>
      <c r="G1365" s="5">
        <v>2.9</v>
      </c>
      <c r="H1365" s="7">
        <v>2.543126</v>
      </c>
    </row>
    <row r="1366" spans="1:8" x14ac:dyDescent="0.3">
      <c r="A1366" s="2">
        <v>45560.333333333299</v>
      </c>
      <c r="B1366" s="5">
        <v>-10.9</v>
      </c>
      <c r="C1366" s="5"/>
      <c r="D1366" s="5">
        <v>2.2999999999999998</v>
      </c>
      <c r="E1366" s="5">
        <f t="shared" si="21"/>
        <v>-4.3000000000000007</v>
      </c>
      <c r="F1366" s="5"/>
      <c r="G1366" s="5">
        <v>4.2</v>
      </c>
      <c r="H1366" s="7">
        <v>3.5491112999999999</v>
      </c>
    </row>
    <row r="1367" spans="1:8" x14ac:dyDescent="0.3">
      <c r="A1367" s="2">
        <v>45560.375</v>
      </c>
      <c r="B1367" s="5"/>
      <c r="C1367" s="5"/>
      <c r="D1367" s="5"/>
      <c r="E1367" s="5" t="e">
        <f t="shared" si="21"/>
        <v>#DIV/0!</v>
      </c>
      <c r="F1367" s="5"/>
      <c r="G1367" s="5">
        <v>3.9</v>
      </c>
      <c r="H1367" s="7">
        <v>3.9781970000000002</v>
      </c>
    </row>
    <row r="1368" spans="1:8" x14ac:dyDescent="0.3">
      <c r="A1368" s="2">
        <v>45560.416666666701</v>
      </c>
      <c r="B1368" s="5">
        <v>-14.8</v>
      </c>
      <c r="C1368" s="5">
        <v>20.7</v>
      </c>
      <c r="D1368" s="5"/>
      <c r="E1368" s="5">
        <f t="shared" si="21"/>
        <v>2.9499999999999993</v>
      </c>
      <c r="F1368" s="5"/>
      <c r="G1368" s="5">
        <v>3.7</v>
      </c>
      <c r="H1368" s="7">
        <v>4.2655859999999999</v>
      </c>
    </row>
    <row r="1369" spans="1:8" x14ac:dyDescent="0.3">
      <c r="A1369" s="2">
        <v>45560.458333333299</v>
      </c>
      <c r="B1369" s="5">
        <v>7.4</v>
      </c>
      <c r="C1369" s="5">
        <v>11.9</v>
      </c>
      <c r="D1369" s="5">
        <v>12.5</v>
      </c>
      <c r="E1369" s="5">
        <f t="shared" si="21"/>
        <v>10.6</v>
      </c>
      <c r="F1369" s="5"/>
      <c r="G1369" s="5">
        <v>3.4</v>
      </c>
      <c r="H1369" s="7">
        <v>4.5078800000000001</v>
      </c>
    </row>
    <row r="1370" spans="1:8" x14ac:dyDescent="0.3">
      <c r="A1370" s="2">
        <v>45560.5</v>
      </c>
      <c r="B1370" s="5">
        <v>6</v>
      </c>
      <c r="C1370" s="5">
        <v>10.1</v>
      </c>
      <c r="D1370" s="5">
        <v>4.9000000000000004</v>
      </c>
      <c r="E1370" s="5">
        <f t="shared" si="21"/>
        <v>7</v>
      </c>
      <c r="F1370" s="5"/>
      <c r="G1370" s="5">
        <v>2.9</v>
      </c>
      <c r="H1370" s="7">
        <v>4.5237189999999998</v>
      </c>
    </row>
    <row r="1371" spans="1:8" x14ac:dyDescent="0.3">
      <c r="A1371" s="2">
        <v>45560.541666666701</v>
      </c>
      <c r="B1371" s="5">
        <v>-0.6</v>
      </c>
      <c r="C1371" s="5">
        <v>8.1</v>
      </c>
      <c r="D1371" s="5">
        <v>-1.7</v>
      </c>
      <c r="E1371" s="5">
        <f t="shared" si="21"/>
        <v>1.9333333333333333</v>
      </c>
      <c r="F1371" s="5"/>
      <c r="G1371" s="5">
        <v>2.2000000000000002</v>
      </c>
      <c r="H1371" s="7">
        <v>5.0459849999999999</v>
      </c>
    </row>
    <row r="1372" spans="1:8" x14ac:dyDescent="0.3">
      <c r="A1372" s="2">
        <v>45560.583333333299</v>
      </c>
      <c r="B1372" s="5">
        <v>6.4</v>
      </c>
      <c r="C1372" s="5">
        <v>-1.8</v>
      </c>
      <c r="D1372" s="5">
        <v>-0.9</v>
      </c>
      <c r="E1372" s="5">
        <f t="shared" si="21"/>
        <v>1.2333333333333336</v>
      </c>
      <c r="F1372" s="5"/>
      <c r="G1372" s="5">
        <v>2.7</v>
      </c>
      <c r="H1372" s="7">
        <v>5.4721270000000004</v>
      </c>
    </row>
    <row r="1373" spans="1:8" x14ac:dyDescent="0.3">
      <c r="A1373" s="2">
        <v>45560.625</v>
      </c>
      <c r="B1373" s="5">
        <v>6.3</v>
      </c>
      <c r="C1373" s="5">
        <v>1.3</v>
      </c>
      <c r="D1373" s="5">
        <v>3</v>
      </c>
      <c r="E1373" s="5">
        <f t="shared" si="21"/>
        <v>3.5333333333333332</v>
      </c>
      <c r="F1373" s="5"/>
      <c r="G1373" s="5">
        <v>3.8</v>
      </c>
      <c r="H1373" s="7">
        <v>6.0370530000000002</v>
      </c>
    </row>
    <row r="1374" spans="1:8" x14ac:dyDescent="0.3">
      <c r="A1374" s="2">
        <v>45560.666666666701</v>
      </c>
      <c r="B1374" s="5">
        <v>10.7</v>
      </c>
      <c r="C1374" s="5">
        <v>1.1000000000000001</v>
      </c>
      <c r="D1374" s="5">
        <v>2.2000000000000002</v>
      </c>
      <c r="E1374" s="5">
        <f t="shared" si="21"/>
        <v>4.666666666666667</v>
      </c>
      <c r="F1374" s="5"/>
      <c r="G1374" s="5">
        <v>4.4000000000000004</v>
      </c>
      <c r="H1374" s="7">
        <v>6.5044519999999997</v>
      </c>
    </row>
    <row r="1375" spans="1:8" x14ac:dyDescent="0.3">
      <c r="A1375" s="2">
        <v>45560.708333333299</v>
      </c>
      <c r="B1375" s="5">
        <v>8.9</v>
      </c>
      <c r="C1375" s="5">
        <v>2.2999999999999998</v>
      </c>
      <c r="D1375" s="5">
        <v>8.4</v>
      </c>
      <c r="E1375" s="5">
        <f t="shared" si="21"/>
        <v>6.5333333333333341</v>
      </c>
      <c r="F1375" s="5"/>
      <c r="G1375" s="5">
        <v>5.3</v>
      </c>
      <c r="H1375" s="7">
        <v>6.8553309999999996</v>
      </c>
    </row>
    <row r="1376" spans="1:8" x14ac:dyDescent="0.3">
      <c r="A1376" s="2">
        <v>45560.75</v>
      </c>
      <c r="B1376" s="5">
        <v>19.100000000000001</v>
      </c>
      <c r="C1376" s="5">
        <v>1.3</v>
      </c>
      <c r="D1376" s="5">
        <v>9.5</v>
      </c>
      <c r="E1376" s="5">
        <f t="shared" si="21"/>
        <v>9.9666666666666668</v>
      </c>
      <c r="F1376" s="5"/>
      <c r="G1376" s="5">
        <v>7.3</v>
      </c>
      <c r="H1376" s="7">
        <v>7.593934</v>
      </c>
    </row>
    <row r="1377" spans="1:8" x14ac:dyDescent="0.3">
      <c r="A1377" s="2">
        <v>45560.791666666701</v>
      </c>
      <c r="B1377" s="5">
        <v>27.4</v>
      </c>
      <c r="C1377" s="5">
        <v>-0.2</v>
      </c>
      <c r="D1377" s="5">
        <v>6.2</v>
      </c>
      <c r="E1377" s="5">
        <f t="shared" si="21"/>
        <v>11.133333333333333</v>
      </c>
      <c r="F1377" s="5"/>
      <c r="G1377" s="5">
        <v>7</v>
      </c>
      <c r="H1377" s="7">
        <v>7.2152779999999996</v>
      </c>
    </row>
    <row r="1378" spans="1:8" x14ac:dyDescent="0.3">
      <c r="A1378" s="2">
        <v>45560.833333333299</v>
      </c>
      <c r="B1378" s="5">
        <v>16.100000000000001</v>
      </c>
      <c r="C1378" s="5">
        <v>0.5</v>
      </c>
      <c r="D1378" s="5">
        <v>7.2</v>
      </c>
      <c r="E1378" s="5">
        <f t="shared" si="21"/>
        <v>7.9333333333333336</v>
      </c>
      <c r="F1378" s="5"/>
      <c r="G1378" s="5">
        <v>6.8</v>
      </c>
      <c r="H1378" s="7">
        <v>6.650347</v>
      </c>
    </row>
    <row r="1379" spans="1:8" x14ac:dyDescent="0.3">
      <c r="A1379" s="2">
        <v>45560.875</v>
      </c>
      <c r="B1379" s="5">
        <v>6.8</v>
      </c>
      <c r="C1379" s="5">
        <v>4.9000000000000004</v>
      </c>
      <c r="D1379" s="5">
        <v>6.4</v>
      </c>
      <c r="E1379" s="5">
        <f t="shared" si="21"/>
        <v>6.0333333333333341</v>
      </c>
      <c r="F1379" s="5"/>
      <c r="G1379" s="5">
        <v>5.5</v>
      </c>
      <c r="H1379" s="7">
        <v>5.8195699999999997</v>
      </c>
    </row>
    <row r="1380" spans="1:8" x14ac:dyDescent="0.3">
      <c r="A1380" s="2">
        <v>45560.916666666701</v>
      </c>
      <c r="B1380" s="5">
        <v>5.7</v>
      </c>
      <c r="C1380" s="5">
        <v>-1</v>
      </c>
      <c r="D1380" s="5">
        <v>4.9000000000000004</v>
      </c>
      <c r="E1380" s="5">
        <f t="shared" si="21"/>
        <v>3.2000000000000006</v>
      </c>
      <c r="F1380" s="5"/>
      <c r="G1380" s="5">
        <v>4.5</v>
      </c>
      <c r="H1380" s="7">
        <v>5.1510499999999997</v>
      </c>
    </row>
    <row r="1381" spans="1:8" x14ac:dyDescent="0.3">
      <c r="A1381" s="2">
        <v>45560.958333333299</v>
      </c>
      <c r="B1381" s="5">
        <v>3.1</v>
      </c>
      <c r="C1381" s="5">
        <v>4.2</v>
      </c>
      <c r="D1381" s="5">
        <v>2.7</v>
      </c>
      <c r="E1381" s="5">
        <f t="shared" si="21"/>
        <v>3.3333333333333335</v>
      </c>
      <c r="F1381" s="5"/>
      <c r="G1381" s="5">
        <v>4.0999999999999996</v>
      </c>
      <c r="H1381" s="7">
        <v>4.627338</v>
      </c>
    </row>
    <row r="1382" spans="1:8" x14ac:dyDescent="0.3">
      <c r="A1382" s="2">
        <v>45561</v>
      </c>
      <c r="B1382" s="5">
        <v>-7</v>
      </c>
      <c r="C1382" s="5">
        <v>2.9</v>
      </c>
      <c r="D1382" s="5">
        <v>2.5</v>
      </c>
      <c r="E1382" s="5">
        <f t="shared" si="21"/>
        <v>-0.53333333333333321</v>
      </c>
      <c r="F1382" s="5"/>
      <c r="G1382" s="5">
        <v>3.7</v>
      </c>
      <c r="H1382" s="7">
        <v>4.4311150000000001</v>
      </c>
    </row>
    <row r="1383" spans="1:8" x14ac:dyDescent="0.3">
      <c r="A1383" s="2">
        <v>45561.041666666701</v>
      </c>
      <c r="B1383" s="5">
        <v>-2</v>
      </c>
      <c r="C1383" s="5">
        <v>12.4</v>
      </c>
      <c r="D1383" s="5">
        <v>7.9</v>
      </c>
      <c r="E1383" s="5">
        <f t="shared" si="21"/>
        <v>6.1000000000000005</v>
      </c>
      <c r="F1383" s="5"/>
      <c r="G1383" s="5">
        <v>6.3</v>
      </c>
      <c r="H1383" s="7">
        <v>5.8365470000000004</v>
      </c>
    </row>
    <row r="1384" spans="1:8" x14ac:dyDescent="0.3">
      <c r="A1384" s="2">
        <v>45561.083333333299</v>
      </c>
      <c r="B1384" s="5">
        <v>20.6</v>
      </c>
      <c r="C1384" s="5">
        <v>3</v>
      </c>
      <c r="D1384" s="5">
        <v>5.9</v>
      </c>
      <c r="E1384" s="5">
        <f t="shared" si="21"/>
        <v>9.8333333333333339</v>
      </c>
      <c r="F1384" s="5"/>
      <c r="G1384" s="5">
        <v>6.9</v>
      </c>
      <c r="H1384" s="7">
        <v>5.7944209999999998</v>
      </c>
    </row>
    <row r="1385" spans="1:8" x14ac:dyDescent="0.3">
      <c r="A1385" s="2">
        <v>45561.125</v>
      </c>
      <c r="B1385" s="5">
        <v>21.7</v>
      </c>
      <c r="C1385" s="5">
        <v>4.9000000000000004</v>
      </c>
      <c r="D1385" s="5">
        <v>8.4</v>
      </c>
      <c r="E1385" s="5">
        <f t="shared" si="21"/>
        <v>11.666666666666666</v>
      </c>
      <c r="F1385" s="5"/>
      <c r="G1385" s="5">
        <v>8</v>
      </c>
      <c r="H1385" s="7">
        <v>6.1630653000000004</v>
      </c>
    </row>
    <row r="1386" spans="1:8" x14ac:dyDescent="0.3">
      <c r="A1386" s="2">
        <v>45561.166666666701</v>
      </c>
      <c r="B1386" s="5">
        <v>19.600000000000001</v>
      </c>
      <c r="C1386" s="5">
        <v>6.8</v>
      </c>
      <c r="D1386" s="5">
        <v>9.4</v>
      </c>
      <c r="E1386" s="5">
        <f t="shared" si="21"/>
        <v>11.933333333333335</v>
      </c>
      <c r="F1386" s="5"/>
      <c r="G1386" s="5">
        <v>7.7</v>
      </c>
      <c r="H1386" s="7">
        <v>5.570468</v>
      </c>
    </row>
    <row r="1387" spans="1:8" x14ac:dyDescent="0.3">
      <c r="A1387" s="2">
        <v>45561.208333333299</v>
      </c>
      <c r="B1387" s="5">
        <v>14.8</v>
      </c>
      <c r="C1387" s="5">
        <v>4</v>
      </c>
      <c r="D1387" s="5">
        <v>9.8000000000000007</v>
      </c>
      <c r="E1387" s="5">
        <f t="shared" si="21"/>
        <v>9.5333333333333332</v>
      </c>
      <c r="F1387" s="5"/>
      <c r="G1387" s="5">
        <v>7.2</v>
      </c>
      <c r="H1387" s="7">
        <v>5.1064959999999999</v>
      </c>
    </row>
    <row r="1388" spans="1:8" x14ac:dyDescent="0.3">
      <c r="A1388" s="2">
        <v>45561.25</v>
      </c>
      <c r="B1388" s="5">
        <v>11.6</v>
      </c>
      <c r="C1388" s="5">
        <v>6.1</v>
      </c>
      <c r="D1388" s="5">
        <v>6.7</v>
      </c>
      <c r="E1388" s="5">
        <f t="shared" si="21"/>
        <v>8.1333333333333329</v>
      </c>
      <c r="F1388" s="5"/>
      <c r="G1388" s="5">
        <v>4.7</v>
      </c>
      <c r="H1388" s="7">
        <v>4.1430939999999996</v>
      </c>
    </row>
    <row r="1389" spans="1:8" x14ac:dyDescent="0.3">
      <c r="A1389" s="2">
        <v>45561.291666666701</v>
      </c>
      <c r="B1389" s="5">
        <v>9.1</v>
      </c>
      <c r="C1389" s="5">
        <v>3.3</v>
      </c>
      <c r="D1389" s="5">
        <v>3.4</v>
      </c>
      <c r="E1389" s="5">
        <f t="shared" si="21"/>
        <v>5.2666666666666666</v>
      </c>
      <c r="F1389" s="5"/>
      <c r="G1389" s="5">
        <v>2.9</v>
      </c>
      <c r="H1389" s="7">
        <v>3.2505733000000001</v>
      </c>
    </row>
    <row r="1390" spans="1:8" x14ac:dyDescent="0.3">
      <c r="A1390" s="2">
        <v>45561.333333333299</v>
      </c>
      <c r="B1390" s="5">
        <v>3.9</v>
      </c>
      <c r="C1390" s="5">
        <v>0.6</v>
      </c>
      <c r="D1390" s="5">
        <v>2.2000000000000002</v>
      </c>
      <c r="E1390" s="5">
        <f t="shared" si="21"/>
        <v>2.2333333333333334</v>
      </c>
      <c r="F1390" s="5"/>
      <c r="G1390" s="5">
        <v>1.2</v>
      </c>
      <c r="H1390" s="7">
        <v>2.4076386670000001</v>
      </c>
    </row>
    <row r="1391" spans="1:8" x14ac:dyDescent="0.3">
      <c r="A1391" s="2">
        <v>45561.375</v>
      </c>
      <c r="B1391" s="5">
        <v>-3.5</v>
      </c>
      <c r="C1391" s="5">
        <v>2.9</v>
      </c>
      <c r="D1391" s="5">
        <v>-0.7</v>
      </c>
      <c r="E1391" s="5">
        <f t="shared" si="21"/>
        <v>-0.43333333333333335</v>
      </c>
      <c r="F1391" s="5"/>
      <c r="G1391" s="5">
        <v>1.7</v>
      </c>
      <c r="H1391" s="7">
        <v>2.9224570000000001</v>
      </c>
    </row>
    <row r="1392" spans="1:8" x14ac:dyDescent="0.3">
      <c r="A1392" s="2">
        <v>45561.416666666701</v>
      </c>
      <c r="B1392" s="5">
        <v>-3.7</v>
      </c>
      <c r="C1392" s="5">
        <v>4.2</v>
      </c>
      <c r="D1392" s="5">
        <v>-2.4</v>
      </c>
      <c r="E1392" s="5">
        <f t="shared" si="21"/>
        <v>-0.6333333333333333</v>
      </c>
      <c r="F1392" s="5"/>
      <c r="G1392" s="5">
        <v>2.4</v>
      </c>
      <c r="H1392" s="7">
        <v>3.7255980000000002</v>
      </c>
    </row>
    <row r="1393" spans="1:8" x14ac:dyDescent="0.3">
      <c r="A1393" s="2">
        <v>45561.458333333299</v>
      </c>
      <c r="B1393" s="5">
        <v>0.9</v>
      </c>
      <c r="C1393" s="5">
        <v>2.2000000000000002</v>
      </c>
      <c r="D1393" s="5">
        <v>-5</v>
      </c>
      <c r="E1393" s="5">
        <f t="shared" si="21"/>
        <v>-0.6333333333333333</v>
      </c>
      <c r="F1393" s="5"/>
      <c r="G1393" s="5">
        <v>1.7</v>
      </c>
      <c r="H1393" s="7">
        <v>4.1388920000000002</v>
      </c>
    </row>
    <row r="1394" spans="1:8" x14ac:dyDescent="0.3">
      <c r="A1394" s="2">
        <v>45561.5</v>
      </c>
      <c r="B1394" s="5">
        <v>0.6</v>
      </c>
      <c r="C1394" s="5">
        <v>1.3</v>
      </c>
      <c r="D1394" s="5">
        <v>-8.9</v>
      </c>
      <c r="E1394" s="5">
        <f t="shared" si="21"/>
        <v>-2.3333333333333335</v>
      </c>
      <c r="F1394" s="5"/>
      <c r="G1394" s="5">
        <v>1.5</v>
      </c>
      <c r="H1394" s="7">
        <v>4.6046120000000004</v>
      </c>
    </row>
    <row r="1395" spans="1:8" x14ac:dyDescent="0.3">
      <c r="A1395" s="2">
        <v>45561.541666666701</v>
      </c>
      <c r="B1395" s="5">
        <v>1</v>
      </c>
      <c r="C1395" s="5">
        <v>5.6</v>
      </c>
      <c r="D1395" s="5">
        <v>4.4000000000000004</v>
      </c>
      <c r="E1395" s="5">
        <f t="shared" si="21"/>
        <v>3.6666666666666665</v>
      </c>
      <c r="F1395" s="5"/>
      <c r="G1395" s="5">
        <v>2</v>
      </c>
      <c r="H1395" s="7">
        <v>4.7514950000000002</v>
      </c>
    </row>
    <row r="1396" spans="1:8" x14ac:dyDescent="0.3">
      <c r="A1396" s="2">
        <v>45561.583333333299</v>
      </c>
      <c r="B1396" s="5">
        <v>0</v>
      </c>
      <c r="C1396" s="5">
        <v>4.8</v>
      </c>
      <c r="D1396" s="5">
        <v>7.9</v>
      </c>
      <c r="E1396" s="5">
        <f t="shared" si="21"/>
        <v>4.2333333333333334</v>
      </c>
      <c r="F1396" s="5"/>
      <c r="G1396" s="5">
        <v>2</v>
      </c>
      <c r="H1396" s="7">
        <v>5.0225970000000002</v>
      </c>
    </row>
    <row r="1397" spans="1:8" x14ac:dyDescent="0.3">
      <c r="A1397" s="2">
        <v>45561.625</v>
      </c>
      <c r="B1397" s="5">
        <v>4.9000000000000004</v>
      </c>
      <c r="C1397" s="5">
        <v>2.7</v>
      </c>
      <c r="D1397" s="5">
        <v>3.9</v>
      </c>
      <c r="E1397" s="5">
        <f t="shared" si="21"/>
        <v>3.8333333333333335</v>
      </c>
      <c r="F1397" s="5"/>
      <c r="G1397" s="5">
        <v>1.8</v>
      </c>
      <c r="H1397" s="7">
        <v>5.0011789999999996</v>
      </c>
    </row>
    <row r="1398" spans="1:8" x14ac:dyDescent="0.3">
      <c r="A1398" s="2">
        <v>45561.666666666701</v>
      </c>
      <c r="B1398" s="5">
        <v>1.9</v>
      </c>
      <c r="C1398" s="5">
        <v>1.2</v>
      </c>
      <c r="D1398" s="5">
        <v>2.2000000000000002</v>
      </c>
      <c r="E1398" s="5">
        <f t="shared" si="21"/>
        <v>1.7666666666666666</v>
      </c>
      <c r="F1398" s="5"/>
      <c r="G1398" s="5">
        <v>1.9</v>
      </c>
      <c r="H1398" s="7">
        <v>5.0736129999999999</v>
      </c>
    </row>
    <row r="1399" spans="1:8" x14ac:dyDescent="0.3">
      <c r="A1399" s="2">
        <v>45561.708333333299</v>
      </c>
      <c r="B1399" s="5">
        <v>5.3</v>
      </c>
      <c r="C1399" s="5">
        <v>-1</v>
      </c>
      <c r="D1399" s="5">
        <v>7.2</v>
      </c>
      <c r="E1399" s="5">
        <f t="shared" si="21"/>
        <v>3.8333333333333335</v>
      </c>
      <c r="F1399" s="5"/>
      <c r="G1399" s="5">
        <v>2</v>
      </c>
      <c r="H1399" s="7">
        <v>5.1245390000000004</v>
      </c>
    </row>
    <row r="1400" spans="1:8" x14ac:dyDescent="0.3">
      <c r="A1400" s="2">
        <v>45561.75</v>
      </c>
      <c r="B1400" s="5">
        <v>18.600000000000001</v>
      </c>
      <c r="C1400" s="5">
        <v>-2.7</v>
      </c>
      <c r="D1400" s="5">
        <v>4.4000000000000004</v>
      </c>
      <c r="E1400" s="5">
        <f t="shared" si="21"/>
        <v>6.7666666666666684</v>
      </c>
      <c r="F1400" s="5"/>
      <c r="G1400" s="5">
        <v>2</v>
      </c>
      <c r="H1400" s="7">
        <v>4.8920070000000004</v>
      </c>
    </row>
    <row r="1401" spans="1:8" x14ac:dyDescent="0.3">
      <c r="A1401" s="2">
        <v>45561.791666666701</v>
      </c>
      <c r="B1401" s="5">
        <v>15.4</v>
      </c>
      <c r="C1401" s="5">
        <v>5.2</v>
      </c>
      <c r="D1401" s="5">
        <v>1.2</v>
      </c>
      <c r="E1401" s="5">
        <f t="shared" si="21"/>
        <v>7.2666666666666666</v>
      </c>
      <c r="F1401" s="5"/>
      <c r="G1401" s="5">
        <v>1.8</v>
      </c>
      <c r="H1401" s="7">
        <v>4.4266519999999998</v>
      </c>
    </row>
    <row r="1402" spans="1:8" x14ac:dyDescent="0.3">
      <c r="A1402" s="2">
        <v>45561.833333333299</v>
      </c>
      <c r="B1402" s="5">
        <v>11.9</v>
      </c>
      <c r="C1402" s="5">
        <v>-0.1</v>
      </c>
      <c r="D1402" s="5">
        <v>3.5</v>
      </c>
      <c r="E1402" s="5">
        <f t="shared" si="21"/>
        <v>5.1000000000000005</v>
      </c>
      <c r="F1402" s="5"/>
      <c r="G1402" s="5">
        <v>3.8</v>
      </c>
      <c r="H1402" s="7">
        <v>4.7232053000000001</v>
      </c>
    </row>
    <row r="1403" spans="1:8" x14ac:dyDescent="0.3">
      <c r="A1403" s="2">
        <v>45561.875</v>
      </c>
      <c r="B1403" s="5">
        <v>11.4</v>
      </c>
      <c r="C1403" s="5">
        <v>-0.6</v>
      </c>
      <c r="D1403" s="5">
        <v>19.399999999999999</v>
      </c>
      <c r="E1403" s="5">
        <f t="shared" si="21"/>
        <v>10.066666666666666</v>
      </c>
      <c r="F1403" s="5"/>
      <c r="G1403" s="5">
        <v>3.4</v>
      </c>
      <c r="H1403" s="7">
        <v>4.1000072999999997</v>
      </c>
    </row>
    <row r="1404" spans="1:8" x14ac:dyDescent="0.3">
      <c r="A1404" s="2">
        <v>45561.916666666701</v>
      </c>
      <c r="B1404" s="5">
        <v>10.3</v>
      </c>
      <c r="C1404" s="5">
        <v>6.4</v>
      </c>
      <c r="D1404" s="5">
        <v>12.8</v>
      </c>
      <c r="E1404" s="5">
        <f t="shared" si="21"/>
        <v>9.8333333333333339</v>
      </c>
      <c r="F1404" s="5"/>
      <c r="G1404" s="5">
        <v>6.6</v>
      </c>
      <c r="H1404" s="7">
        <v>7.3794320000000004</v>
      </c>
    </row>
    <row r="1405" spans="1:8" x14ac:dyDescent="0.3">
      <c r="A1405" s="2">
        <v>45561.958333333299</v>
      </c>
      <c r="B1405" s="5">
        <v>9.1999999999999993</v>
      </c>
      <c r="C1405" s="5">
        <v>1.7</v>
      </c>
      <c r="D1405" s="5">
        <v>11.3</v>
      </c>
      <c r="E1405" s="5">
        <f t="shared" si="21"/>
        <v>7.3999999999999995</v>
      </c>
      <c r="F1405" s="5"/>
      <c r="G1405" s="5">
        <v>3.4</v>
      </c>
      <c r="H1405" s="7">
        <v>3.5551472999999998</v>
      </c>
    </row>
    <row r="1406" spans="1:8" x14ac:dyDescent="0.3">
      <c r="A1406" s="2">
        <v>45562</v>
      </c>
      <c r="B1406" s="5">
        <v>9.6999999999999993</v>
      </c>
      <c r="C1406" s="5">
        <v>2.8</v>
      </c>
      <c r="D1406" s="5">
        <v>5.9</v>
      </c>
      <c r="E1406" s="5">
        <f t="shared" si="21"/>
        <v>6.1333333333333329</v>
      </c>
      <c r="F1406" s="5"/>
      <c r="G1406" s="5">
        <v>2.7</v>
      </c>
      <c r="H1406" s="7">
        <v>2.7729409999999999</v>
      </c>
    </row>
    <row r="1407" spans="1:8" x14ac:dyDescent="0.3">
      <c r="A1407" s="2">
        <v>45562.041666666701</v>
      </c>
      <c r="B1407" s="5">
        <v>5.9</v>
      </c>
      <c r="C1407" s="5">
        <v>-1.3</v>
      </c>
      <c r="D1407" s="5">
        <v>2</v>
      </c>
      <c r="E1407" s="5">
        <f t="shared" si="21"/>
        <v>2.2000000000000002</v>
      </c>
      <c r="F1407" s="5"/>
      <c r="G1407" s="5">
        <v>2.5</v>
      </c>
      <c r="H1407" s="7">
        <v>2.4688669999999999</v>
      </c>
    </row>
    <row r="1408" spans="1:8" x14ac:dyDescent="0.3">
      <c r="A1408" s="2">
        <v>45562.083333333299</v>
      </c>
      <c r="B1408" s="5">
        <v>9.3000000000000007</v>
      </c>
      <c r="C1408" s="5">
        <v>0.5</v>
      </c>
      <c r="D1408" s="5">
        <v>-0.4</v>
      </c>
      <c r="E1408" s="5">
        <f t="shared" si="21"/>
        <v>3.1333333333333333</v>
      </c>
      <c r="F1408" s="5"/>
      <c r="G1408" s="5">
        <v>2.2999999999999998</v>
      </c>
      <c r="H1408" s="7">
        <v>2.2023516999999999</v>
      </c>
    </row>
    <row r="1409" spans="1:8" x14ac:dyDescent="0.3">
      <c r="A1409" s="2">
        <v>45562.125</v>
      </c>
      <c r="B1409" s="5">
        <v>8</v>
      </c>
      <c r="C1409" s="5">
        <v>1.6</v>
      </c>
      <c r="D1409" s="5">
        <v>-2.7</v>
      </c>
      <c r="E1409" s="5">
        <f t="shared" si="21"/>
        <v>2.2999999999999998</v>
      </c>
      <c r="F1409" s="5"/>
      <c r="G1409" s="5">
        <v>2.2999999999999998</v>
      </c>
      <c r="H1409" s="7">
        <v>1.9815693000000001</v>
      </c>
    </row>
    <row r="1410" spans="1:8" x14ac:dyDescent="0.3">
      <c r="A1410" s="2">
        <v>45562.166666666701</v>
      </c>
      <c r="B1410" s="5">
        <v>13.4</v>
      </c>
      <c r="C1410" s="5">
        <v>4.0999999999999996</v>
      </c>
      <c r="D1410" s="5">
        <v>-3.6</v>
      </c>
      <c r="E1410" s="5">
        <f t="shared" si="21"/>
        <v>4.6333333333333337</v>
      </c>
      <c r="F1410" s="5"/>
      <c r="G1410" s="5">
        <v>2.5</v>
      </c>
      <c r="H1410" s="7">
        <v>2.2138572999999999</v>
      </c>
    </row>
    <row r="1411" spans="1:8" x14ac:dyDescent="0.3">
      <c r="A1411" s="2">
        <v>45562.208333333299</v>
      </c>
      <c r="B1411" s="5">
        <v>-1</v>
      </c>
      <c r="C1411" s="5">
        <v>0.3</v>
      </c>
      <c r="D1411" s="5">
        <v>-1</v>
      </c>
      <c r="E1411" s="5">
        <f t="shared" ref="E1411:E1474" si="22">AVERAGE(B1411:D1411)</f>
        <v>-0.56666666666666665</v>
      </c>
      <c r="F1411" s="5"/>
      <c r="G1411" s="5">
        <v>2.8</v>
      </c>
      <c r="H1411" s="7">
        <v>2.2592340000000002</v>
      </c>
    </row>
    <row r="1412" spans="1:8" x14ac:dyDescent="0.3">
      <c r="A1412" s="2">
        <v>45562.25</v>
      </c>
      <c r="B1412" s="5">
        <v>-1.1000000000000001</v>
      </c>
      <c r="C1412" s="5">
        <v>1.1000000000000001</v>
      </c>
      <c r="D1412" s="5">
        <v>5.4</v>
      </c>
      <c r="E1412" s="5">
        <f t="shared" si="22"/>
        <v>1.8</v>
      </c>
      <c r="F1412" s="5"/>
      <c r="G1412" s="5">
        <v>5</v>
      </c>
      <c r="H1412" s="7">
        <v>2.8267834000000001</v>
      </c>
    </row>
    <row r="1413" spans="1:8" x14ac:dyDescent="0.3">
      <c r="A1413" s="2">
        <v>45562.291666666701</v>
      </c>
      <c r="B1413" s="5">
        <v>-15</v>
      </c>
      <c r="C1413" s="5">
        <v>5.8</v>
      </c>
      <c r="D1413" s="5">
        <v>8.6</v>
      </c>
      <c r="E1413" s="5">
        <f t="shared" si="22"/>
        <v>-0.19999999999999987</v>
      </c>
      <c r="F1413" s="5"/>
      <c r="G1413" s="5">
        <v>4.3</v>
      </c>
      <c r="H1413" s="7">
        <v>3.4429523999999998</v>
      </c>
    </row>
    <row r="1414" spans="1:8" x14ac:dyDescent="0.3">
      <c r="A1414" s="2">
        <v>45562.333333333299</v>
      </c>
      <c r="B1414" s="5">
        <v>-19.5</v>
      </c>
      <c r="C1414" s="5">
        <v>4.5</v>
      </c>
      <c r="D1414" s="5">
        <v>13.5</v>
      </c>
      <c r="E1414" s="5">
        <f t="shared" si="22"/>
        <v>-0.5</v>
      </c>
      <c r="F1414" s="5"/>
      <c r="G1414" s="5">
        <v>5.0999999999999996</v>
      </c>
      <c r="H1414" s="7">
        <v>4.7374400000000003</v>
      </c>
    </row>
    <row r="1415" spans="1:8" x14ac:dyDescent="0.3">
      <c r="A1415" s="2">
        <v>45562.375</v>
      </c>
      <c r="B1415" s="5">
        <v>-6.9</v>
      </c>
      <c r="C1415" s="5">
        <v>6.3</v>
      </c>
      <c r="D1415" s="5">
        <v>8.6999999999999993</v>
      </c>
      <c r="E1415" s="5">
        <f t="shared" si="22"/>
        <v>2.6999999999999993</v>
      </c>
      <c r="F1415" s="5"/>
      <c r="G1415" s="5">
        <v>5.2</v>
      </c>
      <c r="H1415" s="7">
        <v>5.348185</v>
      </c>
    </row>
    <row r="1416" spans="1:8" x14ac:dyDescent="0.3">
      <c r="A1416" s="2">
        <v>45562.416666666701</v>
      </c>
      <c r="B1416" s="5">
        <v>-1.6</v>
      </c>
      <c r="C1416" s="5">
        <v>7.1</v>
      </c>
      <c r="D1416" s="5">
        <v>15.9</v>
      </c>
      <c r="E1416" s="5">
        <f t="shared" si="22"/>
        <v>7.1333333333333329</v>
      </c>
      <c r="F1416" s="5"/>
      <c r="G1416" s="5">
        <v>5.3</v>
      </c>
      <c r="H1416" s="7">
        <v>6.0633439999999998</v>
      </c>
    </row>
    <row r="1417" spans="1:8" x14ac:dyDescent="0.3">
      <c r="A1417" s="2">
        <v>45562.458333333299</v>
      </c>
      <c r="B1417" s="5">
        <v>3</v>
      </c>
      <c r="C1417" s="5">
        <v>3.3</v>
      </c>
      <c r="D1417" s="5">
        <v>12.3</v>
      </c>
      <c r="E1417" s="5">
        <f t="shared" si="22"/>
        <v>6.2</v>
      </c>
      <c r="F1417" s="5"/>
      <c r="G1417" s="5">
        <v>6.3</v>
      </c>
      <c r="H1417" s="7">
        <v>6.9922890000000004</v>
      </c>
    </row>
    <row r="1418" spans="1:8" x14ac:dyDescent="0.3">
      <c r="A1418" s="2">
        <v>45562.5</v>
      </c>
      <c r="B1418" s="5">
        <v>4</v>
      </c>
      <c r="C1418" s="5">
        <v>9</v>
      </c>
      <c r="D1418" s="5">
        <v>8.1999999999999993</v>
      </c>
      <c r="E1418" s="5">
        <f t="shared" si="22"/>
        <v>7.0666666666666664</v>
      </c>
      <c r="F1418" s="5"/>
      <c r="G1418" s="5">
        <v>6.4</v>
      </c>
      <c r="H1418" s="7">
        <v>7.9015380000000004</v>
      </c>
    </row>
    <row r="1419" spans="1:8" x14ac:dyDescent="0.3">
      <c r="A1419" s="2">
        <v>45562.541666666701</v>
      </c>
      <c r="B1419" s="5">
        <v>6.6</v>
      </c>
      <c r="C1419" s="5">
        <v>7.8</v>
      </c>
      <c r="D1419" s="5">
        <v>3.5</v>
      </c>
      <c r="E1419" s="5">
        <f t="shared" si="22"/>
        <v>5.9666666666666659</v>
      </c>
      <c r="F1419" s="5"/>
      <c r="G1419" s="5">
        <v>4.4000000000000004</v>
      </c>
      <c r="H1419" s="7">
        <v>6.6214300000000001</v>
      </c>
    </row>
    <row r="1420" spans="1:8" x14ac:dyDescent="0.3">
      <c r="A1420" s="2">
        <v>45562.583333333299</v>
      </c>
      <c r="B1420" s="5">
        <v>8.6999999999999993</v>
      </c>
      <c r="C1420" s="5">
        <v>4.7</v>
      </c>
      <c r="D1420" s="5">
        <v>1.2</v>
      </c>
      <c r="E1420" s="5">
        <f t="shared" si="22"/>
        <v>4.8666666666666663</v>
      </c>
      <c r="F1420" s="5"/>
      <c r="G1420" s="5">
        <v>3.4</v>
      </c>
      <c r="H1420" s="7">
        <v>5.6211419999999999</v>
      </c>
    </row>
    <row r="1421" spans="1:8" x14ac:dyDescent="0.3">
      <c r="A1421" s="2">
        <v>45562.625</v>
      </c>
      <c r="B1421" s="5">
        <v>6</v>
      </c>
      <c r="C1421" s="5">
        <v>4.8</v>
      </c>
      <c r="D1421" s="5">
        <v>1.7</v>
      </c>
      <c r="E1421" s="5">
        <f t="shared" si="22"/>
        <v>4.166666666666667</v>
      </c>
      <c r="F1421" s="5"/>
      <c r="G1421" s="5">
        <v>3.6</v>
      </c>
      <c r="H1421" s="7">
        <v>5.71678</v>
      </c>
    </row>
    <row r="1422" spans="1:8" x14ac:dyDescent="0.3">
      <c r="A1422" s="2">
        <v>45562.666666666701</v>
      </c>
      <c r="B1422" s="5">
        <v>19.399999999999999</v>
      </c>
      <c r="C1422" s="5">
        <v>2.2000000000000002</v>
      </c>
      <c r="D1422" s="5">
        <v>-1</v>
      </c>
      <c r="E1422" s="5">
        <f t="shared" si="22"/>
        <v>6.8666666666666663</v>
      </c>
      <c r="F1422" s="5"/>
      <c r="G1422" s="5">
        <v>3</v>
      </c>
      <c r="H1422" s="7">
        <v>5.4461630000000003</v>
      </c>
    </row>
    <row r="1423" spans="1:8" x14ac:dyDescent="0.3">
      <c r="A1423" s="2">
        <v>45562.708333333299</v>
      </c>
      <c r="B1423" s="5">
        <v>15.2</v>
      </c>
      <c r="C1423" s="5">
        <v>1.4</v>
      </c>
      <c r="D1423" s="5">
        <v>3</v>
      </c>
      <c r="E1423" s="5">
        <f t="shared" si="22"/>
        <v>6.5333333333333323</v>
      </c>
      <c r="F1423" s="5"/>
      <c r="G1423" s="5">
        <v>2.9</v>
      </c>
      <c r="H1423" s="7">
        <v>5.4731759999999996</v>
      </c>
    </row>
    <row r="1424" spans="1:8" x14ac:dyDescent="0.3">
      <c r="A1424" s="2">
        <v>45562.75</v>
      </c>
      <c r="B1424" s="5">
        <v>20.6</v>
      </c>
      <c r="C1424" s="5">
        <v>-4.8</v>
      </c>
      <c r="D1424" s="5">
        <v>11.8</v>
      </c>
      <c r="E1424" s="5">
        <f t="shared" si="22"/>
        <v>9.2000000000000011</v>
      </c>
      <c r="F1424" s="5"/>
      <c r="G1424" s="5">
        <v>3.2</v>
      </c>
      <c r="H1424" s="7">
        <v>5.199567</v>
      </c>
    </row>
    <row r="1425" spans="1:8" x14ac:dyDescent="0.3">
      <c r="A1425" s="2">
        <v>45562.791666666701</v>
      </c>
      <c r="B1425" s="5">
        <v>16.5</v>
      </c>
      <c r="C1425" s="5">
        <v>1.8</v>
      </c>
      <c r="D1425" s="5">
        <v>9.3000000000000007</v>
      </c>
      <c r="E1425" s="5">
        <f t="shared" si="22"/>
        <v>9.2000000000000011</v>
      </c>
      <c r="F1425" s="5"/>
      <c r="G1425" s="5">
        <v>4.0999999999999996</v>
      </c>
      <c r="H1425" s="7">
        <v>5.1667630000000004</v>
      </c>
    </row>
    <row r="1426" spans="1:8" x14ac:dyDescent="0.3">
      <c r="A1426" s="2">
        <v>45562.833333333299</v>
      </c>
      <c r="B1426" s="5">
        <v>19.399999999999999</v>
      </c>
      <c r="C1426" s="5">
        <v>2.2999999999999998</v>
      </c>
      <c r="D1426" s="5">
        <v>12.3</v>
      </c>
      <c r="E1426" s="5">
        <f t="shared" si="22"/>
        <v>11.333333333333334</v>
      </c>
      <c r="F1426" s="5"/>
      <c r="G1426" s="5">
        <v>6.6</v>
      </c>
      <c r="H1426" s="7">
        <v>5.5630930000000003</v>
      </c>
    </row>
    <row r="1427" spans="1:8" x14ac:dyDescent="0.3">
      <c r="A1427" s="2">
        <v>45562.875</v>
      </c>
      <c r="B1427" s="5">
        <v>10.6</v>
      </c>
      <c r="C1427" s="5">
        <v>1.2</v>
      </c>
      <c r="D1427" s="5">
        <v>8.1999999999999993</v>
      </c>
      <c r="E1427" s="5">
        <f t="shared" si="22"/>
        <v>6.666666666666667</v>
      </c>
      <c r="F1427" s="5"/>
      <c r="G1427" s="5">
        <v>4.7</v>
      </c>
      <c r="H1427" s="7">
        <v>4.8076939999999997</v>
      </c>
    </row>
    <row r="1428" spans="1:8" x14ac:dyDescent="0.3">
      <c r="A1428" s="2">
        <v>45562.916666666701</v>
      </c>
      <c r="B1428" s="5">
        <v>9</v>
      </c>
      <c r="C1428" s="5">
        <v>3.1</v>
      </c>
      <c r="D1428" s="5">
        <v>4</v>
      </c>
      <c r="E1428" s="5">
        <f t="shared" si="22"/>
        <v>5.3666666666666671</v>
      </c>
      <c r="F1428" s="5"/>
      <c r="G1428" s="5">
        <v>4.5</v>
      </c>
      <c r="H1428" s="7">
        <v>4.3169320000000004</v>
      </c>
    </row>
    <row r="1429" spans="1:8" x14ac:dyDescent="0.3">
      <c r="A1429" s="2">
        <v>45562.958333333299</v>
      </c>
      <c r="B1429" s="5">
        <v>7.1</v>
      </c>
      <c r="C1429" s="5">
        <v>3.7</v>
      </c>
      <c r="D1429" s="5">
        <v>1.7</v>
      </c>
      <c r="E1429" s="5">
        <f t="shared" si="22"/>
        <v>4.166666666666667</v>
      </c>
      <c r="F1429" s="5"/>
      <c r="G1429" s="5">
        <v>4.7</v>
      </c>
      <c r="H1429" s="7">
        <v>4.0688599999999999</v>
      </c>
    </row>
    <row r="1430" spans="1:8" x14ac:dyDescent="0.3">
      <c r="A1430" s="2">
        <v>45563</v>
      </c>
      <c r="B1430" s="5">
        <v>11.4</v>
      </c>
      <c r="C1430" s="5">
        <v>3.5</v>
      </c>
      <c r="D1430" s="5">
        <v>2.7</v>
      </c>
      <c r="E1430" s="5">
        <f t="shared" si="22"/>
        <v>5.8666666666666671</v>
      </c>
      <c r="F1430" s="5"/>
      <c r="G1430" s="5">
        <v>3.7</v>
      </c>
      <c r="H1430" s="7">
        <v>3.3158720000000002</v>
      </c>
    </row>
    <row r="1431" spans="1:8" x14ac:dyDescent="0.3">
      <c r="A1431" s="2">
        <v>45563.041666666701</v>
      </c>
      <c r="B1431" s="5">
        <v>7.3</v>
      </c>
      <c r="C1431" s="5">
        <v>2.2999999999999998</v>
      </c>
      <c r="D1431" s="5">
        <v>4.5</v>
      </c>
      <c r="E1431" s="5">
        <f t="shared" si="22"/>
        <v>4.7</v>
      </c>
      <c r="F1431" s="5"/>
      <c r="G1431" s="5">
        <v>3.2</v>
      </c>
      <c r="H1431" s="7">
        <v>2.8211333000000001</v>
      </c>
    </row>
    <row r="1432" spans="1:8" x14ac:dyDescent="0.3">
      <c r="A1432" s="2">
        <v>45563.083333333299</v>
      </c>
      <c r="B1432" s="5">
        <v>2.6</v>
      </c>
      <c r="C1432" s="5">
        <v>0.9</v>
      </c>
      <c r="D1432" s="5">
        <v>3.7</v>
      </c>
      <c r="E1432" s="5">
        <f t="shared" si="22"/>
        <v>2.4</v>
      </c>
      <c r="F1432" s="5"/>
      <c r="G1432" s="5">
        <v>2.8</v>
      </c>
      <c r="H1432" s="7">
        <v>2.2355399999999999</v>
      </c>
    </row>
    <row r="1433" spans="1:8" x14ac:dyDescent="0.3">
      <c r="A1433" s="2">
        <v>45563.125</v>
      </c>
      <c r="B1433" s="5">
        <v>4.2</v>
      </c>
      <c r="C1433" s="5">
        <v>3.8</v>
      </c>
      <c r="D1433" s="5">
        <v>2.7</v>
      </c>
      <c r="E1433" s="5">
        <f t="shared" si="22"/>
        <v>3.5666666666666664</v>
      </c>
      <c r="F1433" s="5"/>
      <c r="G1433" s="5">
        <v>3</v>
      </c>
      <c r="H1433" s="7">
        <v>2.7237887000000001</v>
      </c>
    </row>
    <row r="1434" spans="1:8" x14ac:dyDescent="0.3">
      <c r="A1434" s="2">
        <v>45563.166666666701</v>
      </c>
      <c r="B1434" s="5">
        <v>7</v>
      </c>
      <c r="C1434" s="5">
        <v>-2</v>
      </c>
      <c r="D1434" s="5">
        <v>-0.2</v>
      </c>
      <c r="E1434" s="5">
        <f t="shared" si="22"/>
        <v>1.5999999999999999</v>
      </c>
      <c r="F1434" s="5"/>
      <c r="G1434" s="5">
        <v>2.9</v>
      </c>
      <c r="H1434" s="7">
        <v>2.5225213000000002</v>
      </c>
    </row>
    <row r="1435" spans="1:8" x14ac:dyDescent="0.3">
      <c r="A1435" s="2">
        <v>45563.208333333299</v>
      </c>
      <c r="B1435" s="5">
        <v>5.9</v>
      </c>
      <c r="C1435" s="5">
        <v>-0.1</v>
      </c>
      <c r="D1435" s="5">
        <v>-2.7</v>
      </c>
      <c r="E1435" s="5">
        <f t="shared" si="22"/>
        <v>1.0333333333333334</v>
      </c>
      <c r="F1435" s="5"/>
      <c r="G1435" s="5">
        <v>2.7</v>
      </c>
      <c r="H1435" s="7">
        <v>2.2563213000000002</v>
      </c>
    </row>
    <row r="1436" spans="1:8" x14ac:dyDescent="0.3">
      <c r="A1436" s="2">
        <v>45563.25</v>
      </c>
      <c r="B1436" s="5">
        <v>8.3000000000000007</v>
      </c>
      <c r="C1436" s="5">
        <v>2.9</v>
      </c>
      <c r="D1436" s="5">
        <v>-3.8</v>
      </c>
      <c r="E1436" s="5">
        <f t="shared" si="22"/>
        <v>2.4666666666666672</v>
      </c>
      <c r="F1436" s="5"/>
      <c r="G1436" s="5">
        <v>3.6</v>
      </c>
      <c r="H1436" s="7">
        <v>2.5732753000000002</v>
      </c>
    </row>
    <row r="1437" spans="1:8" x14ac:dyDescent="0.3">
      <c r="A1437" s="2">
        <v>45563.291666666701</v>
      </c>
      <c r="B1437" s="5">
        <v>-11.9</v>
      </c>
      <c r="C1437" s="5">
        <v>4.3</v>
      </c>
      <c r="D1437" s="5">
        <v>4.9000000000000004</v>
      </c>
      <c r="E1437" s="5">
        <f t="shared" si="22"/>
        <v>-0.9</v>
      </c>
      <c r="F1437" s="5"/>
      <c r="G1437" s="5">
        <v>3.4</v>
      </c>
      <c r="H1437" s="7">
        <v>3.4010666999999999</v>
      </c>
    </row>
    <row r="1438" spans="1:8" x14ac:dyDescent="0.3">
      <c r="A1438" s="2">
        <v>45563.333333333299</v>
      </c>
      <c r="B1438" s="5">
        <v>-33</v>
      </c>
      <c r="C1438" s="5">
        <v>5</v>
      </c>
      <c r="D1438" s="5">
        <v>6.7</v>
      </c>
      <c r="E1438" s="5">
        <f t="shared" si="22"/>
        <v>-7.1000000000000005</v>
      </c>
      <c r="F1438" s="5"/>
      <c r="G1438" s="5">
        <v>4.4000000000000004</v>
      </c>
      <c r="H1438" s="7">
        <v>4.0935946999999997</v>
      </c>
    </row>
    <row r="1439" spans="1:8" x14ac:dyDescent="0.3">
      <c r="A1439" s="2">
        <v>45563.375</v>
      </c>
      <c r="B1439" s="5">
        <v>-11.6</v>
      </c>
      <c r="C1439" s="5">
        <v>5.0999999999999996</v>
      </c>
      <c r="D1439" s="5">
        <v>6.7</v>
      </c>
      <c r="E1439" s="5">
        <f t="shared" si="22"/>
        <v>6.6666666666666721E-2</v>
      </c>
      <c r="F1439" s="5"/>
      <c r="G1439" s="5">
        <v>4.5</v>
      </c>
      <c r="H1439" s="7">
        <v>4.8218306999999996</v>
      </c>
    </row>
    <row r="1440" spans="1:8" x14ac:dyDescent="0.3">
      <c r="A1440" s="2">
        <v>45563.416666666701</v>
      </c>
      <c r="B1440" s="5">
        <v>-8.6</v>
      </c>
      <c r="C1440" s="5">
        <v>7.4</v>
      </c>
      <c r="D1440" s="5">
        <v>8.1999999999999993</v>
      </c>
      <c r="E1440" s="5">
        <f t="shared" si="22"/>
        <v>2.3333333333333335</v>
      </c>
      <c r="F1440" s="5"/>
      <c r="G1440" s="5">
        <v>4.5</v>
      </c>
      <c r="H1440" s="7">
        <v>5.375845</v>
      </c>
    </row>
    <row r="1441" spans="1:8" x14ac:dyDescent="0.3">
      <c r="A1441" s="2">
        <v>45563.458333333299</v>
      </c>
      <c r="B1441" s="5">
        <v>-1.8</v>
      </c>
      <c r="C1441" s="5">
        <v>5.7</v>
      </c>
      <c r="D1441" s="5">
        <v>4.7</v>
      </c>
      <c r="E1441" s="5">
        <f t="shared" si="22"/>
        <v>2.8666666666666671</v>
      </c>
      <c r="F1441" s="5"/>
      <c r="G1441" s="5">
        <v>4.8</v>
      </c>
      <c r="H1441" s="7">
        <v>5.9169910000000003</v>
      </c>
    </row>
    <row r="1442" spans="1:8" x14ac:dyDescent="0.3">
      <c r="A1442" s="2">
        <v>45563.5</v>
      </c>
      <c r="B1442" s="5">
        <v>2.2999999999999998</v>
      </c>
      <c r="C1442" s="5">
        <v>8.1</v>
      </c>
      <c r="D1442" s="5">
        <v>0.2</v>
      </c>
      <c r="E1442" s="5">
        <f t="shared" si="22"/>
        <v>3.5333333333333328</v>
      </c>
      <c r="F1442" s="5"/>
      <c r="G1442" s="5">
        <v>5.5</v>
      </c>
      <c r="H1442" s="7">
        <v>6.2086040000000002</v>
      </c>
    </row>
    <row r="1443" spans="1:8" x14ac:dyDescent="0.3">
      <c r="A1443" s="2">
        <v>45563.541666666701</v>
      </c>
      <c r="B1443" s="5">
        <v>-0.5</v>
      </c>
      <c r="C1443" s="5">
        <v>8.1</v>
      </c>
      <c r="D1443" s="5">
        <v>3.5</v>
      </c>
      <c r="E1443" s="5">
        <f t="shared" si="22"/>
        <v>3.6999999999999997</v>
      </c>
      <c r="F1443" s="5"/>
      <c r="G1443" s="5">
        <v>5.3</v>
      </c>
      <c r="H1443" s="7">
        <v>6.5010469999999998</v>
      </c>
    </row>
    <row r="1444" spans="1:8" x14ac:dyDescent="0.3">
      <c r="A1444" s="2">
        <v>45563.583333333299</v>
      </c>
      <c r="B1444" s="5">
        <v>4.2</v>
      </c>
      <c r="C1444" s="5">
        <v>3.8</v>
      </c>
      <c r="D1444" s="5">
        <v>4.9000000000000004</v>
      </c>
      <c r="E1444" s="5">
        <f t="shared" si="22"/>
        <v>4.3</v>
      </c>
      <c r="F1444" s="5"/>
      <c r="G1444" s="5">
        <v>4.4000000000000004</v>
      </c>
      <c r="H1444" s="7">
        <v>6.1978059999999999</v>
      </c>
    </row>
    <row r="1445" spans="1:8" x14ac:dyDescent="0.3">
      <c r="A1445" s="2">
        <v>45563.625</v>
      </c>
      <c r="B1445" s="5">
        <v>10.3</v>
      </c>
      <c r="C1445" s="5">
        <v>2.1</v>
      </c>
      <c r="D1445" s="5">
        <v>3.9</v>
      </c>
      <c r="E1445" s="5">
        <f t="shared" si="22"/>
        <v>5.4333333333333336</v>
      </c>
      <c r="F1445" s="5"/>
      <c r="G1445" s="5">
        <v>3.1</v>
      </c>
      <c r="H1445" s="7">
        <v>6.2596590000000001</v>
      </c>
    </row>
    <row r="1446" spans="1:8" x14ac:dyDescent="0.3">
      <c r="A1446" s="2">
        <v>45563.666666666701</v>
      </c>
      <c r="B1446" s="5">
        <v>7.2</v>
      </c>
      <c r="C1446" s="5">
        <v>2.1</v>
      </c>
      <c r="D1446" s="5">
        <v>3.2</v>
      </c>
      <c r="E1446" s="5">
        <f t="shared" si="22"/>
        <v>4.166666666666667</v>
      </c>
      <c r="F1446" s="5"/>
      <c r="G1446" s="5">
        <v>4</v>
      </c>
      <c r="H1446" s="7">
        <v>6.103707</v>
      </c>
    </row>
    <row r="1447" spans="1:8" x14ac:dyDescent="0.3">
      <c r="A1447" s="2">
        <v>45563.708333333299</v>
      </c>
      <c r="B1447" s="5">
        <v>12.7</v>
      </c>
      <c r="C1447" s="5">
        <v>7.6</v>
      </c>
      <c r="D1447" s="5">
        <v>3.7</v>
      </c>
      <c r="E1447" s="5">
        <f t="shared" si="22"/>
        <v>7.9999999999999991</v>
      </c>
      <c r="F1447" s="5"/>
      <c r="G1447" s="5">
        <v>5.2</v>
      </c>
      <c r="H1447" s="7">
        <v>6.2272270000000001</v>
      </c>
    </row>
    <row r="1448" spans="1:8" x14ac:dyDescent="0.3">
      <c r="A1448" s="2">
        <v>45563.75</v>
      </c>
      <c r="B1448" s="5">
        <v>26.5</v>
      </c>
      <c r="C1448" s="5">
        <v>1.9</v>
      </c>
      <c r="D1448" s="5">
        <v>3.5</v>
      </c>
      <c r="E1448" s="5">
        <f t="shared" si="22"/>
        <v>10.633333333333333</v>
      </c>
      <c r="F1448" s="5"/>
      <c r="G1448" s="5">
        <v>7.2</v>
      </c>
      <c r="H1448" s="7">
        <v>6.4787270000000001</v>
      </c>
    </row>
    <row r="1449" spans="1:8" x14ac:dyDescent="0.3">
      <c r="A1449" s="2">
        <v>45563.791666666701</v>
      </c>
      <c r="B1449" s="5">
        <v>25.5</v>
      </c>
      <c r="C1449" s="5">
        <v>-0.5</v>
      </c>
      <c r="D1449" s="5">
        <v>5.7</v>
      </c>
      <c r="E1449" s="5">
        <f t="shared" si="22"/>
        <v>10.233333333333333</v>
      </c>
      <c r="F1449" s="5"/>
      <c r="G1449" s="5">
        <v>7.5</v>
      </c>
      <c r="H1449" s="7">
        <v>6.5539160000000001</v>
      </c>
    </row>
    <row r="1450" spans="1:8" x14ac:dyDescent="0.3">
      <c r="A1450" s="2">
        <v>45563.833333333299</v>
      </c>
      <c r="B1450" s="5">
        <v>13.5</v>
      </c>
      <c r="C1450" s="5">
        <v>0.3</v>
      </c>
      <c r="D1450" s="5">
        <v>6.9</v>
      </c>
      <c r="E1450" s="5">
        <f t="shared" si="22"/>
        <v>6.9000000000000012</v>
      </c>
      <c r="F1450" s="5"/>
      <c r="G1450" s="5">
        <v>6.8</v>
      </c>
      <c r="H1450" s="7">
        <v>5.9620030000000002</v>
      </c>
    </row>
    <row r="1451" spans="1:8" x14ac:dyDescent="0.3">
      <c r="A1451" s="2">
        <v>45563.875</v>
      </c>
      <c r="B1451" s="5">
        <v>11.3</v>
      </c>
      <c r="C1451" s="5">
        <v>4.8</v>
      </c>
      <c r="D1451" s="5">
        <v>8.1999999999999993</v>
      </c>
      <c r="E1451" s="5">
        <f t="shared" si="22"/>
        <v>8.1</v>
      </c>
      <c r="F1451" s="5"/>
      <c r="G1451" s="5">
        <v>9.4</v>
      </c>
      <c r="H1451" s="7">
        <v>7.1027810000000002</v>
      </c>
    </row>
    <row r="1452" spans="1:8" x14ac:dyDescent="0.3">
      <c r="A1452" s="2">
        <v>45563.916666666701</v>
      </c>
      <c r="B1452" s="5">
        <v>9.1</v>
      </c>
      <c r="C1452" s="5">
        <v>9.6999999999999993</v>
      </c>
      <c r="D1452" s="5">
        <v>7.4</v>
      </c>
      <c r="E1452" s="5">
        <f t="shared" si="22"/>
        <v>8.7333333333333325</v>
      </c>
      <c r="F1452" s="5"/>
      <c r="G1452" s="5">
        <v>9.6</v>
      </c>
      <c r="H1452" s="7">
        <v>7.9304690000000004</v>
      </c>
    </row>
    <row r="1453" spans="1:8" x14ac:dyDescent="0.3">
      <c r="A1453" s="2">
        <v>45563.958333333299</v>
      </c>
      <c r="B1453" s="5">
        <v>12.5</v>
      </c>
      <c r="C1453" s="5">
        <v>1.9</v>
      </c>
      <c r="D1453" s="5">
        <v>6.9</v>
      </c>
      <c r="E1453" s="5">
        <f t="shared" si="22"/>
        <v>7.1000000000000005</v>
      </c>
      <c r="F1453" s="5"/>
      <c r="G1453" s="5">
        <v>8</v>
      </c>
      <c r="H1453" s="7">
        <v>7.0401899999999999</v>
      </c>
    </row>
    <row r="1454" spans="1:8" x14ac:dyDescent="0.3">
      <c r="A1454" s="2">
        <v>45564</v>
      </c>
      <c r="B1454" s="5">
        <v>7.5</v>
      </c>
      <c r="C1454" s="5">
        <v>4.8</v>
      </c>
      <c r="D1454" s="5">
        <v>4.7</v>
      </c>
      <c r="E1454" s="5">
        <f t="shared" si="22"/>
        <v>5.666666666666667</v>
      </c>
      <c r="F1454" s="5"/>
      <c r="G1454" s="5">
        <v>7.7</v>
      </c>
      <c r="H1454" s="7">
        <v>7.1625899999999998</v>
      </c>
    </row>
    <row r="1455" spans="1:8" x14ac:dyDescent="0.3">
      <c r="A1455" s="2">
        <v>45564.041666666701</v>
      </c>
      <c r="B1455" s="5">
        <v>4.5</v>
      </c>
      <c r="C1455" s="5">
        <v>3.8</v>
      </c>
      <c r="D1455" s="5">
        <v>2.7</v>
      </c>
      <c r="E1455" s="5">
        <f t="shared" si="22"/>
        <v>3.6666666666666665</v>
      </c>
      <c r="F1455" s="5"/>
      <c r="G1455" s="5">
        <v>6.7</v>
      </c>
      <c r="H1455" s="7">
        <v>6.5114489999999998</v>
      </c>
    </row>
    <row r="1456" spans="1:8" x14ac:dyDescent="0.3">
      <c r="A1456" s="2">
        <v>45564.083333333299</v>
      </c>
      <c r="B1456" s="5">
        <v>10.5</v>
      </c>
      <c r="C1456" s="5">
        <v>6.1</v>
      </c>
      <c r="D1456" s="5">
        <v>3.4</v>
      </c>
      <c r="E1456" s="5">
        <f t="shared" si="22"/>
        <v>6.666666666666667</v>
      </c>
      <c r="F1456" s="5"/>
      <c r="G1456" s="5">
        <v>5.7</v>
      </c>
      <c r="H1456" s="7">
        <v>6.0784117000000002</v>
      </c>
    </row>
    <row r="1457" spans="1:8" x14ac:dyDescent="0.3">
      <c r="A1457" s="2">
        <v>45564.125</v>
      </c>
      <c r="B1457" s="5">
        <v>6.7</v>
      </c>
      <c r="C1457" s="5">
        <v>4.9000000000000004</v>
      </c>
      <c r="D1457" s="5">
        <v>2.2000000000000002</v>
      </c>
      <c r="E1457" s="5">
        <f t="shared" si="22"/>
        <v>4.6000000000000005</v>
      </c>
      <c r="F1457" s="5"/>
      <c r="G1457" s="5">
        <v>5.0999999999999996</v>
      </c>
      <c r="H1457" s="7">
        <v>5.749816</v>
      </c>
    </row>
    <row r="1458" spans="1:8" x14ac:dyDescent="0.3">
      <c r="A1458" s="2">
        <v>45564.166666666701</v>
      </c>
      <c r="B1458" s="5">
        <v>7.2</v>
      </c>
      <c r="C1458" s="5">
        <v>1.7</v>
      </c>
      <c r="D1458" s="5">
        <v>1.2</v>
      </c>
      <c r="E1458" s="5">
        <f t="shared" si="22"/>
        <v>3.3666666666666667</v>
      </c>
      <c r="F1458" s="5"/>
      <c r="G1458" s="5">
        <v>5</v>
      </c>
      <c r="H1458" s="7">
        <v>5.826911</v>
      </c>
    </row>
    <row r="1459" spans="1:8" x14ac:dyDescent="0.3">
      <c r="A1459" s="2">
        <v>45564.208333333299</v>
      </c>
      <c r="B1459" s="5">
        <v>8.6</v>
      </c>
      <c r="C1459" s="5">
        <v>2.2000000000000002</v>
      </c>
      <c r="D1459" s="5">
        <v>2.7</v>
      </c>
      <c r="E1459" s="5">
        <f t="shared" si="22"/>
        <v>4.5</v>
      </c>
      <c r="F1459" s="5"/>
      <c r="G1459" s="5">
        <v>5.0999999999999996</v>
      </c>
      <c r="H1459" s="7">
        <v>5.7256520000000002</v>
      </c>
    </row>
    <row r="1460" spans="1:8" x14ac:dyDescent="0.3">
      <c r="A1460" s="2">
        <v>45564.25</v>
      </c>
      <c r="B1460" s="5">
        <v>12.2</v>
      </c>
      <c r="C1460" s="5">
        <v>5.5</v>
      </c>
      <c r="D1460" s="5">
        <v>2.4</v>
      </c>
      <c r="E1460" s="5">
        <f t="shared" si="22"/>
        <v>6.6999999999999993</v>
      </c>
      <c r="F1460" s="5"/>
      <c r="G1460" s="5">
        <v>5.4</v>
      </c>
      <c r="H1460" s="7">
        <v>6.0970406700000002</v>
      </c>
    </row>
    <row r="1461" spans="1:8" x14ac:dyDescent="0.3">
      <c r="A1461" s="2">
        <v>45564.291666666701</v>
      </c>
      <c r="B1461" s="5">
        <v>-4.0999999999999996</v>
      </c>
      <c r="C1461" s="5">
        <v>5</v>
      </c>
      <c r="D1461" s="5">
        <v>3.2</v>
      </c>
      <c r="E1461" s="5">
        <f t="shared" si="22"/>
        <v>1.3666666666666669</v>
      </c>
      <c r="F1461" s="5"/>
      <c r="G1461" s="5">
        <v>5.9</v>
      </c>
      <c r="H1461" s="7">
        <v>6.3227849999999997</v>
      </c>
    </row>
    <row r="1462" spans="1:8" x14ac:dyDescent="0.3">
      <c r="A1462" s="2">
        <v>45564.333333333299</v>
      </c>
      <c r="B1462" s="5">
        <v>-34.5</v>
      </c>
      <c r="C1462" s="5">
        <v>8.1999999999999993</v>
      </c>
      <c r="D1462" s="5">
        <v>5.9</v>
      </c>
      <c r="E1462" s="5">
        <f t="shared" si="22"/>
        <v>-6.8</v>
      </c>
      <c r="F1462" s="5"/>
      <c r="G1462" s="5">
        <v>7.9</v>
      </c>
      <c r="H1462" s="7">
        <v>7.2967360000000001</v>
      </c>
    </row>
    <row r="1463" spans="1:8" x14ac:dyDescent="0.3">
      <c r="A1463" s="2">
        <v>45564.375</v>
      </c>
      <c r="B1463" s="5">
        <v>-19.399999999999999</v>
      </c>
      <c r="C1463" s="5">
        <v>8.6999999999999993</v>
      </c>
      <c r="D1463" s="5">
        <v>3.7</v>
      </c>
      <c r="E1463" s="5">
        <f t="shared" si="22"/>
        <v>-2.333333333333333</v>
      </c>
      <c r="F1463" s="5"/>
      <c r="G1463" s="5">
        <v>8.9</v>
      </c>
      <c r="H1463" s="7">
        <v>8.6049360000000004</v>
      </c>
    </row>
    <row r="1464" spans="1:8" x14ac:dyDescent="0.3">
      <c r="A1464" s="2">
        <v>45564.416666666701</v>
      </c>
      <c r="B1464" s="5">
        <v>-6.5</v>
      </c>
      <c r="C1464" s="5">
        <v>7.7</v>
      </c>
      <c r="D1464" s="5">
        <v>4.7</v>
      </c>
      <c r="E1464" s="5">
        <f t="shared" si="22"/>
        <v>1.9666666666666668</v>
      </c>
      <c r="F1464" s="5"/>
      <c r="G1464" s="5">
        <v>7.7</v>
      </c>
      <c r="H1464" s="7">
        <v>7.8724109999999996</v>
      </c>
    </row>
    <row r="1465" spans="1:8" x14ac:dyDescent="0.3">
      <c r="A1465" s="2">
        <v>45564.458333333299</v>
      </c>
      <c r="B1465" s="5">
        <v>4</v>
      </c>
      <c r="C1465" s="5">
        <v>10.8</v>
      </c>
      <c r="D1465" s="5">
        <v>3.4</v>
      </c>
      <c r="E1465" s="5">
        <f t="shared" si="22"/>
        <v>6.0666666666666664</v>
      </c>
      <c r="F1465" s="5"/>
      <c r="G1465" s="5">
        <v>8.1</v>
      </c>
      <c r="H1465" s="7">
        <v>9.0552740000000007</v>
      </c>
    </row>
    <row r="1466" spans="1:8" x14ac:dyDescent="0.3">
      <c r="A1466" s="2">
        <v>45564.5</v>
      </c>
      <c r="B1466" s="5">
        <v>12.9</v>
      </c>
      <c r="C1466" s="5">
        <v>7.8</v>
      </c>
      <c r="D1466" s="5">
        <v>7.9</v>
      </c>
      <c r="E1466" s="5">
        <f t="shared" si="22"/>
        <v>9.5333333333333332</v>
      </c>
      <c r="F1466" s="5"/>
      <c r="G1466" s="5">
        <v>7.2</v>
      </c>
      <c r="H1466" s="7">
        <v>8.4207619999999999</v>
      </c>
    </row>
    <row r="1467" spans="1:8" x14ac:dyDescent="0.3">
      <c r="A1467" s="2">
        <v>45564.541666666701</v>
      </c>
      <c r="B1467" s="5">
        <v>16.2</v>
      </c>
      <c r="C1467" s="5">
        <v>2.9</v>
      </c>
      <c r="D1467" s="5">
        <v>7.7</v>
      </c>
      <c r="E1467" s="5">
        <f t="shared" si="22"/>
        <v>8.9333333333333318</v>
      </c>
      <c r="F1467" s="5"/>
      <c r="G1467" s="5">
        <v>6.8</v>
      </c>
      <c r="H1467" s="7">
        <v>7.6148709999999999</v>
      </c>
    </row>
    <row r="1468" spans="1:8" x14ac:dyDescent="0.3">
      <c r="A1468" s="2">
        <v>45564.583333333299</v>
      </c>
      <c r="B1468" s="5">
        <v>13.6</v>
      </c>
      <c r="C1468" s="5">
        <v>7.2</v>
      </c>
      <c r="D1468" s="5">
        <v>6.9</v>
      </c>
      <c r="E1468" s="5">
        <f t="shared" si="22"/>
        <v>9.2333333333333343</v>
      </c>
      <c r="F1468" s="5"/>
      <c r="G1468" s="5">
        <v>5</v>
      </c>
      <c r="H1468" s="7">
        <v>6.6189749999999998</v>
      </c>
    </row>
    <row r="1469" spans="1:8" x14ac:dyDescent="0.3">
      <c r="A1469" s="2">
        <v>45564.625</v>
      </c>
      <c r="B1469" s="5">
        <v>14.8</v>
      </c>
      <c r="C1469" s="5">
        <v>3.6</v>
      </c>
      <c r="D1469" s="5">
        <v>3.9</v>
      </c>
      <c r="E1469" s="5">
        <f t="shared" si="22"/>
        <v>7.4333333333333336</v>
      </c>
      <c r="F1469" s="5"/>
      <c r="G1469" s="5">
        <v>4.5999999999999996</v>
      </c>
      <c r="H1469" s="7">
        <v>5.9603590000000004</v>
      </c>
    </row>
    <row r="1470" spans="1:8" x14ac:dyDescent="0.3">
      <c r="A1470" s="2">
        <v>45564.666666666701</v>
      </c>
      <c r="B1470" s="5">
        <v>20.8</v>
      </c>
      <c r="C1470" s="5">
        <v>2.1</v>
      </c>
      <c r="D1470" s="5">
        <v>2.5</v>
      </c>
      <c r="E1470" s="5">
        <f t="shared" si="22"/>
        <v>8.4666666666666668</v>
      </c>
      <c r="F1470" s="5"/>
      <c r="G1470" s="5">
        <v>4.0999999999999996</v>
      </c>
      <c r="H1470" s="7">
        <v>5.3453679999999997</v>
      </c>
    </row>
    <row r="1471" spans="1:8" x14ac:dyDescent="0.3">
      <c r="A1471" s="2">
        <v>45564.708333333299</v>
      </c>
      <c r="B1471" s="5">
        <v>24.3</v>
      </c>
      <c r="C1471" s="5">
        <v>-3.5</v>
      </c>
      <c r="D1471" s="5">
        <v>7.2</v>
      </c>
      <c r="E1471" s="5">
        <f t="shared" si="22"/>
        <v>9.3333333333333339</v>
      </c>
      <c r="F1471" s="5"/>
      <c r="G1471" s="5">
        <v>3.1</v>
      </c>
      <c r="H1471" s="7">
        <v>4.5520269999999998</v>
      </c>
    </row>
    <row r="1472" spans="1:8" x14ac:dyDescent="0.3">
      <c r="A1472" s="2">
        <v>45564.75</v>
      </c>
      <c r="B1472" s="5">
        <v>19.399999999999999</v>
      </c>
      <c r="C1472" s="5">
        <v>-0.3</v>
      </c>
      <c r="D1472" s="5">
        <v>-1.7</v>
      </c>
      <c r="E1472" s="5">
        <f t="shared" si="22"/>
        <v>5.8</v>
      </c>
      <c r="F1472" s="5"/>
      <c r="G1472" s="5">
        <v>1.7</v>
      </c>
      <c r="H1472" s="7">
        <v>4.0416610000000004</v>
      </c>
    </row>
    <row r="1473" spans="1:8" x14ac:dyDescent="0.3">
      <c r="A1473" s="2">
        <v>45564.791666666701</v>
      </c>
      <c r="B1473" s="5">
        <v>12.7</v>
      </c>
      <c r="C1473" s="5">
        <v>-0.9</v>
      </c>
      <c r="D1473" s="5">
        <v>-4.5999999999999996</v>
      </c>
      <c r="E1473" s="5">
        <f t="shared" si="22"/>
        <v>2.4</v>
      </c>
      <c r="F1473" s="5"/>
      <c r="G1473" s="5">
        <v>1.4</v>
      </c>
      <c r="H1473" s="7">
        <v>4.3073129999999997</v>
      </c>
    </row>
    <row r="1474" spans="1:8" x14ac:dyDescent="0.3">
      <c r="A1474" s="2">
        <v>45564.833333333299</v>
      </c>
      <c r="B1474" s="5">
        <v>5.8</v>
      </c>
      <c r="C1474" s="5">
        <v>-0.1</v>
      </c>
      <c r="D1474" s="5">
        <v>5.7</v>
      </c>
      <c r="E1474" s="5">
        <f t="shared" si="22"/>
        <v>3.8000000000000003</v>
      </c>
      <c r="F1474" s="5"/>
      <c r="G1474" s="5">
        <v>1.5</v>
      </c>
      <c r="H1474" s="7">
        <v>4.6057220000000001</v>
      </c>
    </row>
    <row r="1475" spans="1:8" x14ac:dyDescent="0.3">
      <c r="A1475" s="2">
        <v>45564.875</v>
      </c>
      <c r="B1475" s="5">
        <v>3.9</v>
      </c>
      <c r="C1475" s="5">
        <v>2.4</v>
      </c>
      <c r="D1475" s="5">
        <v>3.7</v>
      </c>
      <c r="E1475" s="5">
        <f t="shared" ref="E1475:E1538" si="23">AVERAGE(B1475:D1475)</f>
        <v>3.3333333333333335</v>
      </c>
      <c r="F1475" s="5"/>
      <c r="G1475" s="5">
        <v>1.5</v>
      </c>
      <c r="H1475" s="7">
        <v>4.6387346699999998</v>
      </c>
    </row>
    <row r="1476" spans="1:8" x14ac:dyDescent="0.3">
      <c r="A1476" s="2">
        <v>45564.916666666701</v>
      </c>
      <c r="B1476" s="5">
        <v>3.3</v>
      </c>
      <c r="C1476" s="5">
        <v>1.2</v>
      </c>
      <c r="D1476" s="5">
        <v>2.5</v>
      </c>
      <c r="E1476" s="5">
        <f t="shared" si="23"/>
        <v>2.3333333333333335</v>
      </c>
      <c r="F1476" s="5"/>
      <c r="G1476" s="5">
        <v>1.5</v>
      </c>
      <c r="H1476" s="7">
        <v>4.6150229999999999</v>
      </c>
    </row>
    <row r="1477" spans="1:8" x14ac:dyDescent="0.3">
      <c r="A1477" s="2">
        <v>45564.958333333299</v>
      </c>
      <c r="B1477" s="5">
        <v>9.1</v>
      </c>
      <c r="C1477" s="5">
        <v>2.8</v>
      </c>
      <c r="D1477" s="5">
        <v>3.4</v>
      </c>
      <c r="E1477" s="5">
        <f t="shared" si="23"/>
        <v>5.0999999999999996</v>
      </c>
      <c r="F1477" s="5"/>
      <c r="G1477" s="5">
        <v>1.8</v>
      </c>
      <c r="H1477" s="7">
        <v>4.3382579999999997</v>
      </c>
    </row>
    <row r="1478" spans="1:8" x14ac:dyDescent="0.3">
      <c r="A1478" s="2">
        <v>45565</v>
      </c>
      <c r="B1478" s="5">
        <v>6.2</v>
      </c>
      <c r="C1478" s="5">
        <v>2.2999999999999998</v>
      </c>
      <c r="D1478" s="5">
        <v>5.4</v>
      </c>
      <c r="E1478" s="5">
        <f t="shared" si="23"/>
        <v>4.6333333333333337</v>
      </c>
      <c r="F1478" s="5"/>
      <c r="G1478" s="5">
        <v>1.8</v>
      </c>
      <c r="H1478" s="7">
        <v>4.0693107700000004</v>
      </c>
    </row>
    <row r="1479" spans="1:8" x14ac:dyDescent="0.3">
      <c r="A1479" s="2">
        <v>45565.041666666701</v>
      </c>
      <c r="B1479" s="5">
        <v>3.9</v>
      </c>
      <c r="C1479" s="5">
        <v>4.0999999999999996</v>
      </c>
      <c r="D1479" s="5">
        <v>5.2</v>
      </c>
      <c r="E1479" s="5">
        <f t="shared" si="23"/>
        <v>4.3999999999999995</v>
      </c>
      <c r="F1479" s="5"/>
      <c r="G1479" s="5">
        <v>2.2000000000000002</v>
      </c>
      <c r="H1479" s="7">
        <v>3.8331607999999999</v>
      </c>
    </row>
    <row r="1480" spans="1:8" x14ac:dyDescent="0.3">
      <c r="A1480" s="2">
        <v>45565.083333333299</v>
      </c>
      <c r="B1480" s="5">
        <v>12.4</v>
      </c>
      <c r="C1480" s="5">
        <v>1.5</v>
      </c>
      <c r="D1480" s="5">
        <v>6.7</v>
      </c>
      <c r="E1480" s="5">
        <f t="shared" si="23"/>
        <v>6.8666666666666671</v>
      </c>
      <c r="F1480" s="5"/>
      <c r="G1480" s="5">
        <v>2.5</v>
      </c>
      <c r="H1480" s="7">
        <v>3.6717252999999999</v>
      </c>
    </row>
    <row r="1481" spans="1:8" x14ac:dyDescent="0.3">
      <c r="A1481" s="2">
        <v>45565.125</v>
      </c>
      <c r="B1481" s="5">
        <v>7.2</v>
      </c>
      <c r="C1481" s="5">
        <v>3.8</v>
      </c>
      <c r="D1481" s="5">
        <v>4.9000000000000004</v>
      </c>
      <c r="E1481" s="5">
        <f t="shared" si="23"/>
        <v>5.3</v>
      </c>
      <c r="F1481" s="5"/>
      <c r="G1481" s="5">
        <v>1.9</v>
      </c>
      <c r="H1481" s="7">
        <v>3.4245287000000002</v>
      </c>
    </row>
    <row r="1482" spans="1:8" x14ac:dyDescent="0.3">
      <c r="A1482" s="2">
        <v>45565.166666666701</v>
      </c>
      <c r="B1482" s="5">
        <v>4.5999999999999996</v>
      </c>
      <c r="C1482" s="5">
        <v>2.2999999999999998</v>
      </c>
      <c r="D1482" s="5">
        <v>4.9000000000000004</v>
      </c>
      <c r="E1482" s="5">
        <f t="shared" si="23"/>
        <v>3.9333333333333336</v>
      </c>
      <c r="F1482" s="5"/>
      <c r="G1482" s="5">
        <v>1.7</v>
      </c>
      <c r="H1482" s="7">
        <v>3.3592113000000001</v>
      </c>
    </row>
    <row r="1483" spans="1:8" x14ac:dyDescent="0.3">
      <c r="A1483" s="2">
        <v>45565.208333333299</v>
      </c>
      <c r="B1483" s="5">
        <v>5.3</v>
      </c>
      <c r="C1483" s="5">
        <v>2.9</v>
      </c>
      <c r="D1483" s="5">
        <v>3.4</v>
      </c>
      <c r="E1483" s="5">
        <f t="shared" si="23"/>
        <v>3.8666666666666667</v>
      </c>
      <c r="F1483" s="5"/>
      <c r="G1483" s="5">
        <v>1.9</v>
      </c>
      <c r="H1483" s="7">
        <v>3.2884061999999998</v>
      </c>
    </row>
    <row r="1484" spans="1:8" x14ac:dyDescent="0.3">
      <c r="A1484" s="2">
        <v>45565.25</v>
      </c>
      <c r="B1484" s="5">
        <v>8.3000000000000007</v>
      </c>
      <c r="C1484" s="5">
        <v>-0.3</v>
      </c>
      <c r="D1484" s="5">
        <v>6.9</v>
      </c>
      <c r="E1484" s="5">
        <f t="shared" si="23"/>
        <v>4.9666666666666668</v>
      </c>
      <c r="F1484" s="5"/>
      <c r="G1484" s="5">
        <v>2.5</v>
      </c>
      <c r="H1484" s="7">
        <v>3.2120207000000001</v>
      </c>
    </row>
    <row r="1485" spans="1:8" x14ac:dyDescent="0.3">
      <c r="A1485" s="2">
        <v>45565.291666666701</v>
      </c>
      <c r="B1485" s="5">
        <v>-7</v>
      </c>
      <c r="C1485" s="5">
        <v>7.6</v>
      </c>
      <c r="D1485" s="5">
        <v>4.7</v>
      </c>
      <c r="E1485" s="5">
        <f t="shared" si="23"/>
        <v>1.7666666666666666</v>
      </c>
      <c r="F1485" s="5"/>
      <c r="G1485" s="5">
        <v>1.9</v>
      </c>
      <c r="H1485" s="7">
        <v>3.3308513</v>
      </c>
    </row>
    <row r="1486" spans="1:8" x14ac:dyDescent="0.3">
      <c r="A1486" s="2">
        <v>45565.333333333299</v>
      </c>
      <c r="B1486" s="5">
        <v>-17.5</v>
      </c>
      <c r="C1486" s="5">
        <v>3.3</v>
      </c>
      <c r="D1486" s="5">
        <v>2.7</v>
      </c>
      <c r="E1486" s="5">
        <f t="shared" si="23"/>
        <v>-3.8333333333333335</v>
      </c>
      <c r="F1486" s="5"/>
      <c r="G1486" s="5">
        <v>1.7</v>
      </c>
      <c r="H1486" s="7">
        <v>3.6281159999999999</v>
      </c>
    </row>
    <row r="1487" spans="1:8" x14ac:dyDescent="0.3">
      <c r="A1487" s="2">
        <v>45565.375</v>
      </c>
      <c r="B1487" s="5">
        <v>-6.3</v>
      </c>
      <c r="C1487" s="5">
        <v>5.2</v>
      </c>
      <c r="D1487" s="5">
        <v>12.7</v>
      </c>
      <c r="E1487" s="5">
        <f t="shared" si="23"/>
        <v>3.8666666666666667</v>
      </c>
      <c r="F1487" s="5"/>
      <c r="G1487" s="5">
        <v>1.7</v>
      </c>
      <c r="H1487" s="7">
        <v>3.9145306999999998</v>
      </c>
    </row>
    <row r="1488" spans="1:8" x14ac:dyDescent="0.3">
      <c r="A1488" s="2">
        <v>45565.416666666701</v>
      </c>
      <c r="B1488" s="5">
        <v>-0.5</v>
      </c>
      <c r="C1488" s="5">
        <v>1.8</v>
      </c>
      <c r="D1488" s="5">
        <v>12.5</v>
      </c>
      <c r="E1488" s="5">
        <f t="shared" si="23"/>
        <v>4.6000000000000005</v>
      </c>
      <c r="F1488" s="5"/>
      <c r="G1488" s="5">
        <v>1.5</v>
      </c>
      <c r="H1488" s="7">
        <v>4.0777169999999998</v>
      </c>
    </row>
    <row r="1489" spans="1:8" x14ac:dyDescent="0.3">
      <c r="A1489" s="2">
        <v>45565.458333333299</v>
      </c>
      <c r="B1489" s="5">
        <v>0.3</v>
      </c>
      <c r="C1489" s="5">
        <v>2.2000000000000002</v>
      </c>
      <c r="D1489" s="5">
        <v>2.5</v>
      </c>
      <c r="E1489" s="5">
        <f t="shared" si="23"/>
        <v>1.6666666666666667</v>
      </c>
      <c r="F1489" s="5"/>
      <c r="G1489" s="5">
        <v>1.7</v>
      </c>
      <c r="H1489" s="7">
        <v>4.2421239999999996</v>
      </c>
    </row>
    <row r="1490" spans="1:8" x14ac:dyDescent="0.3">
      <c r="A1490" s="2">
        <v>45565.5</v>
      </c>
      <c r="B1490" s="5">
        <v>3.1</v>
      </c>
      <c r="C1490" s="5">
        <v>3.8</v>
      </c>
      <c r="D1490" s="5">
        <v>12.3</v>
      </c>
      <c r="E1490" s="5">
        <f t="shared" si="23"/>
        <v>6.4000000000000012</v>
      </c>
      <c r="F1490" s="5"/>
      <c r="G1490" s="5">
        <v>1.3</v>
      </c>
      <c r="H1490" s="7">
        <v>4.373634</v>
      </c>
    </row>
    <row r="1491" spans="1:8" x14ac:dyDescent="0.3">
      <c r="A1491" s="2">
        <v>45565.541666666701</v>
      </c>
      <c r="B1491" s="5">
        <v>0.4</v>
      </c>
      <c r="C1491" s="5">
        <v>6.7</v>
      </c>
      <c r="D1491" s="5">
        <v>7.1</v>
      </c>
      <c r="E1491" s="5">
        <f t="shared" si="23"/>
        <v>4.7333333333333334</v>
      </c>
      <c r="F1491" s="5"/>
      <c r="G1491" s="5">
        <v>1.1000000000000001</v>
      </c>
      <c r="H1491" s="7">
        <v>4.5062559999999996</v>
      </c>
    </row>
    <row r="1492" spans="1:8" x14ac:dyDescent="0.3">
      <c r="A1492" s="2">
        <v>45565.583333333299</v>
      </c>
      <c r="B1492" s="5">
        <v>0.8</v>
      </c>
      <c r="C1492" s="5">
        <v>0.5</v>
      </c>
      <c r="D1492" s="5">
        <v>-1</v>
      </c>
      <c r="E1492" s="5">
        <f t="shared" si="23"/>
        <v>0.10000000000000002</v>
      </c>
      <c r="F1492" s="5"/>
      <c r="G1492" s="5">
        <v>1.1000000000000001</v>
      </c>
      <c r="H1492" s="7">
        <v>4.6546909999999997</v>
      </c>
    </row>
    <row r="1493" spans="1:8" x14ac:dyDescent="0.3">
      <c r="A1493" s="2">
        <v>45565.625</v>
      </c>
      <c r="B1493" s="5">
        <v>9.8000000000000007</v>
      </c>
      <c r="C1493" s="5">
        <v>-0.6</v>
      </c>
      <c r="D1493" s="5">
        <v>5.4</v>
      </c>
      <c r="E1493" s="5">
        <f t="shared" si="23"/>
        <v>4.8666666666666671</v>
      </c>
      <c r="F1493" s="5"/>
      <c r="G1493" s="5">
        <v>1.1000000000000001</v>
      </c>
      <c r="H1493" s="7">
        <v>4.7166990000000002</v>
      </c>
    </row>
    <row r="1494" spans="1:8" x14ac:dyDescent="0.3">
      <c r="A1494" s="2">
        <v>45565.666666666701</v>
      </c>
      <c r="B1494" s="5">
        <v>5.6</v>
      </c>
      <c r="C1494" s="5">
        <v>-1.3</v>
      </c>
      <c r="D1494" s="5">
        <v>6.2</v>
      </c>
      <c r="E1494" s="5">
        <f t="shared" si="23"/>
        <v>3.5</v>
      </c>
      <c r="F1494" s="5"/>
      <c r="G1494" s="5">
        <v>1.2</v>
      </c>
      <c r="H1494" s="7">
        <v>4.8093440000000003</v>
      </c>
    </row>
    <row r="1495" spans="1:8" x14ac:dyDescent="0.3">
      <c r="A1495" s="2">
        <v>45565.708333333299</v>
      </c>
      <c r="B1495" s="5">
        <v>7.3</v>
      </c>
      <c r="C1495" s="5">
        <v>-0.7</v>
      </c>
      <c r="D1495" s="5">
        <v>3.4</v>
      </c>
      <c r="E1495" s="5">
        <f t="shared" si="23"/>
        <v>3.3333333333333335</v>
      </c>
      <c r="F1495" s="5"/>
      <c r="G1495" s="5">
        <v>1.2</v>
      </c>
      <c r="H1495" s="7">
        <v>4.7866200000000001</v>
      </c>
    </row>
    <row r="1496" spans="1:8" x14ac:dyDescent="0.3">
      <c r="A1496" s="2">
        <v>45565.75</v>
      </c>
      <c r="B1496" s="5">
        <v>17.5</v>
      </c>
      <c r="C1496" s="5">
        <v>4.5999999999999996</v>
      </c>
      <c r="D1496" s="5">
        <v>8.1</v>
      </c>
      <c r="E1496" s="5">
        <f t="shared" si="23"/>
        <v>10.066666666666668</v>
      </c>
      <c r="F1496" s="5"/>
      <c r="G1496" s="5">
        <v>4.8</v>
      </c>
      <c r="H1496" s="7">
        <v>4.8343309999999997</v>
      </c>
    </row>
    <row r="1497" spans="1:8" x14ac:dyDescent="0.3">
      <c r="A1497" s="2">
        <v>45565.791666666701</v>
      </c>
      <c r="B1497" s="5">
        <v>22.1</v>
      </c>
      <c r="C1497" s="5">
        <v>1.3</v>
      </c>
      <c r="D1497" s="5">
        <v>15.9</v>
      </c>
      <c r="E1497" s="5">
        <f t="shared" si="23"/>
        <v>13.100000000000001</v>
      </c>
      <c r="F1497" s="5"/>
      <c r="G1497" s="5">
        <v>3.3</v>
      </c>
      <c r="H1497" s="7">
        <v>4.7862850000000003</v>
      </c>
    </row>
    <row r="1498" spans="1:8" x14ac:dyDescent="0.3">
      <c r="A1498" s="2">
        <v>45565.833333333299</v>
      </c>
      <c r="B1498" s="5">
        <v>13</v>
      </c>
      <c r="C1498" s="5">
        <v>-0.1</v>
      </c>
      <c r="D1498" s="5">
        <v>-0.7</v>
      </c>
      <c r="E1498" s="5">
        <f t="shared" si="23"/>
        <v>4.0666666666666673</v>
      </c>
      <c r="F1498" s="5"/>
      <c r="G1498" s="5">
        <v>2.8</v>
      </c>
      <c r="H1498" s="7">
        <v>4.2697250000000002</v>
      </c>
    </row>
    <row r="1499" spans="1:8" x14ac:dyDescent="0.3">
      <c r="A1499" s="2">
        <v>45565.875</v>
      </c>
      <c r="B1499" s="5">
        <v>10.199999999999999</v>
      </c>
      <c r="C1499" s="5">
        <v>4</v>
      </c>
      <c r="D1499" s="5">
        <v>-0.2</v>
      </c>
      <c r="E1499" s="5">
        <f t="shared" si="23"/>
        <v>4.666666666666667</v>
      </c>
      <c r="F1499" s="5"/>
      <c r="G1499" s="5">
        <v>2.2999999999999998</v>
      </c>
      <c r="H1499" s="7">
        <v>3.7548490000000001</v>
      </c>
    </row>
    <row r="1500" spans="1:8" x14ac:dyDescent="0.3">
      <c r="A1500" s="2">
        <v>45565.916666666701</v>
      </c>
      <c r="B1500" s="5">
        <v>12.6</v>
      </c>
      <c r="C1500" s="5">
        <v>6.3</v>
      </c>
      <c r="D1500" s="5">
        <v>0.9</v>
      </c>
      <c r="E1500" s="5">
        <f t="shared" si="23"/>
        <v>6.5999999999999988</v>
      </c>
      <c r="F1500" s="5"/>
      <c r="G1500" s="5">
        <v>2.4</v>
      </c>
      <c r="H1500" s="7">
        <v>3.384153</v>
      </c>
    </row>
    <row r="1501" spans="1:8" x14ac:dyDescent="0.3">
      <c r="A1501" s="2">
        <v>45565.958333333299</v>
      </c>
      <c r="B1501" s="5">
        <v>7.7</v>
      </c>
      <c r="C1501" s="5">
        <v>2.9</v>
      </c>
      <c r="D1501" s="5">
        <v>2.9</v>
      </c>
      <c r="E1501" s="5">
        <f t="shared" si="23"/>
        <v>4.5</v>
      </c>
      <c r="F1501" s="5"/>
      <c r="G1501" s="5">
        <v>2.4</v>
      </c>
      <c r="H1501" s="7">
        <v>3.0735399999999999</v>
      </c>
    </row>
    <row r="1502" spans="1:8" x14ac:dyDescent="0.3">
      <c r="A1502" s="2">
        <v>45566</v>
      </c>
      <c r="B1502" s="5">
        <v>-0.5</v>
      </c>
      <c r="C1502" s="5">
        <v>-0.3</v>
      </c>
      <c r="D1502" s="5">
        <v>3.7</v>
      </c>
      <c r="E1502" s="5">
        <f t="shared" si="23"/>
        <v>0.96666666666666679</v>
      </c>
      <c r="F1502" s="5"/>
      <c r="G1502" s="5">
        <v>2.6</v>
      </c>
      <c r="H1502" s="7">
        <v>2.9731869999999998</v>
      </c>
    </row>
    <row r="1503" spans="1:8" x14ac:dyDescent="0.3">
      <c r="A1503" s="2">
        <v>45566.041666666701</v>
      </c>
      <c r="B1503" s="5">
        <v>-2.6</v>
      </c>
      <c r="C1503" s="5">
        <v>0.8</v>
      </c>
      <c r="D1503" s="5">
        <v>3.4</v>
      </c>
      <c r="E1503" s="5">
        <f t="shared" si="23"/>
        <v>0.53333333333333333</v>
      </c>
      <c r="F1503" s="5"/>
      <c r="G1503" s="5">
        <v>2</v>
      </c>
      <c r="H1503" s="7">
        <v>2.4496530000000001</v>
      </c>
    </row>
    <row r="1504" spans="1:8" x14ac:dyDescent="0.3">
      <c r="A1504" s="2">
        <v>45566.083333333299</v>
      </c>
      <c r="B1504" s="5">
        <v>-1.3</v>
      </c>
      <c r="C1504" s="5">
        <v>1.3</v>
      </c>
      <c r="D1504" s="5">
        <v>1.9</v>
      </c>
      <c r="E1504" s="5">
        <f t="shared" si="23"/>
        <v>0.6333333333333333</v>
      </c>
      <c r="F1504" s="5"/>
      <c r="G1504" s="5">
        <v>2</v>
      </c>
      <c r="H1504" s="7">
        <v>2.3592430000000002</v>
      </c>
    </row>
    <row r="1505" spans="1:8" x14ac:dyDescent="0.3">
      <c r="A1505" s="2">
        <v>45566.125</v>
      </c>
      <c r="B1505" s="5">
        <v>1.4</v>
      </c>
      <c r="C1505" s="5">
        <v>-0.5</v>
      </c>
      <c r="D1505" s="5">
        <v>2.2000000000000002</v>
      </c>
      <c r="E1505" s="5">
        <f t="shared" si="23"/>
        <v>1.0333333333333334</v>
      </c>
      <c r="F1505" s="5"/>
      <c r="G1505" s="5">
        <v>1.8</v>
      </c>
      <c r="H1505" s="7">
        <v>2.1692393000000001</v>
      </c>
    </row>
    <row r="1506" spans="1:8" x14ac:dyDescent="0.3">
      <c r="A1506" s="2">
        <v>45566.166666666701</v>
      </c>
      <c r="B1506" s="5">
        <v>0.4</v>
      </c>
      <c r="C1506" s="5">
        <v>1.2</v>
      </c>
      <c r="D1506" s="5">
        <v>4.9000000000000004</v>
      </c>
      <c r="E1506" s="5">
        <f t="shared" si="23"/>
        <v>2.1666666666666665</v>
      </c>
      <c r="F1506" s="5"/>
      <c r="G1506" s="5">
        <v>1.9</v>
      </c>
      <c r="H1506" s="7">
        <v>1.8663046999999999</v>
      </c>
    </row>
    <row r="1507" spans="1:8" x14ac:dyDescent="0.3">
      <c r="A1507" s="2">
        <v>45566.208333333299</v>
      </c>
      <c r="B1507" s="5">
        <v>3.1</v>
      </c>
      <c r="C1507" s="5">
        <v>1.8</v>
      </c>
      <c r="D1507" s="5">
        <v>6.4</v>
      </c>
      <c r="E1507" s="5">
        <f t="shared" si="23"/>
        <v>3.7666666666666671</v>
      </c>
      <c r="F1507" s="5"/>
      <c r="G1507" s="5">
        <v>2.5</v>
      </c>
      <c r="H1507" s="7">
        <v>2.2516240000000001</v>
      </c>
    </row>
    <row r="1508" spans="1:8" x14ac:dyDescent="0.3">
      <c r="A1508" s="2">
        <v>45566.25</v>
      </c>
      <c r="B1508" s="5">
        <v>0.6</v>
      </c>
      <c r="C1508" s="5">
        <v>2.8</v>
      </c>
      <c r="D1508" s="5">
        <v>4.0999999999999996</v>
      </c>
      <c r="E1508" s="5">
        <f t="shared" si="23"/>
        <v>2.5</v>
      </c>
      <c r="F1508" s="5"/>
      <c r="G1508" s="5">
        <v>3.4</v>
      </c>
      <c r="H1508" s="7">
        <v>3.0192033</v>
      </c>
    </row>
    <row r="1509" spans="1:8" x14ac:dyDescent="0.3">
      <c r="A1509" s="2">
        <v>45566.291666666701</v>
      </c>
      <c r="B1509" s="5">
        <v>-1.7</v>
      </c>
      <c r="C1509" s="5">
        <v>6.5</v>
      </c>
      <c r="D1509" s="5">
        <v>5.6</v>
      </c>
      <c r="E1509" s="5">
        <f t="shared" si="23"/>
        <v>3.4666666666666663</v>
      </c>
      <c r="F1509" s="5"/>
      <c r="G1509" s="5">
        <v>4.7</v>
      </c>
      <c r="H1509" s="7">
        <v>3.601464</v>
      </c>
    </row>
    <row r="1510" spans="1:8" x14ac:dyDescent="0.3">
      <c r="A1510" s="2">
        <v>45566.333333333299</v>
      </c>
      <c r="B1510" s="5">
        <v>5</v>
      </c>
      <c r="C1510" s="5">
        <v>6.7</v>
      </c>
      <c r="D1510" s="5">
        <v>7.4</v>
      </c>
      <c r="E1510" s="5">
        <f t="shared" si="23"/>
        <v>6.3666666666666671</v>
      </c>
      <c r="F1510" s="5"/>
      <c r="G1510" s="5">
        <v>4</v>
      </c>
      <c r="H1510" s="7">
        <v>3.739071</v>
      </c>
    </row>
    <row r="1511" spans="1:8" x14ac:dyDescent="0.3">
      <c r="A1511" s="2">
        <v>45566.375</v>
      </c>
      <c r="B1511" s="5">
        <v>-8.3000000000000007</v>
      </c>
      <c r="C1511" s="5">
        <v>8</v>
      </c>
      <c r="D1511" s="5">
        <v>6.4</v>
      </c>
      <c r="E1511" s="5">
        <f t="shared" si="23"/>
        <v>2.0333333333333332</v>
      </c>
      <c r="F1511" s="5"/>
      <c r="G1511" s="5">
        <v>4.5999999999999996</v>
      </c>
      <c r="H1511" s="7">
        <v>4.7494430000000003</v>
      </c>
    </row>
    <row r="1512" spans="1:8" x14ac:dyDescent="0.3">
      <c r="A1512" s="2">
        <v>45566.416666666701</v>
      </c>
      <c r="B1512" s="5">
        <v>-9.4</v>
      </c>
      <c r="C1512" s="5">
        <v>1.8</v>
      </c>
      <c r="D1512" s="5">
        <v>8.1</v>
      </c>
      <c r="E1512" s="5">
        <f t="shared" si="23"/>
        <v>0.16666666666666638</v>
      </c>
      <c r="F1512" s="5"/>
      <c r="G1512" s="5">
        <v>4.7</v>
      </c>
      <c r="H1512" s="7">
        <v>4.9431269999999996</v>
      </c>
    </row>
    <row r="1513" spans="1:8" x14ac:dyDescent="0.3">
      <c r="A1513" s="2">
        <v>45566.458333333299</v>
      </c>
      <c r="B1513" s="5">
        <v>-5.4</v>
      </c>
      <c r="C1513" s="5">
        <v>6.9</v>
      </c>
      <c r="D1513" s="5">
        <v>5.7</v>
      </c>
      <c r="E1513" s="5">
        <f t="shared" si="23"/>
        <v>2.4</v>
      </c>
      <c r="F1513" s="5"/>
      <c r="G1513" s="5">
        <v>7.7</v>
      </c>
      <c r="H1513" s="7">
        <v>7.9151379999999998</v>
      </c>
    </row>
    <row r="1514" spans="1:8" x14ac:dyDescent="0.3">
      <c r="A1514" s="2">
        <v>45566.5</v>
      </c>
      <c r="B1514" s="5">
        <v>2.1</v>
      </c>
      <c r="C1514" s="5">
        <v>12.4</v>
      </c>
      <c r="D1514" s="5">
        <v>8.1</v>
      </c>
      <c r="E1514" s="5">
        <f t="shared" si="23"/>
        <v>7.5333333333333341</v>
      </c>
      <c r="F1514" s="5"/>
      <c r="G1514" s="5">
        <v>8.8000000000000007</v>
      </c>
      <c r="H1514" s="7">
        <v>9.2155070000000006</v>
      </c>
    </row>
    <row r="1515" spans="1:8" x14ac:dyDescent="0.3">
      <c r="A1515" s="2">
        <v>45566.541666666701</v>
      </c>
      <c r="B1515" s="5">
        <v>8.4</v>
      </c>
      <c r="C1515" s="5">
        <v>7.6</v>
      </c>
      <c r="D1515" s="5">
        <v>6.7</v>
      </c>
      <c r="E1515" s="5">
        <f t="shared" si="23"/>
        <v>7.5666666666666664</v>
      </c>
      <c r="F1515" s="5"/>
      <c r="G1515" s="5">
        <v>9.6999999999999993</v>
      </c>
      <c r="H1515" s="7">
        <v>9.7711129999999997</v>
      </c>
    </row>
    <row r="1516" spans="1:8" x14ac:dyDescent="0.3">
      <c r="A1516" s="2">
        <v>45566.583333333299</v>
      </c>
      <c r="B1516" s="5">
        <v>8.9</v>
      </c>
      <c r="C1516" s="5">
        <v>7</v>
      </c>
      <c r="D1516" s="5">
        <v>7.4</v>
      </c>
      <c r="E1516" s="5">
        <f t="shared" si="23"/>
        <v>7.7666666666666666</v>
      </c>
      <c r="F1516" s="5"/>
      <c r="G1516" s="5">
        <v>11.2</v>
      </c>
      <c r="H1516" s="7">
        <v>11.090559000000001</v>
      </c>
    </row>
    <row r="1517" spans="1:8" x14ac:dyDescent="0.3">
      <c r="A1517" s="2">
        <v>45566.625</v>
      </c>
      <c r="B1517" s="5">
        <v>1.5</v>
      </c>
      <c r="C1517" s="5">
        <v>9.8000000000000007</v>
      </c>
      <c r="D1517" s="5">
        <v>9.5</v>
      </c>
      <c r="E1517" s="5">
        <f t="shared" si="23"/>
        <v>6.9333333333333336</v>
      </c>
      <c r="F1517" s="5"/>
      <c r="G1517" s="5">
        <v>11.1</v>
      </c>
      <c r="H1517" s="7">
        <v>11.343142</v>
      </c>
    </row>
    <row r="1518" spans="1:8" x14ac:dyDescent="0.3">
      <c r="A1518" s="2">
        <v>45566.666666666701</v>
      </c>
      <c r="B1518" s="5">
        <v>15.3</v>
      </c>
      <c r="C1518" s="5">
        <v>6.3</v>
      </c>
      <c r="D1518" s="5">
        <v>7.2</v>
      </c>
      <c r="E1518" s="5">
        <f t="shared" si="23"/>
        <v>9.6</v>
      </c>
      <c r="F1518" s="5"/>
      <c r="G1518" s="5">
        <v>11.1</v>
      </c>
      <c r="H1518" s="7">
        <v>11.294365000000001</v>
      </c>
    </row>
    <row r="1519" spans="1:8" x14ac:dyDescent="0.3">
      <c r="A1519" s="2">
        <v>45566.708333333299</v>
      </c>
      <c r="B1519" s="5">
        <v>20.9</v>
      </c>
      <c r="C1519" s="5">
        <v>7.8</v>
      </c>
      <c r="D1519" s="5">
        <v>9.5</v>
      </c>
      <c r="E1519" s="5">
        <f t="shared" si="23"/>
        <v>12.733333333333334</v>
      </c>
      <c r="F1519" s="5"/>
      <c r="G1519" s="5">
        <v>11.8</v>
      </c>
      <c r="H1519" s="7">
        <v>11.333173</v>
      </c>
    </row>
    <row r="1520" spans="1:8" x14ac:dyDescent="0.3">
      <c r="A1520" s="2">
        <v>45566.75</v>
      </c>
      <c r="B1520" s="5">
        <v>38.200000000000003</v>
      </c>
      <c r="C1520" s="5">
        <v>9.1</v>
      </c>
      <c r="D1520" s="5">
        <v>36.200000000000003</v>
      </c>
      <c r="E1520" s="5">
        <f t="shared" si="23"/>
        <v>27.833333333333332</v>
      </c>
      <c r="F1520" s="5"/>
      <c r="G1520" s="5">
        <v>17.600000000000001</v>
      </c>
      <c r="H1520" s="7">
        <v>11.859991000000001</v>
      </c>
    </row>
    <row r="1521" spans="1:8" x14ac:dyDescent="0.3">
      <c r="A1521" s="2">
        <v>45566.791666666701</v>
      </c>
      <c r="B1521" s="5">
        <v>40.1</v>
      </c>
      <c r="C1521" s="5">
        <v>6.9</v>
      </c>
      <c r="D1521" s="5">
        <v>8.1</v>
      </c>
      <c r="E1521" s="5">
        <f t="shared" si="23"/>
        <v>18.366666666666667</v>
      </c>
      <c r="F1521" s="5"/>
      <c r="G1521" s="5">
        <v>15.7</v>
      </c>
      <c r="H1521" s="7">
        <v>12.14011</v>
      </c>
    </row>
    <row r="1522" spans="1:8" x14ac:dyDescent="0.3">
      <c r="A1522" s="2">
        <v>45566.833333333299</v>
      </c>
      <c r="B1522" s="5">
        <v>28</v>
      </c>
      <c r="C1522" s="5">
        <v>5.3</v>
      </c>
      <c r="D1522" s="5">
        <v>2.2000000000000002</v>
      </c>
      <c r="E1522" s="5">
        <f t="shared" si="23"/>
        <v>11.833333333333334</v>
      </c>
      <c r="F1522" s="5"/>
      <c r="G1522" s="5">
        <v>13</v>
      </c>
      <c r="H1522" s="7">
        <v>11.342015</v>
      </c>
    </row>
    <row r="1523" spans="1:8" x14ac:dyDescent="0.3">
      <c r="A1523" s="2">
        <v>45566.875</v>
      </c>
      <c r="B1523" s="5">
        <v>17</v>
      </c>
      <c r="C1523" s="5">
        <v>10.199999999999999</v>
      </c>
      <c r="D1523" s="5">
        <v>27.4</v>
      </c>
      <c r="E1523" s="5">
        <f t="shared" si="23"/>
        <v>18.2</v>
      </c>
      <c r="F1523" s="5"/>
      <c r="G1523" s="5">
        <v>13.3</v>
      </c>
      <c r="H1523" s="7">
        <v>12.080702</v>
      </c>
    </row>
    <row r="1524" spans="1:8" x14ac:dyDescent="0.3">
      <c r="A1524" s="2">
        <v>45566.916666666701</v>
      </c>
      <c r="B1524" s="5">
        <v>23.4</v>
      </c>
      <c r="C1524" s="5">
        <v>11.4</v>
      </c>
      <c r="D1524" s="5">
        <v>15.4</v>
      </c>
      <c r="E1524" s="5">
        <f t="shared" si="23"/>
        <v>16.733333333333331</v>
      </c>
      <c r="F1524" s="5"/>
      <c r="G1524" s="5">
        <v>12.3</v>
      </c>
      <c r="H1524" s="7">
        <v>12.326387</v>
      </c>
    </row>
    <row r="1525" spans="1:8" x14ac:dyDescent="0.3">
      <c r="A1525" s="2">
        <v>45566.958333333299</v>
      </c>
      <c r="B1525" s="5">
        <v>16.8</v>
      </c>
      <c r="C1525" s="5">
        <v>7.5</v>
      </c>
      <c r="D1525" s="5">
        <v>9.1</v>
      </c>
      <c r="E1525" s="5">
        <f t="shared" si="23"/>
        <v>11.133333333333333</v>
      </c>
      <c r="F1525" s="5"/>
      <c r="G1525" s="5">
        <v>10.5</v>
      </c>
      <c r="H1525" s="7">
        <v>10.836595000000001</v>
      </c>
    </row>
    <row r="1526" spans="1:8" x14ac:dyDescent="0.3">
      <c r="A1526" s="2">
        <v>45567</v>
      </c>
      <c r="B1526" s="5">
        <v>14.1</v>
      </c>
      <c r="C1526" s="5">
        <v>6.8</v>
      </c>
      <c r="D1526" s="5">
        <v>11.5</v>
      </c>
      <c r="E1526" s="5">
        <f t="shared" si="23"/>
        <v>10.799999999999999</v>
      </c>
      <c r="F1526" s="5"/>
      <c r="G1526" s="5">
        <v>10.1</v>
      </c>
      <c r="H1526" s="7">
        <v>10.924872000000001</v>
      </c>
    </row>
    <row r="1527" spans="1:8" x14ac:dyDescent="0.3">
      <c r="A1527" s="2">
        <v>45567.041666666701</v>
      </c>
      <c r="B1527" s="5">
        <v>12.6</v>
      </c>
      <c r="C1527" s="5">
        <v>3.3</v>
      </c>
      <c r="D1527" s="5">
        <v>9.3000000000000007</v>
      </c>
      <c r="E1527" s="5">
        <f t="shared" si="23"/>
        <v>8.4</v>
      </c>
      <c r="F1527" s="5"/>
      <c r="G1527" s="5">
        <v>9</v>
      </c>
      <c r="H1527" s="7">
        <v>9.5152129999999993</v>
      </c>
    </row>
    <row r="1528" spans="1:8" x14ac:dyDescent="0.3">
      <c r="A1528" s="2">
        <v>45567.083333333299</v>
      </c>
      <c r="B1528" s="5">
        <v>-3.1</v>
      </c>
      <c r="C1528" s="5">
        <v>4.7</v>
      </c>
      <c r="D1528" s="5">
        <v>12.5</v>
      </c>
      <c r="E1528" s="5">
        <f t="shared" si="23"/>
        <v>4.7</v>
      </c>
      <c r="F1528" s="5"/>
      <c r="G1528" s="5">
        <v>10.199999999999999</v>
      </c>
      <c r="H1528" s="7">
        <v>10.759145</v>
      </c>
    </row>
    <row r="1529" spans="1:8" x14ac:dyDescent="0.3">
      <c r="A1529" s="2">
        <v>45567.125</v>
      </c>
      <c r="B1529" s="5">
        <v>3.2</v>
      </c>
      <c r="C1529" s="5">
        <v>6.7</v>
      </c>
      <c r="D1529" s="5">
        <v>11.2</v>
      </c>
      <c r="E1529" s="5">
        <f t="shared" si="23"/>
        <v>7.0333333333333341</v>
      </c>
      <c r="F1529" s="5"/>
      <c r="G1529" s="5">
        <v>10.3</v>
      </c>
      <c r="H1529" s="7">
        <v>11.449847999999999</v>
      </c>
    </row>
    <row r="1530" spans="1:8" x14ac:dyDescent="0.3">
      <c r="A1530" s="2">
        <v>45567.166666666701</v>
      </c>
      <c r="B1530" s="5">
        <v>14.7</v>
      </c>
      <c r="C1530" s="5">
        <v>5.2</v>
      </c>
      <c r="D1530" s="5">
        <v>6.7</v>
      </c>
      <c r="E1530" s="5">
        <f t="shared" si="23"/>
        <v>8.8666666666666654</v>
      </c>
      <c r="F1530" s="5"/>
      <c r="G1530" s="5">
        <v>9.4</v>
      </c>
      <c r="H1530" s="7">
        <v>10.179928</v>
      </c>
    </row>
    <row r="1531" spans="1:8" x14ac:dyDescent="0.3">
      <c r="A1531" s="2">
        <v>45567.208333333299</v>
      </c>
      <c r="B1531" s="5">
        <v>10.7</v>
      </c>
      <c r="C1531" s="5">
        <v>7</v>
      </c>
      <c r="D1531" s="5">
        <v>6.7</v>
      </c>
      <c r="E1531" s="5">
        <f t="shared" si="23"/>
        <v>8.1333333333333329</v>
      </c>
      <c r="F1531" s="5"/>
      <c r="G1531" s="5">
        <v>10.5</v>
      </c>
      <c r="H1531" s="7">
        <v>10.2435127</v>
      </c>
    </row>
    <row r="1532" spans="1:8" x14ac:dyDescent="0.3">
      <c r="A1532" s="2">
        <v>45567.25</v>
      </c>
      <c r="B1532" s="5">
        <v>11.4</v>
      </c>
      <c r="C1532" s="5">
        <v>9.4</v>
      </c>
      <c r="D1532" s="5">
        <v>6.7</v>
      </c>
      <c r="E1532" s="5">
        <f t="shared" si="23"/>
        <v>9.1666666666666661</v>
      </c>
      <c r="F1532" s="5"/>
      <c r="G1532" s="5">
        <v>10.5</v>
      </c>
      <c r="H1532" s="7">
        <v>10.5105503</v>
      </c>
    </row>
    <row r="1533" spans="1:8" x14ac:dyDescent="0.3">
      <c r="A1533" s="2">
        <v>45567.291666666701</v>
      </c>
      <c r="B1533" s="5">
        <v>4.7</v>
      </c>
      <c r="C1533" s="5">
        <v>12</v>
      </c>
      <c r="D1533" s="5">
        <v>15.6</v>
      </c>
      <c r="E1533" s="5">
        <f t="shared" si="23"/>
        <v>10.766666666666666</v>
      </c>
      <c r="F1533" s="5"/>
      <c r="G1533" s="5">
        <v>11.4</v>
      </c>
      <c r="H1533" s="7">
        <v>10.604374699999999</v>
      </c>
    </row>
    <row r="1534" spans="1:8" x14ac:dyDescent="0.3">
      <c r="A1534" s="2">
        <v>45567.333333333299</v>
      </c>
      <c r="B1534" s="5">
        <v>-6.9</v>
      </c>
      <c r="C1534" s="5">
        <v>14</v>
      </c>
      <c r="D1534" s="5">
        <v>11</v>
      </c>
      <c r="E1534" s="5">
        <f t="shared" si="23"/>
        <v>6.0333333333333341</v>
      </c>
      <c r="F1534" s="5"/>
      <c r="G1534" s="5">
        <v>10.1</v>
      </c>
      <c r="H1534" s="7">
        <v>9.4206289999999999</v>
      </c>
    </row>
    <row r="1535" spans="1:8" x14ac:dyDescent="0.3">
      <c r="A1535" s="2">
        <v>45567.375</v>
      </c>
      <c r="B1535" s="5">
        <v>-8.1</v>
      </c>
      <c r="C1535" s="5">
        <v>6.1</v>
      </c>
      <c r="D1535" s="5">
        <v>6.2</v>
      </c>
      <c r="E1535" s="5">
        <f t="shared" si="23"/>
        <v>1.4000000000000001</v>
      </c>
      <c r="F1535" s="5"/>
      <c r="G1535" s="5">
        <v>2.4</v>
      </c>
      <c r="H1535" s="7">
        <v>4.1027760000000004</v>
      </c>
    </row>
    <row r="1536" spans="1:8" x14ac:dyDescent="0.3">
      <c r="A1536" s="2">
        <v>45567.416666666701</v>
      </c>
      <c r="B1536" s="5">
        <v>3.7</v>
      </c>
      <c r="C1536" s="5">
        <v>3.5</v>
      </c>
      <c r="D1536" s="5">
        <v>1.5</v>
      </c>
      <c r="E1536" s="5">
        <f t="shared" si="23"/>
        <v>2.9</v>
      </c>
      <c r="F1536" s="5"/>
      <c r="G1536" s="5">
        <v>1.9</v>
      </c>
      <c r="H1536" s="7">
        <v>4.025684</v>
      </c>
    </row>
    <row r="1537" spans="1:8" x14ac:dyDescent="0.3">
      <c r="A1537" s="2">
        <v>45567.458333333299</v>
      </c>
      <c r="B1537" s="5">
        <v>13.8</v>
      </c>
      <c r="C1537" s="5">
        <v>4</v>
      </c>
      <c r="D1537" s="5">
        <v>-1.7</v>
      </c>
      <c r="E1537" s="5">
        <f t="shared" si="23"/>
        <v>5.3666666666666671</v>
      </c>
      <c r="F1537" s="5"/>
      <c r="G1537" s="5">
        <v>2.2999999999999998</v>
      </c>
      <c r="H1537" s="7">
        <v>4.1948333</v>
      </c>
    </row>
    <row r="1538" spans="1:8" x14ac:dyDescent="0.3">
      <c r="A1538" s="2">
        <v>45567.5</v>
      </c>
      <c r="B1538" s="5">
        <v>8.4</v>
      </c>
      <c r="C1538" s="5">
        <v>1.4</v>
      </c>
      <c r="D1538" s="5">
        <v>-5.5</v>
      </c>
      <c r="E1538" s="5">
        <f t="shared" si="23"/>
        <v>1.4333333333333336</v>
      </c>
      <c r="F1538" s="5"/>
      <c r="G1538" s="5">
        <v>2</v>
      </c>
      <c r="H1538" s="7">
        <v>4.4302999999999999</v>
      </c>
    </row>
    <row r="1539" spans="1:8" x14ac:dyDescent="0.3">
      <c r="A1539" s="2">
        <v>45567.541666666701</v>
      </c>
      <c r="B1539" s="5">
        <v>5.9</v>
      </c>
      <c r="C1539" s="5">
        <v>3.3</v>
      </c>
      <c r="D1539" s="5">
        <v>-3.2</v>
      </c>
      <c r="E1539" s="5">
        <f t="shared" ref="E1539:E1602" si="24">AVERAGE(B1539:D1539)</f>
        <v>1.9999999999999998</v>
      </c>
      <c r="F1539" s="5"/>
      <c r="G1539" s="5">
        <v>2</v>
      </c>
      <c r="H1539" s="7">
        <v>4.599475</v>
      </c>
    </row>
    <row r="1540" spans="1:8" x14ac:dyDescent="0.3">
      <c r="A1540" s="2">
        <v>45567.583333333299</v>
      </c>
      <c r="B1540" s="5">
        <v>9.8000000000000007</v>
      </c>
      <c r="C1540" s="5">
        <v>1.1000000000000001</v>
      </c>
      <c r="D1540" s="5">
        <v>1.2</v>
      </c>
      <c r="E1540" s="5">
        <f t="shared" si="24"/>
        <v>4.0333333333333332</v>
      </c>
      <c r="F1540" s="5"/>
      <c r="G1540" s="5">
        <v>2</v>
      </c>
      <c r="H1540" s="7">
        <v>4.6951609999999997</v>
      </c>
    </row>
    <row r="1541" spans="1:8" x14ac:dyDescent="0.3">
      <c r="A1541" s="2">
        <v>45567.625</v>
      </c>
      <c r="B1541" s="5">
        <v>7.8</v>
      </c>
      <c r="C1541" s="5">
        <v>0</v>
      </c>
      <c r="D1541" s="5">
        <v>1.5</v>
      </c>
      <c r="E1541" s="5">
        <f t="shared" si="24"/>
        <v>3.1</v>
      </c>
      <c r="F1541" s="5"/>
      <c r="G1541" s="5">
        <v>2</v>
      </c>
      <c r="H1541" s="7">
        <v>4.7677529999999999</v>
      </c>
    </row>
    <row r="1542" spans="1:8" x14ac:dyDescent="0.3">
      <c r="A1542" s="2">
        <v>45567.666666666701</v>
      </c>
      <c r="B1542" s="5">
        <v>8.3000000000000007</v>
      </c>
      <c r="C1542" s="5">
        <v>4.4000000000000004</v>
      </c>
      <c r="D1542" s="5">
        <v>2.7</v>
      </c>
      <c r="E1542" s="5">
        <f t="shared" si="24"/>
        <v>5.1333333333333337</v>
      </c>
      <c r="F1542" s="5"/>
      <c r="G1542" s="5">
        <v>2.5</v>
      </c>
      <c r="H1542" s="7">
        <v>4.7161799999999996</v>
      </c>
    </row>
    <row r="1543" spans="1:8" x14ac:dyDescent="0.3">
      <c r="A1543" s="2">
        <v>45567.708333333299</v>
      </c>
      <c r="B1543" s="5">
        <v>13.4</v>
      </c>
      <c r="C1543" s="5">
        <v>1.9</v>
      </c>
      <c r="D1543" s="5">
        <v>3.2</v>
      </c>
      <c r="E1543" s="5">
        <f t="shared" si="24"/>
        <v>6.166666666666667</v>
      </c>
      <c r="F1543" s="5"/>
      <c r="G1543" s="5">
        <v>2.4</v>
      </c>
      <c r="H1543" s="7">
        <v>4.5964710000000002</v>
      </c>
    </row>
    <row r="1544" spans="1:8" x14ac:dyDescent="0.3">
      <c r="A1544" s="2">
        <v>45567.75</v>
      </c>
      <c r="B1544" s="5">
        <v>19</v>
      </c>
      <c r="C1544" s="5">
        <v>-1.3</v>
      </c>
      <c r="D1544" s="5">
        <v>3.7</v>
      </c>
      <c r="E1544" s="5">
        <f t="shared" si="24"/>
        <v>7.1333333333333329</v>
      </c>
      <c r="F1544" s="5"/>
      <c r="G1544" s="5">
        <v>2.2999999999999998</v>
      </c>
      <c r="H1544" s="7">
        <v>4.4086819999999998</v>
      </c>
    </row>
    <row r="1545" spans="1:8" x14ac:dyDescent="0.3">
      <c r="A1545" s="2">
        <v>45567.791666666701</v>
      </c>
      <c r="B1545" s="5">
        <v>10.3</v>
      </c>
      <c r="C1545" s="5">
        <v>2</v>
      </c>
      <c r="D1545" s="5">
        <v>3.2</v>
      </c>
      <c r="E1545" s="5">
        <f t="shared" si="24"/>
        <v>5.166666666666667</v>
      </c>
      <c r="F1545" s="5"/>
      <c r="G1545" s="5">
        <v>1.9</v>
      </c>
      <c r="H1545" s="7">
        <v>4.4392529999999999</v>
      </c>
    </row>
    <row r="1546" spans="1:8" x14ac:dyDescent="0.3">
      <c r="A1546" s="2">
        <v>45567.833333333299</v>
      </c>
      <c r="B1546" s="5">
        <v>6</v>
      </c>
      <c r="C1546" s="5">
        <v>1.2</v>
      </c>
      <c r="D1546" s="5">
        <v>1.4</v>
      </c>
      <c r="E1546" s="5">
        <f t="shared" si="24"/>
        <v>2.8666666666666667</v>
      </c>
      <c r="F1546" s="5"/>
      <c r="G1546" s="5">
        <v>2</v>
      </c>
      <c r="H1546" s="7">
        <v>4.2530299999999999</v>
      </c>
    </row>
    <row r="1547" spans="1:8" x14ac:dyDescent="0.3">
      <c r="A1547" s="2">
        <v>45567.875</v>
      </c>
      <c r="B1547" s="5">
        <v>3.6</v>
      </c>
      <c r="C1547" s="5">
        <v>3</v>
      </c>
      <c r="D1547" s="5">
        <v>16.7</v>
      </c>
      <c r="E1547" s="5">
        <f t="shared" si="24"/>
        <v>7.7666666666666657</v>
      </c>
      <c r="F1547" s="5"/>
      <c r="G1547" s="5">
        <v>2.7</v>
      </c>
      <c r="H1547" s="7">
        <v>4.3131899999999996</v>
      </c>
    </row>
    <row r="1548" spans="1:8" x14ac:dyDescent="0.3">
      <c r="A1548" s="2">
        <v>45567.916666666701</v>
      </c>
      <c r="B1548" s="5">
        <v>8.6999999999999993</v>
      </c>
      <c r="C1548" s="5">
        <v>0.3</v>
      </c>
      <c r="D1548" s="5">
        <v>-1.9</v>
      </c>
      <c r="E1548" s="5">
        <f t="shared" si="24"/>
        <v>2.3666666666666667</v>
      </c>
      <c r="F1548" s="5"/>
      <c r="G1548" s="5">
        <v>2.5</v>
      </c>
      <c r="H1548" s="7">
        <v>3.9452889999999998</v>
      </c>
    </row>
    <row r="1549" spans="1:8" x14ac:dyDescent="0.3">
      <c r="A1549" s="2">
        <v>45567.958333333299</v>
      </c>
      <c r="B1549" s="5">
        <v>3.1</v>
      </c>
      <c r="C1549" s="5">
        <v>0.9</v>
      </c>
      <c r="D1549" s="5">
        <v>1.9</v>
      </c>
      <c r="E1549" s="5">
        <f t="shared" si="24"/>
        <v>1.9666666666666668</v>
      </c>
      <c r="F1549" s="5"/>
      <c r="G1549" s="5">
        <v>2.7</v>
      </c>
      <c r="H1549" s="7">
        <v>3.9685760000000001</v>
      </c>
    </row>
    <row r="1550" spans="1:8" x14ac:dyDescent="0.3">
      <c r="A1550" s="2">
        <v>45568</v>
      </c>
      <c r="B1550" s="5">
        <v>-2</v>
      </c>
      <c r="C1550" s="5">
        <v>0.5</v>
      </c>
      <c r="D1550" s="5">
        <v>4.2</v>
      </c>
      <c r="E1550" s="5">
        <f t="shared" si="24"/>
        <v>0.9</v>
      </c>
      <c r="F1550" s="5"/>
      <c r="G1550" s="5">
        <v>2.6</v>
      </c>
      <c r="H1550" s="7">
        <v>3.5906547</v>
      </c>
    </row>
    <row r="1551" spans="1:8" x14ac:dyDescent="0.3">
      <c r="A1551" s="2">
        <v>45568.041666666701</v>
      </c>
      <c r="B1551" s="5">
        <v>11</v>
      </c>
      <c r="C1551" s="5">
        <v>-4.4000000000000004</v>
      </c>
      <c r="D1551" s="5">
        <v>3.7</v>
      </c>
      <c r="E1551" s="5">
        <f t="shared" si="24"/>
        <v>3.4333333333333336</v>
      </c>
      <c r="F1551" s="5"/>
      <c r="G1551" s="5">
        <v>2.9</v>
      </c>
      <c r="H1551" s="7">
        <v>3.7136966999999999</v>
      </c>
    </row>
    <row r="1552" spans="1:8" x14ac:dyDescent="0.3">
      <c r="A1552" s="2">
        <v>45568.083333333299</v>
      </c>
      <c r="B1552" s="5">
        <v>6.4</v>
      </c>
      <c r="C1552" s="5">
        <v>3</v>
      </c>
      <c r="D1552" s="5">
        <v>13.2</v>
      </c>
      <c r="E1552" s="5">
        <f t="shared" si="24"/>
        <v>7.5333333333333341</v>
      </c>
      <c r="F1552" s="5"/>
      <c r="G1552" s="5">
        <v>2.1</v>
      </c>
      <c r="H1552" s="7">
        <v>3.0316793</v>
      </c>
    </row>
    <row r="1553" spans="1:8" x14ac:dyDescent="0.3">
      <c r="A1553" s="2">
        <v>45568.125</v>
      </c>
      <c r="B1553" s="5">
        <v>10.6</v>
      </c>
      <c r="C1553" s="5">
        <v>2</v>
      </c>
      <c r="D1553" s="5">
        <v>8.8000000000000007</v>
      </c>
      <c r="E1553" s="5">
        <f t="shared" si="24"/>
        <v>7.1333333333333329</v>
      </c>
      <c r="F1553" s="5"/>
      <c r="G1553" s="5">
        <v>2.1</v>
      </c>
      <c r="H1553" s="7">
        <v>2.8441926999999998</v>
      </c>
    </row>
    <row r="1554" spans="1:8" x14ac:dyDescent="0.3">
      <c r="A1554" s="2">
        <v>45568.166666666701</v>
      </c>
      <c r="B1554" s="5">
        <v>7.7</v>
      </c>
      <c r="C1554" s="5">
        <v>3.4</v>
      </c>
      <c r="D1554" s="5">
        <v>5.9</v>
      </c>
      <c r="E1554" s="5">
        <f t="shared" si="24"/>
        <v>5.666666666666667</v>
      </c>
      <c r="F1554" s="5"/>
      <c r="G1554" s="5">
        <v>2.2000000000000002</v>
      </c>
      <c r="H1554" s="7">
        <v>2.4928072999999999</v>
      </c>
    </row>
    <row r="1555" spans="1:8" x14ac:dyDescent="0.3">
      <c r="A1555" s="2">
        <v>45568.208333333299</v>
      </c>
      <c r="B1555" s="5">
        <v>6.8</v>
      </c>
      <c r="C1555" s="5">
        <v>0.9</v>
      </c>
      <c r="D1555" s="5">
        <v>0.2</v>
      </c>
      <c r="E1555" s="5">
        <f t="shared" si="24"/>
        <v>2.6333333333333333</v>
      </c>
      <c r="F1555" s="5"/>
      <c r="G1555" s="5">
        <v>2.4</v>
      </c>
      <c r="H1555" s="7">
        <v>2.3309513000000002</v>
      </c>
    </row>
    <row r="1556" spans="1:8" x14ac:dyDescent="0.3">
      <c r="A1556" s="2">
        <v>45568.25</v>
      </c>
      <c r="B1556" s="5">
        <v>0.9</v>
      </c>
      <c r="C1556" s="5">
        <v>3.2</v>
      </c>
      <c r="D1556" s="5">
        <v>15.8</v>
      </c>
      <c r="E1556" s="5">
        <f t="shared" si="24"/>
        <v>6.6333333333333337</v>
      </c>
      <c r="F1556" s="5"/>
      <c r="G1556" s="5">
        <v>4.4000000000000004</v>
      </c>
      <c r="H1556" s="7">
        <v>4.0240366999999999</v>
      </c>
    </row>
    <row r="1557" spans="1:8" x14ac:dyDescent="0.3">
      <c r="A1557" s="2">
        <v>45568.291666666701</v>
      </c>
      <c r="B1557" s="5">
        <v>-3.6</v>
      </c>
      <c r="C1557" s="5">
        <v>6.4</v>
      </c>
      <c r="D1557" s="5">
        <v>4.4000000000000004</v>
      </c>
      <c r="E1557" s="5">
        <f t="shared" si="24"/>
        <v>2.4000000000000004</v>
      </c>
      <c r="F1557" s="5"/>
      <c r="G1557" s="5">
        <v>4.5999999999999996</v>
      </c>
      <c r="H1557" s="7">
        <v>3.1173052999999999</v>
      </c>
    </row>
    <row r="1558" spans="1:8" x14ac:dyDescent="0.3">
      <c r="A1558" s="2">
        <v>45568.333333333299</v>
      </c>
      <c r="B1558" s="5">
        <v>-8.6999999999999993</v>
      </c>
      <c r="C1558" s="5">
        <v>9.6</v>
      </c>
      <c r="D1558" s="5">
        <v>7.4</v>
      </c>
      <c r="E1558" s="5">
        <f t="shared" si="24"/>
        <v>2.7666666666666671</v>
      </c>
      <c r="F1558" s="5"/>
      <c r="G1558" s="5">
        <v>4.7</v>
      </c>
      <c r="H1558" s="7">
        <v>4.0059009999999997</v>
      </c>
    </row>
    <row r="1559" spans="1:8" x14ac:dyDescent="0.3">
      <c r="A1559" s="2">
        <v>45568.375</v>
      </c>
      <c r="B1559" s="5">
        <v>-15.3</v>
      </c>
      <c r="C1559" s="5">
        <v>10.5</v>
      </c>
      <c r="D1559" s="5">
        <v>7.2</v>
      </c>
      <c r="E1559" s="5">
        <f t="shared" si="24"/>
        <v>0.79999999999999982</v>
      </c>
      <c r="F1559" s="5"/>
      <c r="G1559" s="5">
        <v>3.4</v>
      </c>
      <c r="H1559" s="7">
        <v>4.2466229999999996</v>
      </c>
    </row>
    <row r="1560" spans="1:8" x14ac:dyDescent="0.3">
      <c r="A1560" s="2">
        <v>45568.416666666701</v>
      </c>
      <c r="B1560" s="5">
        <v>-8.8000000000000007</v>
      </c>
      <c r="C1560" s="5">
        <v>7.1</v>
      </c>
      <c r="D1560" s="5">
        <v>5.4</v>
      </c>
      <c r="E1560" s="5">
        <f t="shared" si="24"/>
        <v>1.2333333333333332</v>
      </c>
      <c r="F1560" s="5"/>
      <c r="G1560" s="5">
        <v>3.6</v>
      </c>
      <c r="H1560" s="7">
        <v>4.5855189999999997</v>
      </c>
    </row>
    <row r="1561" spans="1:8" x14ac:dyDescent="0.3">
      <c r="A1561" s="2">
        <v>45568.458333333299</v>
      </c>
      <c r="B1561" s="5">
        <v>8.1999999999999993</v>
      </c>
      <c r="C1561" s="5">
        <v>5.0999999999999996</v>
      </c>
      <c r="D1561" s="5">
        <v>5.7</v>
      </c>
      <c r="E1561" s="5">
        <f t="shared" si="24"/>
        <v>6.333333333333333</v>
      </c>
      <c r="F1561" s="5"/>
      <c r="G1561" s="5">
        <v>3.7</v>
      </c>
      <c r="H1561" s="7">
        <v>5.0852639999999996</v>
      </c>
    </row>
    <row r="1562" spans="1:8" x14ac:dyDescent="0.3">
      <c r="A1562" s="2">
        <v>45568.5</v>
      </c>
      <c r="B1562" s="5">
        <v>7.2</v>
      </c>
      <c r="C1562" s="5">
        <v>3.7</v>
      </c>
      <c r="D1562" s="5">
        <v>5.4</v>
      </c>
      <c r="E1562" s="5">
        <f t="shared" si="24"/>
        <v>5.4333333333333336</v>
      </c>
      <c r="F1562" s="5"/>
      <c r="G1562" s="5">
        <v>3.9</v>
      </c>
      <c r="H1562" s="7">
        <v>5.5910529999999996</v>
      </c>
    </row>
    <row r="1563" spans="1:8" x14ac:dyDescent="0.3">
      <c r="A1563" s="2">
        <v>45568.541666666701</v>
      </c>
      <c r="B1563" s="5">
        <v>5.6</v>
      </c>
      <c r="C1563" s="5">
        <v>5.4</v>
      </c>
      <c r="D1563" s="5">
        <v>5.2</v>
      </c>
      <c r="E1563" s="5">
        <f t="shared" si="24"/>
        <v>5.3999999999999995</v>
      </c>
      <c r="F1563" s="5"/>
      <c r="G1563" s="5">
        <v>4.0999999999999996</v>
      </c>
      <c r="H1563" s="7">
        <v>5.9002679999999996</v>
      </c>
    </row>
    <row r="1564" spans="1:8" x14ac:dyDescent="0.3">
      <c r="A1564" s="2">
        <v>45568.583333333299</v>
      </c>
      <c r="B1564" s="5">
        <v>8.4</v>
      </c>
      <c r="C1564" s="5">
        <v>-0.7</v>
      </c>
      <c r="D1564" s="5">
        <v>4.2</v>
      </c>
      <c r="E1564" s="5">
        <f t="shared" si="24"/>
        <v>3.9666666666666668</v>
      </c>
      <c r="F1564" s="5"/>
      <c r="G1564" s="5">
        <v>4.0999999999999996</v>
      </c>
      <c r="H1564" s="7">
        <v>5.8469129999999998</v>
      </c>
    </row>
    <row r="1565" spans="1:8" x14ac:dyDescent="0.3">
      <c r="A1565" s="2">
        <v>45568.625</v>
      </c>
      <c r="B1565" s="5">
        <v>11.6</v>
      </c>
      <c r="C1565" s="5">
        <v>2.1</v>
      </c>
      <c r="D1565" s="5">
        <v>3.9</v>
      </c>
      <c r="E1565" s="5">
        <f t="shared" si="24"/>
        <v>5.8666666666666663</v>
      </c>
      <c r="F1565" s="5"/>
      <c r="G1565" s="5">
        <v>3.7</v>
      </c>
      <c r="H1565" s="7">
        <v>5.9092169999999999</v>
      </c>
    </row>
    <row r="1566" spans="1:8" x14ac:dyDescent="0.3">
      <c r="A1566" s="2">
        <v>45568.666666666701</v>
      </c>
      <c r="B1566" s="5">
        <v>6.6</v>
      </c>
      <c r="C1566" s="5">
        <v>2.2999999999999998</v>
      </c>
      <c r="D1566" s="5">
        <v>4.9000000000000004</v>
      </c>
      <c r="E1566" s="5">
        <f t="shared" si="24"/>
        <v>4.5999999999999996</v>
      </c>
      <c r="F1566" s="5"/>
      <c r="G1566" s="5">
        <v>3.9</v>
      </c>
      <c r="H1566" s="7">
        <v>5.5862090000000002</v>
      </c>
    </row>
    <row r="1567" spans="1:8" x14ac:dyDescent="0.3">
      <c r="A1567" s="2">
        <v>45568.708333333299</v>
      </c>
      <c r="B1567" s="5">
        <v>13</v>
      </c>
      <c r="C1567" s="5">
        <v>2.1</v>
      </c>
      <c r="D1567" s="5">
        <v>7.4</v>
      </c>
      <c r="E1567" s="5">
        <f t="shared" si="24"/>
        <v>7.5</v>
      </c>
      <c r="F1567" s="5"/>
      <c r="G1567" s="5">
        <v>5.0999999999999996</v>
      </c>
      <c r="H1567" s="7">
        <v>5.4129250000000004</v>
      </c>
    </row>
    <row r="1568" spans="1:8" x14ac:dyDescent="0.3">
      <c r="A1568" s="2">
        <v>45568.75</v>
      </c>
      <c r="B1568" s="5">
        <v>23.3</v>
      </c>
      <c r="C1568" s="5">
        <v>8.1999999999999993</v>
      </c>
      <c r="D1568" s="5">
        <v>21.1</v>
      </c>
      <c r="E1568" s="5">
        <f t="shared" si="24"/>
        <v>17.533333333333335</v>
      </c>
      <c r="F1568" s="5"/>
      <c r="G1568" s="5">
        <v>10</v>
      </c>
      <c r="H1568" s="7">
        <v>5.890301</v>
      </c>
    </row>
    <row r="1569" spans="1:8" x14ac:dyDescent="0.3">
      <c r="A1569" s="2">
        <v>45568.791666666701</v>
      </c>
      <c r="B1569" s="5">
        <v>17.8</v>
      </c>
      <c r="C1569" s="5">
        <v>5.5</v>
      </c>
      <c r="D1569" s="5">
        <v>4.7</v>
      </c>
      <c r="E1569" s="5">
        <f t="shared" si="24"/>
        <v>9.3333333333333339</v>
      </c>
      <c r="F1569" s="5"/>
      <c r="G1569" s="5">
        <v>6</v>
      </c>
      <c r="H1569" s="7">
        <v>5.2060789999999999</v>
      </c>
    </row>
    <row r="1570" spans="1:8" x14ac:dyDescent="0.3">
      <c r="A1570" s="2">
        <v>45568.833333333299</v>
      </c>
      <c r="B1570" s="5">
        <v>12.6</v>
      </c>
      <c r="C1570" s="5">
        <v>5.3</v>
      </c>
      <c r="D1570" s="5">
        <v>13</v>
      </c>
      <c r="E1570" s="5">
        <f t="shared" si="24"/>
        <v>10.299999999999999</v>
      </c>
      <c r="F1570" s="5"/>
      <c r="G1570" s="5">
        <v>5</v>
      </c>
      <c r="H1570" s="7">
        <v>4.8820490000000003</v>
      </c>
    </row>
    <row r="1571" spans="1:8" x14ac:dyDescent="0.3">
      <c r="A1571" s="2">
        <v>45568.875</v>
      </c>
      <c r="B1571" s="5">
        <v>14.7</v>
      </c>
      <c r="C1571" s="5">
        <v>0.8</v>
      </c>
      <c r="D1571" s="5">
        <v>8.9</v>
      </c>
      <c r="E1571" s="5">
        <f t="shared" si="24"/>
        <v>8.1333333333333329</v>
      </c>
      <c r="F1571" s="5"/>
      <c r="G1571" s="5">
        <v>6.4</v>
      </c>
      <c r="H1571" s="7">
        <v>5.4464290000000002</v>
      </c>
    </row>
    <row r="1572" spans="1:8" x14ac:dyDescent="0.3">
      <c r="A1572" s="2">
        <v>45568.916666666701</v>
      </c>
      <c r="B1572" s="5">
        <v>24.5</v>
      </c>
      <c r="C1572" s="5">
        <v>20.7</v>
      </c>
      <c r="D1572" s="5">
        <v>4.9000000000000004</v>
      </c>
      <c r="E1572" s="5">
        <f t="shared" si="24"/>
        <v>16.7</v>
      </c>
      <c r="F1572" s="5"/>
      <c r="G1572" s="5">
        <v>21.6</v>
      </c>
      <c r="H1572" s="7">
        <v>11.342821000000001</v>
      </c>
    </row>
    <row r="1573" spans="1:8" x14ac:dyDescent="0.3">
      <c r="A1573" s="2">
        <v>45568.958333333299</v>
      </c>
      <c r="B1573" s="5">
        <v>22.6</v>
      </c>
      <c r="C1573" s="5">
        <v>3</v>
      </c>
      <c r="D1573" s="5">
        <v>0.7</v>
      </c>
      <c r="E1573" s="5">
        <f t="shared" si="24"/>
        <v>8.7666666666666675</v>
      </c>
      <c r="F1573" s="5"/>
      <c r="G1573" s="5">
        <v>4.5</v>
      </c>
      <c r="H1573" s="7">
        <v>4.6873553000000001</v>
      </c>
    </row>
    <row r="1574" spans="1:8" x14ac:dyDescent="0.3">
      <c r="A1574" s="2">
        <v>45569</v>
      </c>
      <c r="B1574" s="5">
        <v>16.600000000000001</v>
      </c>
      <c r="C1574" s="5">
        <v>1.9</v>
      </c>
      <c r="D1574" s="5">
        <v>1.4</v>
      </c>
      <c r="E1574" s="5">
        <f t="shared" si="24"/>
        <v>6.6333333333333329</v>
      </c>
      <c r="F1574" s="5"/>
      <c r="G1574" s="5">
        <v>4.7</v>
      </c>
      <c r="H1574" s="7">
        <v>4.9722790000000003</v>
      </c>
    </row>
    <row r="1575" spans="1:8" x14ac:dyDescent="0.3">
      <c r="A1575" s="2">
        <v>45569.041666666701</v>
      </c>
      <c r="B1575" s="5">
        <v>6.6</v>
      </c>
      <c r="C1575" s="5">
        <v>1.1000000000000001</v>
      </c>
      <c r="D1575" s="5">
        <v>4.7</v>
      </c>
      <c r="E1575" s="5">
        <f t="shared" si="24"/>
        <v>4.1333333333333329</v>
      </c>
      <c r="F1575" s="5"/>
      <c r="G1575" s="5">
        <v>4.2</v>
      </c>
      <c r="H1575" s="7">
        <v>4.7159899999999997</v>
      </c>
    </row>
    <row r="1576" spans="1:8" x14ac:dyDescent="0.3">
      <c r="A1576" s="2">
        <v>45569.083333333299</v>
      </c>
      <c r="B1576" s="5">
        <v>2.1</v>
      </c>
      <c r="C1576" s="5">
        <v>5.2</v>
      </c>
      <c r="D1576" s="5">
        <v>4.5999999999999996</v>
      </c>
      <c r="E1576" s="5">
        <f t="shared" si="24"/>
        <v>3.9666666666666668</v>
      </c>
      <c r="F1576" s="5"/>
      <c r="G1576" s="5">
        <v>3.7</v>
      </c>
      <c r="H1576" s="7">
        <v>4.3762629999999998</v>
      </c>
    </row>
    <row r="1577" spans="1:8" x14ac:dyDescent="0.3">
      <c r="A1577" s="2">
        <v>45569.125</v>
      </c>
      <c r="B1577" s="5">
        <v>0.4</v>
      </c>
      <c r="C1577" s="5">
        <v>3</v>
      </c>
      <c r="D1577" s="5">
        <v>3.9</v>
      </c>
      <c r="E1577" s="5">
        <f t="shared" si="24"/>
        <v>2.4333333333333331</v>
      </c>
      <c r="F1577" s="5"/>
      <c r="G1577" s="5">
        <v>3.7</v>
      </c>
      <c r="H1577" s="7">
        <v>4.2711727000000002</v>
      </c>
    </row>
    <row r="1578" spans="1:8" x14ac:dyDescent="0.3">
      <c r="A1578" s="2">
        <v>45569.166666666701</v>
      </c>
      <c r="B1578" s="5">
        <v>5.2</v>
      </c>
      <c r="C1578" s="5">
        <v>1.4</v>
      </c>
      <c r="D1578" s="5">
        <v>-2</v>
      </c>
      <c r="E1578" s="5">
        <f t="shared" si="24"/>
        <v>1.5333333333333332</v>
      </c>
      <c r="F1578" s="5"/>
      <c r="G1578" s="5">
        <v>3.8</v>
      </c>
      <c r="H1578" s="7">
        <v>4.4087639999999997</v>
      </c>
    </row>
    <row r="1579" spans="1:8" x14ac:dyDescent="0.3">
      <c r="A1579" s="2">
        <v>45569.208333333299</v>
      </c>
      <c r="B1579" s="5">
        <v>3.9</v>
      </c>
      <c r="C1579" s="5">
        <v>6.1</v>
      </c>
      <c r="D1579" s="5">
        <v>-2.5</v>
      </c>
      <c r="E1579" s="5">
        <f t="shared" si="24"/>
        <v>2.5</v>
      </c>
      <c r="F1579" s="5"/>
      <c r="G1579" s="5">
        <v>4.4000000000000004</v>
      </c>
      <c r="H1579" s="7">
        <v>5.0668027000000002</v>
      </c>
    </row>
    <row r="1580" spans="1:8" x14ac:dyDescent="0.3">
      <c r="A1580" s="2">
        <v>45569.25</v>
      </c>
      <c r="B1580" s="5">
        <v>3.1</v>
      </c>
      <c r="C1580" s="5">
        <v>3.9</v>
      </c>
      <c r="D1580" s="5">
        <v>7.8</v>
      </c>
      <c r="E1580" s="5">
        <f t="shared" si="24"/>
        <v>4.9333333333333336</v>
      </c>
      <c r="F1580" s="5"/>
      <c r="G1580" s="5">
        <v>5.8</v>
      </c>
      <c r="H1580" s="7">
        <v>5.9439419999999998</v>
      </c>
    </row>
    <row r="1581" spans="1:8" x14ac:dyDescent="0.3">
      <c r="A1581" s="2">
        <v>45569.291666666701</v>
      </c>
      <c r="B1581" s="5">
        <v>-5.4</v>
      </c>
      <c r="C1581" s="5">
        <v>15</v>
      </c>
      <c r="D1581" s="5">
        <v>12.5</v>
      </c>
      <c r="E1581" s="5">
        <f t="shared" si="24"/>
        <v>7.3666666666666671</v>
      </c>
      <c r="F1581" s="5"/>
      <c r="G1581" s="5">
        <v>7.1</v>
      </c>
      <c r="H1581" s="7">
        <v>7.2552599999999998</v>
      </c>
    </row>
    <row r="1582" spans="1:8" x14ac:dyDescent="0.3">
      <c r="A1582" s="2">
        <v>45569.333333333299</v>
      </c>
      <c r="B1582" s="5">
        <v>-6.9</v>
      </c>
      <c r="C1582" s="5">
        <v>11.9</v>
      </c>
      <c r="D1582" s="5">
        <v>8.1</v>
      </c>
      <c r="E1582" s="5">
        <f t="shared" si="24"/>
        <v>4.3666666666666663</v>
      </c>
      <c r="F1582" s="5"/>
      <c r="G1582" s="5">
        <v>8</v>
      </c>
      <c r="H1582" s="7">
        <v>7.7004169999999998</v>
      </c>
    </row>
    <row r="1583" spans="1:8" x14ac:dyDescent="0.3">
      <c r="A1583" s="2">
        <v>45569.375</v>
      </c>
      <c r="B1583" s="5">
        <v>-10.1</v>
      </c>
      <c r="C1583" s="5">
        <v>18.600000000000001</v>
      </c>
      <c r="D1583" s="5">
        <v>14.7</v>
      </c>
      <c r="E1583" s="5">
        <f t="shared" si="24"/>
        <v>7.7333333333333343</v>
      </c>
      <c r="F1583" s="5"/>
      <c r="G1583" s="5">
        <v>9.1999999999999993</v>
      </c>
      <c r="H1583" s="7">
        <v>8.2583079999999995</v>
      </c>
    </row>
    <row r="1584" spans="1:8" x14ac:dyDescent="0.3">
      <c r="A1584" s="2">
        <v>45569.416666666701</v>
      </c>
      <c r="B1584" s="5">
        <v>-11.8</v>
      </c>
      <c r="C1584" s="5">
        <v>33.1</v>
      </c>
      <c r="D1584" s="5">
        <v>4.9000000000000004</v>
      </c>
      <c r="E1584" s="5">
        <f t="shared" si="24"/>
        <v>8.7333333333333343</v>
      </c>
      <c r="F1584" s="5"/>
      <c r="G1584" s="5">
        <v>9.5</v>
      </c>
      <c r="H1584" s="7">
        <v>8.9180109999999999</v>
      </c>
    </row>
    <row r="1585" spans="1:8" x14ac:dyDescent="0.3">
      <c r="A1585" s="2">
        <v>45569.458333333299</v>
      </c>
      <c r="B1585" s="5">
        <v>2.5</v>
      </c>
      <c r="C1585" s="5">
        <v>17.5</v>
      </c>
      <c r="D1585" s="5">
        <v>17.399999999999999</v>
      </c>
      <c r="E1585" s="5">
        <f t="shared" si="24"/>
        <v>12.466666666666667</v>
      </c>
      <c r="F1585" s="5"/>
      <c r="G1585" s="5">
        <v>10.3</v>
      </c>
      <c r="H1585" s="7">
        <v>9.6068979999999993</v>
      </c>
    </row>
    <row r="1586" spans="1:8" x14ac:dyDescent="0.3">
      <c r="A1586" s="2">
        <v>45569.5</v>
      </c>
      <c r="B1586" s="5">
        <v>7.9</v>
      </c>
      <c r="C1586" s="5">
        <v>13.3</v>
      </c>
      <c r="D1586" s="5">
        <v>12.5</v>
      </c>
      <c r="E1586" s="5">
        <f t="shared" si="24"/>
        <v>11.233333333333334</v>
      </c>
      <c r="F1586" s="5"/>
      <c r="G1586" s="5">
        <v>10.5</v>
      </c>
      <c r="H1586" s="7">
        <v>9.7228279999999998</v>
      </c>
    </row>
    <row r="1587" spans="1:8" x14ac:dyDescent="0.3">
      <c r="A1587" s="2">
        <v>45569.541666666701</v>
      </c>
      <c r="B1587" s="5">
        <v>2.7</v>
      </c>
      <c r="C1587" s="5">
        <v>24.9</v>
      </c>
      <c r="D1587" s="5">
        <v>9.3000000000000007</v>
      </c>
      <c r="E1587" s="5">
        <f t="shared" si="24"/>
        <v>12.299999999999999</v>
      </c>
      <c r="F1587" s="5"/>
      <c r="G1587" s="5">
        <v>9.9</v>
      </c>
      <c r="H1587" s="7">
        <v>10.364613</v>
      </c>
    </row>
    <row r="1588" spans="1:8" x14ac:dyDescent="0.3">
      <c r="A1588" s="2">
        <v>45569.583333333299</v>
      </c>
      <c r="B1588" s="5">
        <v>9.6</v>
      </c>
      <c r="C1588" s="5">
        <v>17.2</v>
      </c>
      <c r="D1588" s="5">
        <v>10.5</v>
      </c>
      <c r="E1588" s="5">
        <f t="shared" si="24"/>
        <v>12.433333333333332</v>
      </c>
      <c r="F1588" s="5"/>
      <c r="G1588" s="5">
        <v>9.8000000000000007</v>
      </c>
      <c r="H1588" s="7">
        <v>10.302275</v>
      </c>
    </row>
    <row r="1589" spans="1:8" x14ac:dyDescent="0.3">
      <c r="A1589" s="2">
        <v>45569.625</v>
      </c>
      <c r="B1589" s="5">
        <v>18.8</v>
      </c>
      <c r="C1589" s="5">
        <v>36.200000000000003</v>
      </c>
      <c r="D1589" s="5">
        <v>25.4</v>
      </c>
      <c r="E1589" s="5">
        <f t="shared" si="24"/>
        <v>26.8</v>
      </c>
      <c r="F1589" s="5"/>
      <c r="G1589" s="5">
        <v>20.5</v>
      </c>
      <c r="H1589" s="7">
        <v>16.261130999999999</v>
      </c>
    </row>
    <row r="1590" spans="1:8" x14ac:dyDescent="0.3">
      <c r="A1590" s="2">
        <v>45569.666666666701</v>
      </c>
      <c r="B1590" s="5">
        <v>33.6</v>
      </c>
      <c r="C1590" s="5">
        <v>61.7</v>
      </c>
      <c r="D1590" s="5">
        <v>46.4</v>
      </c>
      <c r="E1590" s="5">
        <f t="shared" si="24"/>
        <v>47.233333333333341</v>
      </c>
      <c r="F1590" s="5"/>
      <c r="G1590" s="5">
        <v>133.69999999999999</v>
      </c>
      <c r="H1590" s="7">
        <v>77.874511999999996</v>
      </c>
    </row>
    <row r="1591" spans="1:8" x14ac:dyDescent="0.3">
      <c r="A1591" s="2">
        <v>45569.708333333299</v>
      </c>
      <c r="B1591" s="5">
        <v>71.7</v>
      </c>
      <c r="C1591" s="5">
        <v>62.8</v>
      </c>
      <c r="D1591" s="5">
        <v>77.599999999999994</v>
      </c>
      <c r="E1591" s="5">
        <f t="shared" si="24"/>
        <v>70.7</v>
      </c>
      <c r="F1591" s="5"/>
      <c r="G1591" s="5">
        <v>158.9</v>
      </c>
      <c r="H1591" s="7">
        <v>112.012657</v>
      </c>
    </row>
    <row r="1592" spans="1:8" x14ac:dyDescent="0.3">
      <c r="A1592" s="2">
        <v>45569.75</v>
      </c>
      <c r="B1592" s="5">
        <v>79.8</v>
      </c>
      <c r="C1592" s="5">
        <v>45.4</v>
      </c>
      <c r="D1592" s="5">
        <v>38.1</v>
      </c>
      <c r="E1592" s="5">
        <f t="shared" si="24"/>
        <v>54.43333333333333</v>
      </c>
      <c r="F1592" s="5"/>
      <c r="G1592" s="5">
        <v>70.2</v>
      </c>
      <c r="H1592" s="7">
        <v>55.2091359</v>
      </c>
    </row>
    <row r="1593" spans="1:8" x14ac:dyDescent="0.3">
      <c r="A1593" s="2">
        <v>45569.791666666701</v>
      </c>
      <c r="B1593" s="5">
        <v>67.099999999999994</v>
      </c>
      <c r="C1593" s="5">
        <v>12.1</v>
      </c>
      <c r="D1593" s="5">
        <v>21.9</v>
      </c>
      <c r="E1593" s="5">
        <f t="shared" si="24"/>
        <v>33.699999999999996</v>
      </c>
      <c r="F1593" s="5"/>
      <c r="G1593" s="5">
        <v>13.2</v>
      </c>
      <c r="H1593" s="7">
        <v>12.5539147</v>
      </c>
    </row>
    <row r="1594" spans="1:8" x14ac:dyDescent="0.3">
      <c r="A1594" s="2">
        <v>45569.833333333299</v>
      </c>
      <c r="B1594" s="5">
        <v>44.3</v>
      </c>
      <c r="C1594" s="5">
        <v>11.1</v>
      </c>
      <c r="D1594" s="5">
        <v>19.399999999999999</v>
      </c>
      <c r="E1594" s="5">
        <f t="shared" si="24"/>
        <v>24.933333333333334</v>
      </c>
      <c r="F1594" s="5"/>
      <c r="G1594" s="5">
        <v>7</v>
      </c>
      <c r="H1594" s="7">
        <v>7.4559347000000002</v>
      </c>
    </row>
    <row r="1595" spans="1:8" x14ac:dyDescent="0.3">
      <c r="A1595" s="2">
        <v>45569.875</v>
      </c>
      <c r="B1595" s="5">
        <v>30.4</v>
      </c>
      <c r="C1595" s="5">
        <v>5.0999999999999996</v>
      </c>
      <c r="D1595" s="5">
        <v>8.4</v>
      </c>
      <c r="E1595" s="5">
        <f t="shared" si="24"/>
        <v>14.633333333333333</v>
      </c>
      <c r="F1595" s="5"/>
      <c r="G1595" s="5">
        <v>6.8</v>
      </c>
      <c r="H1595" s="7">
        <v>7.2207933000000004</v>
      </c>
    </row>
    <row r="1596" spans="1:8" x14ac:dyDescent="0.3">
      <c r="A1596" s="2">
        <v>45569.916666666701</v>
      </c>
      <c r="B1596" s="5">
        <v>1.8</v>
      </c>
      <c r="C1596" s="5">
        <v>7.8</v>
      </c>
      <c r="D1596" s="5">
        <v>4.4000000000000004</v>
      </c>
      <c r="E1596" s="5">
        <f t="shared" si="24"/>
        <v>4.666666666666667</v>
      </c>
      <c r="F1596" s="5"/>
      <c r="G1596" s="5">
        <v>2.1</v>
      </c>
      <c r="H1596" s="7">
        <v>2.8866792999999999</v>
      </c>
    </row>
    <row r="1597" spans="1:8" x14ac:dyDescent="0.3">
      <c r="A1597" s="2">
        <v>45569.958333333299</v>
      </c>
      <c r="B1597" s="5">
        <v>-5.3</v>
      </c>
      <c r="C1597" s="5">
        <v>3.1</v>
      </c>
      <c r="D1597" s="5">
        <v>-0.7</v>
      </c>
      <c r="E1597" s="5">
        <f t="shared" si="24"/>
        <v>-0.96666666666666645</v>
      </c>
      <c r="F1597" s="5"/>
      <c r="G1597" s="5">
        <v>1.4</v>
      </c>
      <c r="H1597" s="7">
        <v>2.4538427</v>
      </c>
    </row>
    <row r="1598" spans="1:8" x14ac:dyDescent="0.3">
      <c r="A1598" s="2">
        <v>45570</v>
      </c>
      <c r="B1598" s="5">
        <v>7</v>
      </c>
      <c r="C1598" s="5">
        <v>3.3</v>
      </c>
      <c r="D1598" s="5">
        <v>-2.7</v>
      </c>
      <c r="E1598" s="5">
        <f t="shared" si="24"/>
        <v>2.5333333333333337</v>
      </c>
      <c r="F1598" s="5"/>
      <c r="G1598" s="5">
        <v>1.2</v>
      </c>
      <c r="H1598" s="7">
        <v>2.4572093000000002</v>
      </c>
    </row>
    <row r="1599" spans="1:8" x14ac:dyDescent="0.3">
      <c r="A1599" s="2">
        <v>45570.041666666701</v>
      </c>
      <c r="B1599" s="5">
        <v>7.8</v>
      </c>
      <c r="C1599" s="5">
        <v>7.9</v>
      </c>
      <c r="D1599" s="5">
        <v>-1.9</v>
      </c>
      <c r="E1599" s="5">
        <f t="shared" si="24"/>
        <v>4.5999999999999996</v>
      </c>
      <c r="F1599" s="5"/>
      <c r="G1599" s="5">
        <v>0.7</v>
      </c>
      <c r="H1599" s="7">
        <v>2.6439613</v>
      </c>
    </row>
    <row r="1600" spans="1:8" x14ac:dyDescent="0.3">
      <c r="A1600" s="2">
        <v>45570.083333333299</v>
      </c>
      <c r="B1600" s="5">
        <v>-2.6</v>
      </c>
      <c r="C1600" s="5">
        <v>6.7</v>
      </c>
      <c r="D1600" s="5">
        <v>-1.7</v>
      </c>
      <c r="E1600" s="5">
        <f t="shared" si="24"/>
        <v>0.79999999999999982</v>
      </c>
      <c r="F1600" s="5"/>
      <c r="G1600" s="5">
        <v>0.6</v>
      </c>
      <c r="H1600" s="7">
        <v>2.7713793</v>
      </c>
    </row>
    <row r="1601" spans="1:8" x14ac:dyDescent="0.3">
      <c r="A1601" s="2">
        <v>45570.125</v>
      </c>
      <c r="B1601" s="5">
        <v>0</v>
      </c>
      <c r="C1601" s="5">
        <v>1.2</v>
      </c>
      <c r="D1601" s="5">
        <v>0.2</v>
      </c>
      <c r="E1601" s="5">
        <f t="shared" si="24"/>
        <v>0.46666666666666662</v>
      </c>
      <c r="F1601" s="5"/>
      <c r="G1601" s="5">
        <v>0.8</v>
      </c>
      <c r="H1601" s="7">
        <v>2.52963067</v>
      </c>
    </row>
    <row r="1602" spans="1:8" x14ac:dyDescent="0.3">
      <c r="A1602" s="2">
        <v>45570.166666666701</v>
      </c>
      <c r="B1602" s="5">
        <v>8</v>
      </c>
      <c r="C1602" s="5">
        <v>4.5</v>
      </c>
      <c r="D1602" s="5">
        <v>2.5</v>
      </c>
      <c r="E1602" s="5">
        <f t="shared" si="24"/>
        <v>5</v>
      </c>
      <c r="F1602" s="5"/>
      <c r="G1602" s="5">
        <v>1</v>
      </c>
      <c r="H1602" s="7">
        <v>2.4319959999999998</v>
      </c>
    </row>
    <row r="1603" spans="1:8" x14ac:dyDescent="0.3">
      <c r="A1603" s="2">
        <v>45570.208333333299</v>
      </c>
      <c r="B1603" s="5">
        <v>-2.2999999999999998</v>
      </c>
      <c r="C1603" s="5">
        <v>4.9000000000000004</v>
      </c>
      <c r="D1603" s="5">
        <v>1.4</v>
      </c>
      <c r="E1603" s="5">
        <f t="shared" ref="E1603:E1666" si="25">AVERAGE(B1603:D1603)</f>
        <v>1.3333333333333333</v>
      </c>
      <c r="F1603" s="5"/>
      <c r="G1603" s="5">
        <v>0.9</v>
      </c>
      <c r="H1603" s="7">
        <v>2.3755272999999999</v>
      </c>
    </row>
    <row r="1604" spans="1:8" x14ac:dyDescent="0.3">
      <c r="A1604" s="2">
        <v>45570.25</v>
      </c>
      <c r="B1604" s="5">
        <v>2.4</v>
      </c>
      <c r="C1604" s="5">
        <v>5.5</v>
      </c>
      <c r="D1604" s="5">
        <v>0.7</v>
      </c>
      <c r="E1604" s="5">
        <f t="shared" si="25"/>
        <v>2.8666666666666667</v>
      </c>
      <c r="F1604" s="5"/>
      <c r="G1604" s="5">
        <v>1</v>
      </c>
      <c r="H1604" s="7">
        <v>2.250864</v>
      </c>
    </row>
    <row r="1605" spans="1:8" x14ac:dyDescent="0.3">
      <c r="A1605" s="2">
        <v>45570.291666666701</v>
      </c>
      <c r="B1605" s="5">
        <v>4.2</v>
      </c>
      <c r="C1605" s="5">
        <v>4.7</v>
      </c>
      <c r="D1605" s="5">
        <v>2.2000000000000002</v>
      </c>
      <c r="E1605" s="5">
        <f t="shared" si="25"/>
        <v>3.7000000000000006</v>
      </c>
      <c r="F1605" s="5"/>
      <c r="G1605" s="5">
        <v>1.5</v>
      </c>
      <c r="H1605" s="7">
        <v>2.3307367000000001</v>
      </c>
    </row>
    <row r="1606" spans="1:8" x14ac:dyDescent="0.3">
      <c r="A1606" s="2">
        <v>45570.333333333299</v>
      </c>
      <c r="B1606" s="5">
        <v>-5.5</v>
      </c>
      <c r="C1606" s="5">
        <v>4.4000000000000004</v>
      </c>
      <c r="D1606" s="5">
        <v>0.5</v>
      </c>
      <c r="E1606" s="5">
        <f t="shared" si="25"/>
        <v>-0.19999999999999987</v>
      </c>
      <c r="F1606" s="5"/>
      <c r="G1606" s="5">
        <v>0.9</v>
      </c>
      <c r="H1606" s="7">
        <v>2.6339090000000001</v>
      </c>
    </row>
    <row r="1607" spans="1:8" x14ac:dyDescent="0.3">
      <c r="A1607" s="2">
        <v>45570.375</v>
      </c>
      <c r="B1607" s="5">
        <v>1.4</v>
      </c>
      <c r="C1607" s="5">
        <v>1.3</v>
      </c>
      <c r="D1607" s="5">
        <v>0.7</v>
      </c>
      <c r="E1607" s="5">
        <f t="shared" si="25"/>
        <v>1.1333333333333335</v>
      </c>
      <c r="F1607" s="5"/>
      <c r="G1607" s="5">
        <v>1.1000000000000001</v>
      </c>
      <c r="H1607" s="7">
        <v>2.997833</v>
      </c>
    </row>
    <row r="1608" spans="1:8" x14ac:dyDescent="0.3">
      <c r="A1608" s="2">
        <v>45570.416666666701</v>
      </c>
      <c r="B1608" s="5">
        <v>-2.2000000000000002</v>
      </c>
      <c r="C1608" s="5">
        <v>5.2</v>
      </c>
      <c r="D1608" s="5">
        <v>4.4000000000000004</v>
      </c>
      <c r="E1608" s="5">
        <f t="shared" si="25"/>
        <v>2.4666666666666668</v>
      </c>
      <c r="F1608" s="5"/>
      <c r="G1608" s="5">
        <v>0.9</v>
      </c>
      <c r="H1608" s="7">
        <v>3.1779199999999999</v>
      </c>
    </row>
    <row r="1609" spans="1:8" x14ac:dyDescent="0.3">
      <c r="A1609" s="2">
        <v>45570.458333333299</v>
      </c>
      <c r="B1609" s="5">
        <v>0.2</v>
      </c>
      <c r="C1609" s="5">
        <v>8.3000000000000007</v>
      </c>
      <c r="D1609" s="5">
        <v>3.9</v>
      </c>
      <c r="E1609" s="5">
        <f t="shared" si="25"/>
        <v>4.1333333333333337</v>
      </c>
      <c r="F1609" s="5"/>
      <c r="G1609" s="5">
        <v>1.4</v>
      </c>
      <c r="H1609" s="7">
        <v>3.7445119999999998</v>
      </c>
    </row>
    <row r="1610" spans="1:8" x14ac:dyDescent="0.3">
      <c r="A1610" s="2">
        <v>45570.5</v>
      </c>
      <c r="B1610" s="5">
        <v>-1.4</v>
      </c>
      <c r="C1610" s="5">
        <v>7.7</v>
      </c>
      <c r="D1610" s="5">
        <v>-0.2</v>
      </c>
      <c r="E1610" s="5">
        <f t="shared" si="25"/>
        <v>2.0333333333333337</v>
      </c>
      <c r="F1610" s="5"/>
      <c r="G1610" s="5">
        <v>2.1</v>
      </c>
      <c r="H1610" s="7">
        <v>4.2811190000000003</v>
      </c>
    </row>
    <row r="1611" spans="1:8" x14ac:dyDescent="0.3">
      <c r="A1611" s="2">
        <v>45570.541666666701</v>
      </c>
      <c r="B1611" s="5">
        <v>0.2</v>
      </c>
      <c r="C1611" s="5">
        <v>4.2</v>
      </c>
      <c r="D1611" s="5">
        <v>6.7</v>
      </c>
      <c r="E1611" s="5">
        <f t="shared" si="25"/>
        <v>3.7000000000000006</v>
      </c>
      <c r="F1611" s="5"/>
      <c r="G1611" s="5">
        <v>2.1</v>
      </c>
      <c r="H1611" s="7">
        <v>4.6945370000000004</v>
      </c>
    </row>
    <row r="1612" spans="1:8" x14ac:dyDescent="0.3">
      <c r="A1612" s="2">
        <v>45570.583333333299</v>
      </c>
      <c r="B1612" s="5">
        <v>2.1</v>
      </c>
      <c r="C1612" s="5">
        <v>4.5999999999999996</v>
      </c>
      <c r="D1612" s="5">
        <v>4.4000000000000004</v>
      </c>
      <c r="E1612" s="5">
        <f t="shared" si="25"/>
        <v>3.6999999999999997</v>
      </c>
      <c r="F1612" s="5"/>
      <c r="G1612" s="5">
        <v>1.1000000000000001</v>
      </c>
      <c r="H1612" s="7">
        <v>4.5032769999999998</v>
      </c>
    </row>
    <row r="1613" spans="1:8" x14ac:dyDescent="0.3">
      <c r="A1613" s="2">
        <v>45570.625</v>
      </c>
      <c r="B1613" s="5">
        <v>1.5</v>
      </c>
      <c r="C1613" s="5">
        <v>-1.9</v>
      </c>
      <c r="D1613" s="5">
        <v>5.7</v>
      </c>
      <c r="E1613" s="5">
        <f t="shared" si="25"/>
        <v>1.7666666666666668</v>
      </c>
      <c r="F1613" s="5"/>
      <c r="G1613" s="5">
        <v>1</v>
      </c>
      <c r="H1613" s="7">
        <v>4.6661039999999998</v>
      </c>
    </row>
    <row r="1614" spans="1:8" x14ac:dyDescent="0.3">
      <c r="A1614" s="2">
        <v>45570.666666666701</v>
      </c>
      <c r="B1614" s="5">
        <v>-4.5999999999999996</v>
      </c>
      <c r="C1614" s="5">
        <v>3.4</v>
      </c>
      <c r="D1614" s="5">
        <v>5.4</v>
      </c>
      <c r="E1614" s="5">
        <f t="shared" si="25"/>
        <v>1.4000000000000004</v>
      </c>
      <c r="F1614" s="5"/>
      <c r="G1614" s="5">
        <v>0.7</v>
      </c>
      <c r="H1614" s="7">
        <v>4.5529900000000003</v>
      </c>
    </row>
    <row r="1615" spans="1:8" x14ac:dyDescent="0.3">
      <c r="A1615" s="2">
        <v>45570.708333333299</v>
      </c>
      <c r="B1615" s="5">
        <v>9.9</v>
      </c>
      <c r="C1615" s="5">
        <v>2.6</v>
      </c>
      <c r="D1615" s="5">
        <v>2.5</v>
      </c>
      <c r="E1615" s="5">
        <f t="shared" si="25"/>
        <v>5</v>
      </c>
      <c r="F1615" s="5"/>
      <c r="G1615" s="5">
        <v>0.8</v>
      </c>
      <c r="H1615" s="7">
        <v>4.2825300000000004</v>
      </c>
    </row>
    <row r="1616" spans="1:8" x14ac:dyDescent="0.3">
      <c r="A1616" s="2">
        <v>45570.75</v>
      </c>
      <c r="B1616" s="5">
        <v>14.7</v>
      </c>
      <c r="C1616" s="5">
        <v>0.7</v>
      </c>
      <c r="D1616" s="5">
        <v>1.4</v>
      </c>
      <c r="E1616" s="5">
        <f t="shared" si="25"/>
        <v>5.5999999999999988</v>
      </c>
      <c r="F1616" s="5"/>
      <c r="G1616" s="5">
        <v>1.1000000000000001</v>
      </c>
      <c r="H1616" s="7">
        <v>4.0976049999999997</v>
      </c>
    </row>
    <row r="1617" spans="1:8" x14ac:dyDescent="0.3">
      <c r="A1617" s="2">
        <v>45570.791666666701</v>
      </c>
      <c r="B1617" s="5">
        <v>10.1</v>
      </c>
      <c r="C1617" s="5">
        <v>1.9</v>
      </c>
      <c r="D1617" s="5">
        <v>3.2</v>
      </c>
      <c r="E1617" s="5">
        <f t="shared" si="25"/>
        <v>5.0666666666666664</v>
      </c>
      <c r="F1617" s="5"/>
      <c r="G1617" s="5">
        <v>1.5</v>
      </c>
      <c r="H1617" s="7">
        <v>4.1741849999999996</v>
      </c>
    </row>
    <row r="1618" spans="1:8" x14ac:dyDescent="0.3">
      <c r="A1618" s="2">
        <v>45570.833333333299</v>
      </c>
      <c r="B1618" s="5">
        <v>10.8</v>
      </c>
      <c r="C1618" s="5">
        <v>1.5</v>
      </c>
      <c r="D1618" s="5">
        <v>1.2</v>
      </c>
      <c r="E1618" s="5">
        <f t="shared" si="25"/>
        <v>4.5</v>
      </c>
      <c r="F1618" s="5"/>
      <c r="G1618" s="5">
        <v>1.9</v>
      </c>
      <c r="H1618" s="7">
        <v>4.0611579999999998</v>
      </c>
    </row>
    <row r="1619" spans="1:8" x14ac:dyDescent="0.3">
      <c r="A1619" s="2">
        <v>45570.875</v>
      </c>
      <c r="B1619" s="5">
        <v>2.4</v>
      </c>
      <c r="C1619" s="5">
        <v>4.7</v>
      </c>
      <c r="D1619" s="5">
        <v>4.4000000000000004</v>
      </c>
      <c r="E1619" s="5">
        <f t="shared" si="25"/>
        <v>3.8333333333333335</v>
      </c>
      <c r="F1619" s="5"/>
      <c r="G1619" s="5">
        <v>1.5</v>
      </c>
      <c r="H1619" s="7">
        <v>3.559787</v>
      </c>
    </row>
    <row r="1620" spans="1:8" x14ac:dyDescent="0.3">
      <c r="A1620" s="2">
        <v>45570.916666666701</v>
      </c>
      <c r="B1620" s="5">
        <v>2.9</v>
      </c>
      <c r="C1620" s="5">
        <v>2.5</v>
      </c>
      <c r="D1620" s="5">
        <v>6.9</v>
      </c>
      <c r="E1620" s="5">
        <f t="shared" si="25"/>
        <v>4.1000000000000005</v>
      </c>
      <c r="F1620" s="5"/>
      <c r="G1620" s="5">
        <v>1.5</v>
      </c>
      <c r="H1620" s="7">
        <v>3.2885746999999999</v>
      </c>
    </row>
    <row r="1621" spans="1:8" x14ac:dyDescent="0.3">
      <c r="A1621" s="2">
        <v>45570.958333333299</v>
      </c>
      <c r="B1621" s="5">
        <v>16</v>
      </c>
      <c r="C1621" s="5">
        <v>3.5</v>
      </c>
      <c r="D1621" s="5">
        <v>-0.2</v>
      </c>
      <c r="E1621" s="5">
        <f t="shared" si="25"/>
        <v>6.4333333333333336</v>
      </c>
      <c r="F1621" s="5"/>
      <c r="G1621" s="5">
        <v>2.1</v>
      </c>
      <c r="H1621" s="7">
        <v>3.4138320000000002</v>
      </c>
    </row>
    <row r="1622" spans="1:8" x14ac:dyDescent="0.3">
      <c r="A1622" s="2">
        <v>45571</v>
      </c>
      <c r="B1622" s="5">
        <v>19.8</v>
      </c>
      <c r="C1622" s="5">
        <v>3.1</v>
      </c>
      <c r="D1622" s="5">
        <v>-3.4</v>
      </c>
      <c r="E1622" s="5">
        <f t="shared" si="25"/>
        <v>6.5000000000000009</v>
      </c>
      <c r="F1622" s="5"/>
      <c r="G1622" s="5">
        <v>2.1</v>
      </c>
      <c r="H1622" s="7">
        <v>3.0220612999999998</v>
      </c>
    </row>
    <row r="1623" spans="1:8" x14ac:dyDescent="0.3">
      <c r="A1623" s="2">
        <v>45571.041666666701</v>
      </c>
      <c r="B1623" s="5">
        <v>5.3</v>
      </c>
      <c r="C1623" s="5">
        <v>3</v>
      </c>
      <c r="D1623" s="5">
        <v>10.5</v>
      </c>
      <c r="E1623" s="5">
        <f t="shared" si="25"/>
        <v>6.2666666666666666</v>
      </c>
      <c r="F1623" s="5"/>
      <c r="G1623" s="5">
        <v>2.1</v>
      </c>
      <c r="H1623" s="7">
        <v>2.7972079999999999</v>
      </c>
    </row>
    <row r="1624" spans="1:8" x14ac:dyDescent="0.3">
      <c r="A1624" s="2">
        <v>45571.083333333299</v>
      </c>
      <c r="B1624" s="5">
        <v>-1.1000000000000001</v>
      </c>
      <c r="C1624" s="5">
        <v>-1</v>
      </c>
      <c r="D1624" s="5">
        <v>5.0999999999999996</v>
      </c>
      <c r="E1624" s="5">
        <f t="shared" si="25"/>
        <v>0.99999999999999989</v>
      </c>
      <c r="F1624" s="5"/>
      <c r="G1624" s="5">
        <v>1.9</v>
      </c>
      <c r="H1624" s="7">
        <v>2.4942875999999998</v>
      </c>
    </row>
    <row r="1625" spans="1:8" x14ac:dyDescent="0.3">
      <c r="A1625" s="2">
        <v>45571.125</v>
      </c>
      <c r="B1625" s="5">
        <v>2.1</v>
      </c>
      <c r="C1625" s="5">
        <v>-2</v>
      </c>
      <c r="D1625" s="5">
        <v>1.4</v>
      </c>
      <c r="E1625" s="5">
        <f t="shared" si="25"/>
        <v>0.5</v>
      </c>
      <c r="F1625" s="5"/>
      <c r="G1625" s="5">
        <v>2.1</v>
      </c>
      <c r="H1625" s="7">
        <v>2.4004427000000002</v>
      </c>
    </row>
    <row r="1626" spans="1:8" x14ac:dyDescent="0.3">
      <c r="A1626" s="2">
        <v>45571.166666666701</v>
      </c>
      <c r="B1626" s="5">
        <v>-1.8</v>
      </c>
      <c r="C1626" s="5">
        <v>-0.1</v>
      </c>
      <c r="D1626" s="5">
        <v>2.2000000000000002</v>
      </c>
      <c r="E1626" s="5">
        <f t="shared" si="25"/>
        <v>0.10000000000000002</v>
      </c>
      <c r="F1626" s="5"/>
      <c r="G1626" s="5">
        <v>2</v>
      </c>
      <c r="H1626" s="7">
        <v>2.3895393</v>
      </c>
    </row>
    <row r="1627" spans="1:8" x14ac:dyDescent="0.3">
      <c r="A1627" s="2">
        <v>45571.208333333299</v>
      </c>
      <c r="B1627" s="5">
        <v>-1</v>
      </c>
      <c r="C1627" s="5">
        <v>0.4</v>
      </c>
      <c r="D1627" s="5">
        <v>7.9</v>
      </c>
      <c r="E1627" s="5">
        <f t="shared" si="25"/>
        <v>2.4333333333333336</v>
      </c>
      <c r="F1627" s="5"/>
      <c r="G1627" s="5">
        <v>2.2000000000000002</v>
      </c>
      <c r="H1627" s="7">
        <v>2.3475799999999998</v>
      </c>
    </row>
    <row r="1628" spans="1:8" x14ac:dyDescent="0.3">
      <c r="A1628" s="2">
        <v>45571.25</v>
      </c>
      <c r="B1628" s="5">
        <v>1.9</v>
      </c>
      <c r="C1628" s="5">
        <v>-1.1000000000000001</v>
      </c>
      <c r="D1628" s="5">
        <v>6.2</v>
      </c>
      <c r="E1628" s="5">
        <f t="shared" si="25"/>
        <v>2.3333333333333335</v>
      </c>
      <c r="F1628" s="5"/>
      <c r="G1628" s="5">
        <v>2.1</v>
      </c>
      <c r="H1628" s="7">
        <v>2.1384053000000001</v>
      </c>
    </row>
    <row r="1629" spans="1:8" x14ac:dyDescent="0.3">
      <c r="A1629" s="2">
        <v>45571.291666666701</v>
      </c>
      <c r="B1629" s="5">
        <v>-7.4</v>
      </c>
      <c r="C1629" s="5">
        <v>3.3</v>
      </c>
      <c r="D1629" s="5">
        <v>-0.7</v>
      </c>
      <c r="E1629" s="5">
        <f t="shared" si="25"/>
        <v>-1.6000000000000003</v>
      </c>
      <c r="F1629" s="5"/>
      <c r="G1629" s="5">
        <v>3.3</v>
      </c>
      <c r="H1629" s="7">
        <v>2.6722959999999998</v>
      </c>
    </row>
    <row r="1630" spans="1:8" x14ac:dyDescent="0.3">
      <c r="A1630" s="2">
        <v>45571.333333333299</v>
      </c>
      <c r="B1630" s="5">
        <v>-15.2</v>
      </c>
      <c r="C1630" s="5">
        <v>3.5</v>
      </c>
      <c r="D1630" s="5">
        <v>15.9</v>
      </c>
      <c r="E1630" s="5">
        <f t="shared" si="25"/>
        <v>1.4000000000000004</v>
      </c>
      <c r="F1630" s="5"/>
      <c r="G1630" s="5">
        <v>3.5</v>
      </c>
      <c r="H1630" s="7">
        <v>3.9001899999999998</v>
      </c>
    </row>
    <row r="1631" spans="1:8" x14ac:dyDescent="0.3">
      <c r="A1631" s="2">
        <v>45571.375</v>
      </c>
      <c r="B1631" s="5">
        <v>-16.5</v>
      </c>
      <c r="C1631" s="5">
        <v>4.4000000000000004</v>
      </c>
      <c r="D1631" s="5">
        <v>6.4</v>
      </c>
      <c r="E1631" s="5">
        <f t="shared" si="25"/>
        <v>-1.8999999999999997</v>
      </c>
      <c r="F1631" s="5"/>
      <c r="G1631" s="5">
        <v>3.8</v>
      </c>
      <c r="H1631" s="7">
        <v>4.5773260000000002</v>
      </c>
    </row>
    <row r="1632" spans="1:8" x14ac:dyDescent="0.3">
      <c r="A1632" s="2">
        <v>45571.416666666701</v>
      </c>
      <c r="B1632" s="5">
        <v>-11.4</v>
      </c>
      <c r="C1632" s="5">
        <v>6.3</v>
      </c>
      <c r="D1632" s="5">
        <v>8.6</v>
      </c>
      <c r="E1632" s="5">
        <f t="shared" si="25"/>
        <v>1.1666666666666663</v>
      </c>
      <c r="F1632" s="5"/>
      <c r="G1632" s="5">
        <v>5</v>
      </c>
      <c r="H1632" s="7">
        <v>5.8972689999999997</v>
      </c>
    </row>
    <row r="1633" spans="1:8" x14ac:dyDescent="0.3">
      <c r="A1633" s="2">
        <v>45571.458333333299</v>
      </c>
      <c r="B1633" s="5">
        <v>3.2</v>
      </c>
      <c r="C1633" s="5">
        <v>2.2999999999999998</v>
      </c>
      <c r="D1633" s="5">
        <v>3.9</v>
      </c>
      <c r="E1633" s="5">
        <f t="shared" si="25"/>
        <v>3.1333333333333333</v>
      </c>
      <c r="F1633" s="5"/>
      <c r="G1633" s="5">
        <v>14.1</v>
      </c>
      <c r="H1633" s="7">
        <v>12.674588999999999</v>
      </c>
    </row>
    <row r="1634" spans="1:8" x14ac:dyDescent="0.3">
      <c r="A1634" s="2">
        <v>45571.5</v>
      </c>
      <c r="B1634" s="5">
        <v>9.3000000000000007</v>
      </c>
      <c r="C1634" s="5">
        <v>11</v>
      </c>
      <c r="D1634" s="5">
        <v>16.899999999999999</v>
      </c>
      <c r="E1634" s="5">
        <f t="shared" si="25"/>
        <v>12.4</v>
      </c>
      <c r="F1634" s="5"/>
      <c r="G1634" s="5">
        <v>25.2</v>
      </c>
      <c r="H1634" s="7">
        <v>21.745052000000001</v>
      </c>
    </row>
    <row r="1635" spans="1:8" x14ac:dyDescent="0.3">
      <c r="A1635" s="2">
        <v>45571.541666666701</v>
      </c>
      <c r="B1635" s="5">
        <v>20.2</v>
      </c>
      <c r="C1635" s="5">
        <v>27.4</v>
      </c>
      <c r="D1635" s="5">
        <v>21.4</v>
      </c>
      <c r="E1635" s="5">
        <f t="shared" si="25"/>
        <v>23</v>
      </c>
      <c r="F1635" s="5"/>
      <c r="G1635" s="5">
        <v>39.5</v>
      </c>
      <c r="H1635" s="7">
        <v>34.758045000000003</v>
      </c>
    </row>
    <row r="1636" spans="1:8" x14ac:dyDescent="0.3">
      <c r="A1636" s="2">
        <v>45571.583333333299</v>
      </c>
      <c r="B1636" s="5">
        <v>34.6</v>
      </c>
      <c r="C1636" s="5">
        <v>29</v>
      </c>
      <c r="D1636" s="5">
        <v>36.200000000000003</v>
      </c>
      <c r="E1636" s="5">
        <f t="shared" si="25"/>
        <v>33.266666666666673</v>
      </c>
      <c r="F1636" s="5"/>
      <c r="G1636" s="5">
        <v>53.2</v>
      </c>
      <c r="H1636" s="7">
        <v>44.016821999999998</v>
      </c>
    </row>
    <row r="1637" spans="1:8" x14ac:dyDescent="0.3">
      <c r="A1637" s="2">
        <v>45571.625</v>
      </c>
      <c r="B1637" s="5">
        <v>42.4</v>
      </c>
      <c r="C1637" s="5">
        <v>36.5</v>
      </c>
      <c r="D1637" s="5">
        <v>39.299999999999997</v>
      </c>
      <c r="E1637" s="5">
        <f t="shared" si="25"/>
        <v>39.4</v>
      </c>
      <c r="F1637" s="5"/>
      <c r="G1637" s="5">
        <v>68.900000000000006</v>
      </c>
      <c r="H1637" s="7">
        <v>55.353093999999999</v>
      </c>
    </row>
    <row r="1638" spans="1:8" x14ac:dyDescent="0.3">
      <c r="A1638" s="2">
        <v>45571.666666666701</v>
      </c>
      <c r="B1638" s="5">
        <v>52.2</v>
      </c>
      <c r="C1638" s="5">
        <v>39.4</v>
      </c>
      <c r="D1638" s="5">
        <v>50.1</v>
      </c>
      <c r="E1638" s="5">
        <f t="shared" si="25"/>
        <v>47.233333333333327</v>
      </c>
      <c r="F1638" s="5"/>
      <c r="G1638" s="5">
        <v>72.099999999999994</v>
      </c>
      <c r="H1638" s="7">
        <v>57.326507999999997</v>
      </c>
    </row>
    <row r="1639" spans="1:8" x14ac:dyDescent="0.3">
      <c r="A1639" s="2">
        <v>45571.708333333299</v>
      </c>
      <c r="B1639" s="5">
        <v>54.3</v>
      </c>
      <c r="C1639" s="5">
        <v>40.9</v>
      </c>
      <c r="D1639" s="5">
        <v>51.6</v>
      </c>
      <c r="E1639" s="5">
        <f t="shared" si="25"/>
        <v>48.93333333333333</v>
      </c>
      <c r="F1639" s="5"/>
      <c r="G1639" s="5">
        <v>72.099999999999994</v>
      </c>
      <c r="H1639" s="7">
        <v>57.697203000000002</v>
      </c>
    </row>
    <row r="1640" spans="1:8" x14ac:dyDescent="0.3">
      <c r="A1640" s="2">
        <v>45571.75</v>
      </c>
      <c r="B1640" s="5">
        <v>68.400000000000006</v>
      </c>
      <c r="C1640" s="5">
        <v>38</v>
      </c>
      <c r="D1640" s="5">
        <v>51</v>
      </c>
      <c r="E1640" s="5">
        <f t="shared" si="25"/>
        <v>52.466666666666669</v>
      </c>
      <c r="F1640" s="5"/>
      <c r="G1640" s="5">
        <v>71.400000000000006</v>
      </c>
      <c r="H1640" s="7">
        <v>59.989452</v>
      </c>
    </row>
    <row r="1641" spans="1:8" x14ac:dyDescent="0.3">
      <c r="A1641" s="2">
        <v>45571.791666666701</v>
      </c>
      <c r="B1641" s="5">
        <v>62.6</v>
      </c>
      <c r="C1641" s="5">
        <v>31.7</v>
      </c>
      <c r="D1641" s="5">
        <v>43.7</v>
      </c>
      <c r="E1641" s="5">
        <f t="shared" si="25"/>
        <v>46</v>
      </c>
      <c r="F1641" s="5"/>
      <c r="G1641" s="5">
        <v>61.9</v>
      </c>
      <c r="H1641" s="7">
        <v>58.035223000000002</v>
      </c>
    </row>
    <row r="1642" spans="1:8" x14ac:dyDescent="0.3">
      <c r="A1642" s="2">
        <v>45571.833333333299</v>
      </c>
      <c r="B1642" s="5">
        <v>54.2</v>
      </c>
      <c r="C1642" s="5">
        <v>36.6</v>
      </c>
      <c r="D1642" s="5">
        <v>48.8</v>
      </c>
      <c r="E1642" s="5">
        <f t="shared" si="25"/>
        <v>46.533333333333339</v>
      </c>
      <c r="F1642" s="5"/>
      <c r="G1642" s="5">
        <v>52.8</v>
      </c>
      <c r="H1642" s="7">
        <v>55.570577999999998</v>
      </c>
    </row>
    <row r="1643" spans="1:8" x14ac:dyDescent="0.3">
      <c r="A1643" s="2">
        <v>45571.875</v>
      </c>
      <c r="B1643" s="5">
        <v>53.3</v>
      </c>
      <c r="C1643" s="5">
        <v>33.4</v>
      </c>
      <c r="D1643" s="5">
        <v>44.4</v>
      </c>
      <c r="E1643" s="5">
        <f t="shared" si="25"/>
        <v>43.699999999999996</v>
      </c>
      <c r="F1643" s="5"/>
      <c r="G1643" s="5">
        <v>51.8</v>
      </c>
      <c r="H1643" s="7">
        <v>57.229874000000002</v>
      </c>
    </row>
    <row r="1644" spans="1:8" x14ac:dyDescent="0.3">
      <c r="A1644" s="2">
        <v>45571.916666666701</v>
      </c>
      <c r="B1644" s="5">
        <v>51.4</v>
      </c>
      <c r="C1644" s="5">
        <v>32.5</v>
      </c>
      <c r="D1644" s="5">
        <v>44.4</v>
      </c>
      <c r="E1644" s="5">
        <f t="shared" si="25"/>
        <v>42.766666666666673</v>
      </c>
      <c r="F1644" s="5"/>
      <c r="G1644" s="5">
        <v>44.1</v>
      </c>
      <c r="H1644" s="7">
        <v>53.574043000000003</v>
      </c>
    </row>
    <row r="1645" spans="1:8" x14ac:dyDescent="0.3">
      <c r="A1645" s="2">
        <v>45571.958333333299</v>
      </c>
      <c r="B1645" s="5">
        <v>43.3</v>
      </c>
      <c r="C1645" s="5">
        <v>31.9</v>
      </c>
      <c r="D1645" s="5">
        <v>35</v>
      </c>
      <c r="E1645" s="5">
        <f t="shared" si="25"/>
        <v>36.733333333333327</v>
      </c>
      <c r="F1645" s="5"/>
      <c r="G1645" s="5">
        <v>39.1</v>
      </c>
      <c r="H1645" s="7">
        <v>50.009825999999997</v>
      </c>
    </row>
    <row r="1646" spans="1:8" x14ac:dyDescent="0.3">
      <c r="A1646" s="2">
        <v>45572</v>
      </c>
      <c r="B1646" s="5">
        <v>49</v>
      </c>
      <c r="C1646" s="5">
        <v>28.6</v>
      </c>
      <c r="D1646" s="5">
        <v>32.5</v>
      </c>
      <c r="E1646" s="5">
        <f t="shared" si="25"/>
        <v>36.699999999999996</v>
      </c>
      <c r="F1646" s="5"/>
      <c r="G1646" s="5">
        <v>33.4</v>
      </c>
      <c r="H1646" s="7">
        <v>47.974545999999997</v>
      </c>
    </row>
    <row r="1647" spans="1:8" x14ac:dyDescent="0.3">
      <c r="A1647" s="2">
        <v>45572.041666666701</v>
      </c>
      <c r="B1647" s="5">
        <v>32.9</v>
      </c>
      <c r="C1647" s="5">
        <v>27.5</v>
      </c>
      <c r="D1647" s="5">
        <v>35.299999999999997</v>
      </c>
      <c r="E1647" s="5">
        <f t="shared" si="25"/>
        <v>31.899999999999995</v>
      </c>
      <c r="F1647" s="5"/>
      <c r="G1647" s="5">
        <v>34.4</v>
      </c>
      <c r="H1647" s="7">
        <v>48.586728000000001</v>
      </c>
    </row>
    <row r="1648" spans="1:8" x14ac:dyDescent="0.3">
      <c r="A1648" s="2">
        <v>45572.083333333299</v>
      </c>
      <c r="B1648" s="5">
        <v>30.4</v>
      </c>
      <c r="C1648" s="5">
        <v>27.1</v>
      </c>
      <c r="D1648" s="5">
        <v>35.299999999999997</v>
      </c>
      <c r="E1648" s="5">
        <f t="shared" si="25"/>
        <v>30.933333333333334</v>
      </c>
      <c r="F1648" s="5"/>
      <c r="G1648" s="5">
        <v>30</v>
      </c>
      <c r="H1648" s="7">
        <v>43.955925000000001</v>
      </c>
    </row>
    <row r="1649" spans="1:8" x14ac:dyDescent="0.3">
      <c r="A1649" s="2">
        <v>45572.125</v>
      </c>
      <c r="B1649" s="5">
        <v>33.799999999999997</v>
      </c>
      <c r="C1649" s="5">
        <v>30</v>
      </c>
      <c r="D1649" s="5">
        <v>30.3</v>
      </c>
      <c r="E1649" s="5">
        <f t="shared" si="25"/>
        <v>31.366666666666664</v>
      </c>
      <c r="F1649" s="5"/>
      <c r="G1649" s="5">
        <v>27.9</v>
      </c>
      <c r="H1649" s="7">
        <v>43.846404</v>
      </c>
    </row>
    <row r="1650" spans="1:8" x14ac:dyDescent="0.3">
      <c r="A1650" s="2">
        <v>45572.166666666701</v>
      </c>
      <c r="B1650" s="5">
        <v>30.8</v>
      </c>
      <c r="C1650" s="5">
        <v>28.4</v>
      </c>
      <c r="D1650" s="5">
        <v>31.6</v>
      </c>
      <c r="E1650" s="5">
        <f t="shared" si="25"/>
        <v>30.266666666666669</v>
      </c>
      <c r="F1650" s="5"/>
      <c r="G1650" s="5">
        <v>24.9</v>
      </c>
      <c r="H1650" s="7">
        <v>42.892169000000003</v>
      </c>
    </row>
    <row r="1651" spans="1:8" x14ac:dyDescent="0.3">
      <c r="A1651" s="2">
        <v>45572.208333333299</v>
      </c>
      <c r="B1651" s="5">
        <v>31.2</v>
      </c>
      <c r="C1651" s="5">
        <v>26.8</v>
      </c>
      <c r="D1651" s="5">
        <v>32.1</v>
      </c>
      <c r="E1651" s="5">
        <f t="shared" si="25"/>
        <v>30.033333333333331</v>
      </c>
      <c r="F1651" s="5"/>
      <c r="G1651" s="5">
        <v>25</v>
      </c>
      <c r="H1651" s="7">
        <v>42.523825299999999</v>
      </c>
    </row>
    <row r="1652" spans="1:8" x14ac:dyDescent="0.3">
      <c r="A1652" s="2">
        <v>45572.25</v>
      </c>
      <c r="B1652" s="5">
        <v>31</v>
      </c>
      <c r="C1652" s="5">
        <v>27</v>
      </c>
      <c r="D1652" s="5">
        <v>32.6</v>
      </c>
      <c r="E1652" s="5">
        <f t="shared" si="25"/>
        <v>30.2</v>
      </c>
      <c r="F1652" s="5"/>
      <c r="G1652" s="5">
        <v>22.4</v>
      </c>
      <c r="H1652" s="7">
        <v>40.771196000000003</v>
      </c>
    </row>
    <row r="1653" spans="1:8" x14ac:dyDescent="0.3">
      <c r="A1653" s="2">
        <v>45572.291666666701</v>
      </c>
      <c r="B1653" s="5">
        <v>29.7</v>
      </c>
      <c r="C1653" s="5">
        <v>31.2</v>
      </c>
      <c r="D1653" s="5">
        <v>30.8</v>
      </c>
      <c r="E1653" s="5">
        <f t="shared" si="25"/>
        <v>30.566666666666666</v>
      </c>
      <c r="F1653" s="5"/>
      <c r="G1653" s="5">
        <v>24.4</v>
      </c>
      <c r="H1653" s="7">
        <v>39.679875299999999</v>
      </c>
    </row>
    <row r="1654" spans="1:8" x14ac:dyDescent="0.3">
      <c r="A1654" s="2">
        <v>45572.333333333299</v>
      </c>
      <c r="B1654" s="5">
        <v>21</v>
      </c>
      <c r="C1654" s="5">
        <v>32.799999999999997</v>
      </c>
      <c r="D1654" s="5">
        <v>28.4</v>
      </c>
      <c r="E1654" s="5">
        <f t="shared" si="25"/>
        <v>27.399999999999995</v>
      </c>
      <c r="F1654" s="5"/>
      <c r="G1654" s="5">
        <v>34.700000000000003</v>
      </c>
      <c r="H1654" s="7">
        <v>41.910701000000003</v>
      </c>
    </row>
    <row r="1655" spans="1:8" x14ac:dyDescent="0.3">
      <c r="A1655" s="2">
        <v>45572.375</v>
      </c>
      <c r="B1655" s="5">
        <v>16.3</v>
      </c>
      <c r="C1655" s="5">
        <v>30.2</v>
      </c>
      <c r="D1655" s="5">
        <v>36.700000000000003</v>
      </c>
      <c r="E1655" s="5">
        <f t="shared" si="25"/>
        <v>27.733333333333334</v>
      </c>
      <c r="F1655" s="5"/>
      <c r="G1655" s="5">
        <v>50.5</v>
      </c>
      <c r="H1655" s="7">
        <v>45.320824000000002</v>
      </c>
    </row>
    <row r="1656" spans="1:8" x14ac:dyDescent="0.3">
      <c r="A1656" s="2">
        <v>45572.416666666701</v>
      </c>
      <c r="B1656" s="5">
        <v>18.899999999999999</v>
      </c>
      <c r="C1656" s="5">
        <v>35.700000000000003</v>
      </c>
      <c r="D1656" s="5">
        <v>34.299999999999997</v>
      </c>
      <c r="E1656" s="5">
        <f t="shared" si="25"/>
        <v>29.633333333333336</v>
      </c>
      <c r="F1656" s="5"/>
      <c r="G1656" s="5">
        <v>54.3</v>
      </c>
      <c r="H1656" s="7">
        <v>47.325602000000003</v>
      </c>
    </row>
    <row r="1657" spans="1:8" x14ac:dyDescent="0.3">
      <c r="A1657" s="2">
        <v>45572.458333333299</v>
      </c>
      <c r="B1657" s="5">
        <v>31.3</v>
      </c>
      <c r="C1657" s="5">
        <v>40.6</v>
      </c>
      <c r="D1657" s="5">
        <v>39.799999999999997</v>
      </c>
      <c r="E1657" s="5">
        <f t="shared" si="25"/>
        <v>37.233333333333334</v>
      </c>
      <c r="F1657" s="5"/>
      <c r="G1657" s="5">
        <v>55</v>
      </c>
      <c r="H1657" s="7">
        <v>50.109152999999999</v>
      </c>
    </row>
    <row r="1658" spans="1:8" x14ac:dyDescent="0.3">
      <c r="A1658" s="2">
        <v>45572.5</v>
      </c>
      <c r="B1658" s="5">
        <v>40.200000000000003</v>
      </c>
      <c r="C1658" s="5">
        <v>36.200000000000003</v>
      </c>
      <c r="D1658" s="5">
        <v>38.4</v>
      </c>
      <c r="E1658" s="5">
        <f t="shared" si="25"/>
        <v>38.266666666666673</v>
      </c>
      <c r="F1658" s="5"/>
      <c r="G1658" s="5">
        <v>49.1</v>
      </c>
      <c r="H1658" s="7">
        <v>44.889420000000001</v>
      </c>
    </row>
    <row r="1659" spans="1:8" x14ac:dyDescent="0.3">
      <c r="A1659" s="2">
        <v>45572.541666666701</v>
      </c>
      <c r="B1659" s="5">
        <v>30.8</v>
      </c>
      <c r="C1659" s="5">
        <v>28.2</v>
      </c>
      <c r="D1659" s="5">
        <v>23.5</v>
      </c>
      <c r="E1659" s="5">
        <f t="shared" si="25"/>
        <v>27.5</v>
      </c>
      <c r="F1659" s="5"/>
      <c r="G1659" s="5">
        <v>23.2</v>
      </c>
      <c r="H1659" s="7">
        <v>25.818691000000001</v>
      </c>
    </row>
    <row r="1660" spans="1:8" x14ac:dyDescent="0.3">
      <c r="A1660" s="2">
        <v>45572.583333333299</v>
      </c>
      <c r="B1660" s="5">
        <v>17.5</v>
      </c>
      <c r="C1660" s="5">
        <v>11</v>
      </c>
      <c r="D1660" s="5">
        <v>-4.5999999999999996</v>
      </c>
      <c r="E1660" s="5">
        <f t="shared" si="25"/>
        <v>7.9666666666666659</v>
      </c>
      <c r="F1660" s="5"/>
      <c r="G1660" s="5">
        <v>3.6</v>
      </c>
      <c r="H1660" s="7">
        <v>6.165171</v>
      </c>
    </row>
    <row r="1661" spans="1:8" x14ac:dyDescent="0.3">
      <c r="A1661" s="2">
        <v>45572.625</v>
      </c>
      <c r="B1661" s="5">
        <v>12.5</v>
      </c>
      <c r="C1661" s="5">
        <v>6</v>
      </c>
      <c r="D1661" s="5">
        <v>-3.7</v>
      </c>
      <c r="E1661" s="5">
        <f t="shared" si="25"/>
        <v>4.9333333333333336</v>
      </c>
      <c r="F1661" s="5"/>
      <c r="G1661" s="5">
        <v>3.4</v>
      </c>
      <c r="H1661" s="7">
        <v>6.1605169999999996</v>
      </c>
    </row>
    <row r="1662" spans="1:8" x14ac:dyDescent="0.3">
      <c r="A1662" s="2">
        <v>45572.666666666701</v>
      </c>
      <c r="B1662" s="5">
        <v>9.1999999999999993</v>
      </c>
      <c r="C1662" s="5">
        <v>9.6999999999999993</v>
      </c>
      <c r="D1662" s="5">
        <v>1.2</v>
      </c>
      <c r="E1662" s="5">
        <f t="shared" si="25"/>
        <v>6.6999999999999993</v>
      </c>
      <c r="F1662" s="5"/>
      <c r="G1662" s="5">
        <v>3.4</v>
      </c>
      <c r="H1662" s="7">
        <v>6.3803359999999998</v>
      </c>
    </row>
    <row r="1663" spans="1:8" x14ac:dyDescent="0.3">
      <c r="A1663" s="2">
        <v>45572.708333333299</v>
      </c>
      <c r="B1663" s="5">
        <v>13.8</v>
      </c>
      <c r="C1663" s="5">
        <v>10.6</v>
      </c>
      <c r="D1663" s="5">
        <v>3.9</v>
      </c>
      <c r="E1663" s="5">
        <f t="shared" si="25"/>
        <v>9.4333333333333318</v>
      </c>
      <c r="F1663" s="5"/>
      <c r="G1663" s="5">
        <v>5.8</v>
      </c>
      <c r="H1663" s="7">
        <v>7.3739809999999997</v>
      </c>
    </row>
    <row r="1664" spans="1:8" x14ac:dyDescent="0.3">
      <c r="A1664" s="2">
        <v>45572.75</v>
      </c>
      <c r="B1664" s="5">
        <v>27.9</v>
      </c>
      <c r="C1664" s="5">
        <v>0.5</v>
      </c>
      <c r="D1664" s="5">
        <v>7.6</v>
      </c>
      <c r="E1664" s="5">
        <f t="shared" si="25"/>
        <v>12</v>
      </c>
      <c r="F1664" s="5"/>
      <c r="G1664" s="5">
        <v>7.7</v>
      </c>
      <c r="H1664" s="7">
        <v>7.5817509999999997</v>
      </c>
    </row>
    <row r="1665" spans="1:8" x14ac:dyDescent="0.3">
      <c r="A1665" s="2">
        <v>45572.791666666701</v>
      </c>
      <c r="B1665" s="5">
        <v>28.8</v>
      </c>
      <c r="C1665" s="5">
        <v>2.9</v>
      </c>
      <c r="D1665" s="5">
        <v>3</v>
      </c>
      <c r="E1665" s="5">
        <f t="shared" si="25"/>
        <v>11.566666666666668</v>
      </c>
      <c r="F1665" s="5"/>
      <c r="G1665" s="5">
        <v>7.2</v>
      </c>
      <c r="H1665" s="7">
        <v>7.0123410000000002</v>
      </c>
    </row>
    <row r="1666" spans="1:8" x14ac:dyDescent="0.3">
      <c r="A1666" s="2">
        <v>45572.833333333299</v>
      </c>
      <c r="B1666" s="5">
        <v>13.8</v>
      </c>
      <c r="C1666" s="5">
        <v>7.6</v>
      </c>
      <c r="D1666" s="5">
        <v>28.6</v>
      </c>
      <c r="E1666" s="5">
        <f t="shared" si="25"/>
        <v>16.666666666666668</v>
      </c>
      <c r="F1666" s="5"/>
      <c r="G1666" s="5">
        <v>7</v>
      </c>
      <c r="H1666" s="7">
        <v>6.9274040000000001</v>
      </c>
    </row>
    <row r="1667" spans="1:8" x14ac:dyDescent="0.3">
      <c r="A1667" s="2">
        <v>45572.875</v>
      </c>
      <c r="B1667" s="5">
        <v>10.8</v>
      </c>
      <c r="C1667" s="5">
        <v>2.1</v>
      </c>
      <c r="D1667" s="5">
        <v>7.4</v>
      </c>
      <c r="E1667" s="5">
        <f t="shared" ref="E1667:E1730" si="26">AVERAGE(B1667:D1667)</f>
        <v>6.7666666666666666</v>
      </c>
      <c r="F1667" s="5"/>
      <c r="G1667" s="5">
        <v>7.2</v>
      </c>
      <c r="H1667" s="7">
        <v>6.875203</v>
      </c>
    </row>
    <row r="1668" spans="1:8" x14ac:dyDescent="0.3">
      <c r="A1668" s="2">
        <v>45572.916666666701</v>
      </c>
      <c r="B1668" s="5">
        <v>8.9</v>
      </c>
      <c r="C1668" s="5">
        <v>5.6</v>
      </c>
      <c r="D1668" s="5">
        <v>8.6</v>
      </c>
      <c r="E1668" s="5">
        <f t="shared" si="26"/>
        <v>7.7</v>
      </c>
      <c r="F1668" s="5"/>
      <c r="G1668" s="5">
        <v>6.2</v>
      </c>
      <c r="H1668" s="7">
        <v>6.6609080000000001</v>
      </c>
    </row>
    <row r="1669" spans="1:8" x14ac:dyDescent="0.3">
      <c r="A1669" s="2">
        <v>45572.958333333299</v>
      </c>
      <c r="B1669" s="5">
        <v>7.6</v>
      </c>
      <c r="C1669" s="5">
        <v>-0.4</v>
      </c>
      <c r="D1669" s="5">
        <v>8.1</v>
      </c>
      <c r="E1669" s="5">
        <f t="shared" si="26"/>
        <v>5.0999999999999996</v>
      </c>
      <c r="F1669" s="5"/>
      <c r="G1669" s="5">
        <v>6.3</v>
      </c>
      <c r="H1669" s="7">
        <v>6.8971220000000004</v>
      </c>
    </row>
    <row r="1670" spans="1:8" x14ac:dyDescent="0.3">
      <c r="A1670" s="2">
        <v>45573</v>
      </c>
      <c r="B1670" s="5">
        <v>7.7</v>
      </c>
      <c r="C1670" s="5">
        <v>6.4</v>
      </c>
      <c r="D1670" s="5">
        <v>6.9</v>
      </c>
      <c r="E1670" s="5">
        <f t="shared" si="26"/>
        <v>7</v>
      </c>
      <c r="F1670" s="5"/>
      <c r="G1670" s="5">
        <v>6</v>
      </c>
      <c r="H1670" s="7">
        <v>6.8728059999999997</v>
      </c>
    </row>
    <row r="1671" spans="1:8" x14ac:dyDescent="0.3">
      <c r="A1671" s="2">
        <v>45573.041666666701</v>
      </c>
      <c r="B1671" s="5">
        <v>14.9</v>
      </c>
      <c r="C1671" s="5">
        <v>0.8</v>
      </c>
      <c r="D1671" s="5">
        <v>4.4000000000000004</v>
      </c>
      <c r="E1671" s="5">
        <f t="shared" si="26"/>
        <v>6.7</v>
      </c>
      <c r="F1671" s="5"/>
      <c r="G1671" s="5">
        <v>6.1</v>
      </c>
      <c r="H1671" s="7">
        <v>6.8716410000000003</v>
      </c>
    </row>
    <row r="1672" spans="1:8" x14ac:dyDescent="0.3">
      <c r="A1672" s="2">
        <v>45573.083333333299</v>
      </c>
      <c r="B1672" s="5">
        <v>8.5</v>
      </c>
      <c r="C1672" s="5">
        <v>2.4</v>
      </c>
      <c r="D1672" s="5">
        <v>1.9</v>
      </c>
      <c r="E1672" s="5">
        <f t="shared" si="26"/>
        <v>4.2666666666666666</v>
      </c>
      <c r="F1672" s="5"/>
      <c r="G1672" s="5">
        <v>5.8</v>
      </c>
      <c r="H1672" s="7">
        <v>7.0524789999999999</v>
      </c>
    </row>
    <row r="1673" spans="1:8" x14ac:dyDescent="0.3">
      <c r="A1673" s="2">
        <v>45573.125</v>
      </c>
      <c r="B1673" s="5">
        <v>1.7</v>
      </c>
      <c r="C1673" s="5">
        <v>6.3</v>
      </c>
      <c r="D1673" s="5">
        <v>0.2</v>
      </c>
      <c r="E1673" s="5">
        <f t="shared" si="26"/>
        <v>2.7333333333333329</v>
      </c>
      <c r="F1673" s="5"/>
      <c r="G1673" s="5">
        <v>6.3</v>
      </c>
      <c r="H1673" s="7">
        <v>7.6251449999999998</v>
      </c>
    </row>
    <row r="1674" spans="1:8" x14ac:dyDescent="0.3">
      <c r="A1674" s="2">
        <v>45573.166666666701</v>
      </c>
      <c r="B1674" s="5">
        <v>8.9</v>
      </c>
      <c r="C1674" s="5">
        <v>9.9</v>
      </c>
      <c r="D1674" s="5">
        <v>4.4000000000000004</v>
      </c>
      <c r="E1674" s="5">
        <f t="shared" si="26"/>
        <v>7.7333333333333343</v>
      </c>
      <c r="F1674" s="5"/>
      <c r="G1674" s="5">
        <v>6.4</v>
      </c>
      <c r="H1674" s="7">
        <v>8.3249820000000003</v>
      </c>
    </row>
    <row r="1675" spans="1:8" x14ac:dyDescent="0.3">
      <c r="A1675" s="2">
        <v>45573.208333333299</v>
      </c>
      <c r="B1675" s="5">
        <v>6.2</v>
      </c>
      <c r="C1675" s="5">
        <v>5.9</v>
      </c>
      <c r="D1675" s="5">
        <v>6.9</v>
      </c>
      <c r="E1675" s="5">
        <f t="shared" si="26"/>
        <v>6.333333333333333</v>
      </c>
      <c r="F1675" s="5"/>
      <c r="G1675" s="5">
        <v>6.7</v>
      </c>
      <c r="H1675" s="7">
        <v>8.7161709999999992</v>
      </c>
    </row>
    <row r="1676" spans="1:8" x14ac:dyDescent="0.3">
      <c r="A1676" s="2">
        <v>45573.25</v>
      </c>
      <c r="B1676" s="5">
        <v>2.8</v>
      </c>
      <c r="C1676" s="5">
        <v>4</v>
      </c>
      <c r="D1676" s="5">
        <v>9.3000000000000007</v>
      </c>
      <c r="E1676" s="5">
        <f t="shared" si="26"/>
        <v>5.3666666666666671</v>
      </c>
      <c r="F1676" s="5"/>
      <c r="G1676" s="5">
        <v>7.7</v>
      </c>
      <c r="H1676" s="7">
        <v>10.520796000000001</v>
      </c>
    </row>
    <row r="1677" spans="1:8" x14ac:dyDescent="0.3">
      <c r="A1677" s="2">
        <v>45573.291666666701</v>
      </c>
      <c r="B1677" s="5">
        <v>0.3</v>
      </c>
      <c r="C1677" s="5">
        <v>12.2</v>
      </c>
      <c r="D1677" s="5">
        <v>10.3</v>
      </c>
      <c r="E1677" s="5">
        <f t="shared" si="26"/>
        <v>7.6000000000000005</v>
      </c>
      <c r="F1677" s="5"/>
      <c r="G1677" s="5">
        <v>8.4</v>
      </c>
      <c r="H1677" s="7">
        <v>11.493378999999999</v>
      </c>
    </row>
    <row r="1678" spans="1:8" x14ac:dyDescent="0.3">
      <c r="A1678" s="2">
        <v>45573.333333333299</v>
      </c>
      <c r="B1678" s="5">
        <v>-10.6</v>
      </c>
      <c r="C1678" s="5">
        <v>4.9000000000000004</v>
      </c>
      <c r="D1678" s="5">
        <v>15.4</v>
      </c>
      <c r="E1678" s="5">
        <f t="shared" si="26"/>
        <v>3.2333333333333338</v>
      </c>
      <c r="F1678" s="5"/>
      <c r="G1678" s="5">
        <v>11</v>
      </c>
      <c r="H1678" s="7">
        <v>11.00605</v>
      </c>
    </row>
    <row r="1679" spans="1:8" x14ac:dyDescent="0.3">
      <c r="A1679" s="2">
        <v>45573.375</v>
      </c>
      <c r="B1679" s="5">
        <v>-12.4</v>
      </c>
      <c r="C1679" s="5">
        <v>10.9</v>
      </c>
      <c r="D1679" s="5">
        <v>20.8</v>
      </c>
      <c r="E1679" s="5">
        <f t="shared" si="26"/>
        <v>6.4333333333333336</v>
      </c>
      <c r="F1679" s="5"/>
      <c r="G1679" s="5">
        <v>15.2</v>
      </c>
      <c r="H1679" s="7">
        <v>13.089553</v>
      </c>
    </row>
    <row r="1680" spans="1:8" x14ac:dyDescent="0.3">
      <c r="A1680" s="2">
        <v>45573.416666666701</v>
      </c>
      <c r="B1680" s="5">
        <v>-1.1000000000000001</v>
      </c>
      <c r="C1680" s="5">
        <v>15</v>
      </c>
      <c r="D1680" s="5">
        <v>13.7</v>
      </c>
      <c r="E1680" s="5">
        <f t="shared" si="26"/>
        <v>9.2000000000000011</v>
      </c>
      <c r="F1680" s="5"/>
      <c r="G1680" s="5">
        <v>27.8</v>
      </c>
      <c r="H1680" s="7">
        <v>23.089220000000001</v>
      </c>
    </row>
    <row r="1681" spans="1:8" x14ac:dyDescent="0.3">
      <c r="A1681" s="2">
        <v>45573.458333333299</v>
      </c>
      <c r="B1681" s="5">
        <v>20.5</v>
      </c>
      <c r="C1681" s="5">
        <v>25.5</v>
      </c>
      <c r="D1681" s="5">
        <v>20.399999999999999</v>
      </c>
      <c r="E1681" s="5">
        <f t="shared" si="26"/>
        <v>22.133333333333336</v>
      </c>
      <c r="F1681" s="5"/>
      <c r="G1681" s="5">
        <v>40.200000000000003</v>
      </c>
      <c r="H1681" s="7">
        <v>33.565413999999997</v>
      </c>
    </row>
    <row r="1682" spans="1:8" x14ac:dyDescent="0.3">
      <c r="A1682" s="2">
        <v>45573.5</v>
      </c>
      <c r="B1682" s="5">
        <v>28</v>
      </c>
      <c r="C1682" s="5">
        <v>38.5</v>
      </c>
      <c r="D1682" s="5">
        <v>21.8</v>
      </c>
      <c r="E1682" s="5">
        <f t="shared" si="26"/>
        <v>29.433333333333334</v>
      </c>
      <c r="F1682" s="5"/>
      <c r="G1682" s="5">
        <v>50.8</v>
      </c>
      <c r="H1682" s="7">
        <v>41.336734999999997</v>
      </c>
    </row>
    <row r="1683" spans="1:8" x14ac:dyDescent="0.3">
      <c r="A1683" s="2">
        <v>45573.541666666701</v>
      </c>
      <c r="B1683" s="5">
        <v>31.6</v>
      </c>
      <c r="C1683" s="5">
        <v>41</v>
      </c>
      <c r="D1683" s="5">
        <v>34</v>
      </c>
      <c r="E1683" s="5">
        <f t="shared" si="26"/>
        <v>35.533333333333331</v>
      </c>
      <c r="F1683" s="5"/>
      <c r="G1683" s="5">
        <v>54</v>
      </c>
      <c r="H1683" s="7">
        <v>44.605949000000003</v>
      </c>
    </row>
    <row r="1684" spans="1:8" x14ac:dyDescent="0.3">
      <c r="A1684" s="2">
        <v>45573.583333333299</v>
      </c>
      <c r="B1684" s="5">
        <v>41.2</v>
      </c>
      <c r="C1684" s="5">
        <v>39</v>
      </c>
      <c r="D1684" s="5">
        <v>32.4</v>
      </c>
      <c r="E1684" s="5">
        <f t="shared" si="26"/>
        <v>37.533333333333331</v>
      </c>
      <c r="F1684" s="5"/>
      <c r="G1684" s="5">
        <v>56.8</v>
      </c>
      <c r="H1684" s="7">
        <v>44.278695999999997</v>
      </c>
    </row>
    <row r="1685" spans="1:8" x14ac:dyDescent="0.3">
      <c r="A1685" s="2">
        <v>45573.625</v>
      </c>
      <c r="B1685" s="5">
        <v>44.3</v>
      </c>
      <c r="C1685" s="5">
        <v>37.6</v>
      </c>
      <c r="D1685" s="5">
        <v>36.9</v>
      </c>
      <c r="E1685" s="5">
        <f t="shared" si="26"/>
        <v>39.6</v>
      </c>
      <c r="F1685" s="5"/>
      <c r="G1685" s="5">
        <v>55.1</v>
      </c>
      <c r="H1685" s="7">
        <v>47.68683</v>
      </c>
    </row>
    <row r="1686" spans="1:8" x14ac:dyDescent="0.3">
      <c r="A1686" s="2">
        <v>45573.666666666701</v>
      </c>
      <c r="B1686" s="5">
        <v>40.200000000000003</v>
      </c>
      <c r="C1686" s="5">
        <v>32.6</v>
      </c>
      <c r="D1686" s="5">
        <v>26.7</v>
      </c>
      <c r="E1686" s="5">
        <f t="shared" si="26"/>
        <v>33.166666666666671</v>
      </c>
      <c r="F1686" s="5"/>
      <c r="G1686" s="5">
        <v>48.9</v>
      </c>
      <c r="H1686" s="7">
        <v>39.693576</v>
      </c>
    </row>
    <row r="1687" spans="1:8" x14ac:dyDescent="0.3">
      <c r="A1687" s="2">
        <v>45573.708333333299</v>
      </c>
      <c r="B1687" s="5">
        <v>44.1</v>
      </c>
      <c r="C1687" s="5">
        <v>29.8</v>
      </c>
      <c r="D1687" s="5">
        <v>35.1</v>
      </c>
      <c r="E1687" s="5">
        <f t="shared" si="26"/>
        <v>36.333333333333336</v>
      </c>
      <c r="F1687" s="5"/>
      <c r="G1687" s="5">
        <v>53.1</v>
      </c>
      <c r="H1687" s="7">
        <v>41.062854999999999</v>
      </c>
    </row>
    <row r="1688" spans="1:8" x14ac:dyDescent="0.3">
      <c r="A1688" s="2">
        <v>45573.75</v>
      </c>
      <c r="B1688" s="5">
        <v>59.1</v>
      </c>
      <c r="C1688" s="5">
        <v>27</v>
      </c>
      <c r="D1688" s="5">
        <v>38.6</v>
      </c>
      <c r="E1688" s="5">
        <f t="shared" si="26"/>
        <v>41.566666666666663</v>
      </c>
      <c r="F1688" s="5"/>
      <c r="G1688" s="5">
        <v>58.4</v>
      </c>
      <c r="H1688" s="7">
        <v>44.981313</v>
      </c>
    </row>
    <row r="1689" spans="1:8" x14ac:dyDescent="0.3">
      <c r="A1689" s="2">
        <v>45573.791666666701</v>
      </c>
      <c r="B1689" s="5">
        <v>55.7</v>
      </c>
      <c r="C1689" s="5">
        <v>25.2</v>
      </c>
      <c r="D1689" s="5">
        <v>35.700000000000003</v>
      </c>
      <c r="E1689" s="5">
        <f t="shared" si="26"/>
        <v>38.866666666666667</v>
      </c>
      <c r="F1689" s="5"/>
      <c r="G1689" s="5">
        <v>47</v>
      </c>
      <c r="H1689" s="7">
        <v>44.307105999999997</v>
      </c>
    </row>
    <row r="1690" spans="1:8" x14ac:dyDescent="0.3">
      <c r="A1690" s="2">
        <v>45573.833333333299</v>
      </c>
      <c r="B1690" s="5">
        <v>40.9</v>
      </c>
      <c r="C1690" s="5">
        <v>32.299999999999997</v>
      </c>
      <c r="D1690" s="5">
        <v>35.1</v>
      </c>
      <c r="E1690" s="5">
        <f t="shared" si="26"/>
        <v>36.099999999999994</v>
      </c>
      <c r="F1690" s="5"/>
      <c r="G1690" s="5">
        <v>46.5</v>
      </c>
      <c r="H1690" s="7">
        <v>43.272547000000003</v>
      </c>
    </row>
    <row r="1691" spans="1:8" x14ac:dyDescent="0.3">
      <c r="A1691" s="2">
        <v>45573.875</v>
      </c>
      <c r="B1691" s="5">
        <v>39.9</v>
      </c>
      <c r="C1691" s="5">
        <v>28.8</v>
      </c>
      <c r="D1691" s="5">
        <v>28.7</v>
      </c>
      <c r="E1691" s="5">
        <f t="shared" si="26"/>
        <v>32.466666666666669</v>
      </c>
      <c r="F1691" s="5"/>
      <c r="G1691" s="5">
        <v>44.3</v>
      </c>
      <c r="H1691" s="7">
        <v>43.103453999999999</v>
      </c>
    </row>
    <row r="1692" spans="1:8" x14ac:dyDescent="0.3">
      <c r="A1692" s="2">
        <v>45573.916666666701</v>
      </c>
      <c r="B1692" s="5">
        <v>35.200000000000003</v>
      </c>
      <c r="C1692" s="5">
        <v>22</v>
      </c>
      <c r="D1692" s="5">
        <v>26.9</v>
      </c>
      <c r="E1692" s="5">
        <f t="shared" si="26"/>
        <v>28.033333333333331</v>
      </c>
      <c r="F1692" s="5"/>
      <c r="G1692" s="5">
        <v>36.4</v>
      </c>
      <c r="H1692" s="7">
        <v>38.692867999999997</v>
      </c>
    </row>
    <row r="1693" spans="1:8" x14ac:dyDescent="0.3">
      <c r="A1693" s="2">
        <v>45573.958333333299</v>
      </c>
      <c r="B1693" s="5">
        <v>35</v>
      </c>
      <c r="C1693" s="5">
        <v>21.1</v>
      </c>
      <c r="D1693" s="5">
        <v>21.1</v>
      </c>
      <c r="E1693" s="5">
        <f t="shared" si="26"/>
        <v>25.733333333333334</v>
      </c>
      <c r="F1693" s="5"/>
      <c r="G1693" s="5">
        <v>30.3</v>
      </c>
      <c r="H1693" s="7">
        <v>34.411658000000003</v>
      </c>
    </row>
    <row r="1694" spans="1:8" x14ac:dyDescent="0.3">
      <c r="A1694" s="2">
        <v>45574</v>
      </c>
      <c r="B1694" s="5">
        <v>15.7</v>
      </c>
      <c r="C1694" s="5">
        <v>18.8</v>
      </c>
      <c r="D1694" s="5">
        <v>22.5</v>
      </c>
      <c r="E1694" s="5">
        <f t="shared" si="26"/>
        <v>19</v>
      </c>
      <c r="F1694" s="5"/>
      <c r="G1694" s="5">
        <v>23.4</v>
      </c>
      <c r="H1694" s="7">
        <v>27.865276999999999</v>
      </c>
    </row>
    <row r="1695" spans="1:8" x14ac:dyDescent="0.3">
      <c r="A1695" s="2">
        <v>45574.041666666701</v>
      </c>
      <c r="B1695" s="5">
        <v>20</v>
      </c>
      <c r="C1695" s="5">
        <v>18.5</v>
      </c>
      <c r="D1695" s="5">
        <v>12.7</v>
      </c>
      <c r="E1695" s="5">
        <f t="shared" si="26"/>
        <v>17.066666666666666</v>
      </c>
      <c r="F1695" s="5"/>
      <c r="G1695" s="5">
        <v>17.7</v>
      </c>
      <c r="H1695" s="7">
        <v>22.360153</v>
      </c>
    </row>
    <row r="1696" spans="1:8" x14ac:dyDescent="0.3">
      <c r="A1696" s="2">
        <v>45574.083333333299</v>
      </c>
      <c r="B1696" s="5">
        <v>18.7</v>
      </c>
      <c r="C1696" s="5">
        <v>11.2</v>
      </c>
      <c r="D1696" s="5">
        <v>10.5</v>
      </c>
      <c r="E1696" s="5">
        <f t="shared" si="26"/>
        <v>13.466666666666667</v>
      </c>
      <c r="F1696" s="5"/>
      <c r="G1696" s="5">
        <v>15.5</v>
      </c>
      <c r="H1696" s="7">
        <v>19.133942000000001</v>
      </c>
    </row>
    <row r="1697" spans="1:8" x14ac:dyDescent="0.3">
      <c r="A1697" s="2">
        <v>45574.125</v>
      </c>
      <c r="B1697" s="5">
        <v>20.3</v>
      </c>
      <c r="C1697" s="5">
        <v>10.5</v>
      </c>
      <c r="D1697" s="5">
        <v>9.8000000000000007</v>
      </c>
      <c r="E1697" s="5">
        <f t="shared" si="26"/>
        <v>13.533333333333333</v>
      </c>
      <c r="F1697" s="5"/>
      <c r="G1697" s="5">
        <v>14.5</v>
      </c>
      <c r="H1697" s="7">
        <v>18.962924999999998</v>
      </c>
    </row>
    <row r="1698" spans="1:8" x14ac:dyDescent="0.3">
      <c r="A1698" s="2">
        <v>45574.166666666701</v>
      </c>
      <c r="B1698" s="5">
        <v>9.1</v>
      </c>
      <c r="C1698" s="5">
        <v>12.5</v>
      </c>
      <c r="D1698" s="5">
        <v>12.7</v>
      </c>
      <c r="E1698" s="5">
        <f t="shared" si="26"/>
        <v>11.433333333333332</v>
      </c>
      <c r="F1698" s="5"/>
      <c r="G1698" s="5">
        <v>15.7</v>
      </c>
      <c r="H1698" s="7">
        <v>20.031647</v>
      </c>
    </row>
    <row r="1699" spans="1:8" x14ac:dyDescent="0.3">
      <c r="A1699" s="2">
        <v>45574.208333333299</v>
      </c>
      <c r="B1699" s="5">
        <v>19</v>
      </c>
      <c r="C1699" s="5">
        <v>13.1</v>
      </c>
      <c r="D1699" s="5">
        <v>10.199999999999999</v>
      </c>
      <c r="E1699" s="5">
        <f t="shared" si="26"/>
        <v>14.1</v>
      </c>
      <c r="F1699" s="5"/>
      <c r="G1699" s="5">
        <v>16.3</v>
      </c>
      <c r="H1699" s="7">
        <v>20.999455000000001</v>
      </c>
    </row>
    <row r="1700" spans="1:8" x14ac:dyDescent="0.3">
      <c r="A1700" s="2">
        <v>45574.25</v>
      </c>
      <c r="B1700" s="5">
        <v>17.5</v>
      </c>
      <c r="C1700" s="5">
        <v>14.3</v>
      </c>
      <c r="D1700" s="5">
        <v>16.600000000000001</v>
      </c>
      <c r="E1700" s="5">
        <f t="shared" si="26"/>
        <v>16.133333333333336</v>
      </c>
      <c r="F1700" s="5"/>
      <c r="G1700" s="5">
        <v>15.3</v>
      </c>
      <c r="H1700" s="7">
        <v>21.125753</v>
      </c>
    </row>
    <row r="1701" spans="1:8" x14ac:dyDescent="0.3">
      <c r="A1701" s="2">
        <v>45574.291666666701</v>
      </c>
      <c r="B1701" s="5">
        <v>8.6</v>
      </c>
      <c r="C1701" s="5">
        <v>17.100000000000001</v>
      </c>
      <c r="D1701" s="5">
        <v>17.399999999999999</v>
      </c>
      <c r="E1701" s="5">
        <f t="shared" si="26"/>
        <v>14.366666666666667</v>
      </c>
      <c r="F1701" s="5"/>
      <c r="G1701" s="5">
        <v>17.100000000000001</v>
      </c>
      <c r="H1701" s="7">
        <v>21.394313</v>
      </c>
    </row>
    <row r="1702" spans="1:8" x14ac:dyDescent="0.3">
      <c r="A1702" s="2">
        <v>45574.333333333299</v>
      </c>
      <c r="B1702" s="5">
        <v>5.7</v>
      </c>
      <c r="C1702" s="5">
        <v>16.399999999999999</v>
      </c>
      <c r="D1702" s="5">
        <v>21.6</v>
      </c>
      <c r="E1702" s="5">
        <f t="shared" si="26"/>
        <v>14.566666666666668</v>
      </c>
      <c r="F1702" s="5"/>
      <c r="G1702" s="5">
        <v>21.4</v>
      </c>
      <c r="H1702" s="7">
        <v>20.189979999999998</v>
      </c>
    </row>
    <row r="1703" spans="1:8" x14ac:dyDescent="0.3">
      <c r="A1703" s="2">
        <v>45574.375</v>
      </c>
      <c r="B1703" s="5">
        <v>-11</v>
      </c>
      <c r="C1703" s="5">
        <v>19.399999999999999</v>
      </c>
      <c r="D1703" s="5">
        <v>17.7</v>
      </c>
      <c r="E1703" s="5">
        <f t="shared" si="26"/>
        <v>8.6999999999999993</v>
      </c>
      <c r="F1703" s="5"/>
      <c r="G1703" s="5">
        <v>24.8</v>
      </c>
      <c r="H1703" s="7">
        <v>21.492495000000002</v>
      </c>
    </row>
    <row r="1704" spans="1:8" x14ac:dyDescent="0.3">
      <c r="A1704" s="2">
        <v>45574.416666666701</v>
      </c>
      <c r="B1704" s="5">
        <v>6.7</v>
      </c>
      <c r="C1704" s="5">
        <v>16.3</v>
      </c>
      <c r="D1704" s="5">
        <v>13</v>
      </c>
      <c r="E1704" s="5">
        <f t="shared" si="26"/>
        <v>12</v>
      </c>
      <c r="F1704" s="5"/>
      <c r="G1704" s="5">
        <v>25.2</v>
      </c>
      <c r="H1704" s="7">
        <v>21.993153</v>
      </c>
    </row>
    <row r="1705" spans="1:8" x14ac:dyDescent="0.3">
      <c r="A1705" s="2">
        <v>45574.458333333299</v>
      </c>
      <c r="B1705" s="5">
        <v>17.899999999999999</v>
      </c>
      <c r="C1705" s="5">
        <v>17.7</v>
      </c>
      <c r="D1705" s="5">
        <v>12.8</v>
      </c>
      <c r="E1705" s="5">
        <f t="shared" si="26"/>
        <v>16.133333333333329</v>
      </c>
      <c r="F1705" s="5"/>
      <c r="G1705" s="5">
        <v>24.7</v>
      </c>
      <c r="H1705" s="7">
        <v>21.724053999999999</v>
      </c>
    </row>
    <row r="1706" spans="1:8" x14ac:dyDescent="0.3">
      <c r="A1706" s="2">
        <v>45574.5</v>
      </c>
      <c r="B1706" s="5">
        <v>17.7</v>
      </c>
      <c r="C1706" s="5">
        <v>15.2</v>
      </c>
      <c r="D1706" s="5">
        <v>13.2</v>
      </c>
      <c r="E1706" s="5">
        <f t="shared" si="26"/>
        <v>15.366666666666665</v>
      </c>
      <c r="F1706" s="5"/>
      <c r="G1706" s="5">
        <v>26.4</v>
      </c>
      <c r="H1706" s="7">
        <v>21.918392000000001</v>
      </c>
    </row>
    <row r="1707" spans="1:8" x14ac:dyDescent="0.3">
      <c r="A1707" s="2">
        <v>45574.541666666701</v>
      </c>
      <c r="B1707" s="5">
        <v>16.3</v>
      </c>
      <c r="C1707" s="5">
        <v>19.899999999999999</v>
      </c>
      <c r="D1707" s="5">
        <v>15.4</v>
      </c>
      <c r="E1707" s="5">
        <f t="shared" si="26"/>
        <v>17.2</v>
      </c>
      <c r="F1707" s="5"/>
      <c r="G1707" s="5">
        <v>24.5</v>
      </c>
      <c r="H1707" s="7">
        <v>21.152111000000001</v>
      </c>
    </row>
    <row r="1708" spans="1:8" x14ac:dyDescent="0.3">
      <c r="A1708" s="2">
        <v>45574.583333333299</v>
      </c>
      <c r="B1708" s="5">
        <v>18.7</v>
      </c>
      <c r="C1708" s="5">
        <v>16.100000000000001</v>
      </c>
      <c r="D1708" s="5">
        <v>14.9</v>
      </c>
      <c r="E1708" s="5">
        <f t="shared" si="26"/>
        <v>16.566666666666666</v>
      </c>
      <c r="F1708" s="5"/>
      <c r="G1708" s="5">
        <v>22</v>
      </c>
      <c r="H1708" s="7">
        <v>19.199168</v>
      </c>
    </row>
    <row r="1709" spans="1:8" x14ac:dyDescent="0.3">
      <c r="A1709" s="2">
        <v>45574.625</v>
      </c>
      <c r="B1709" s="5">
        <v>20.8</v>
      </c>
      <c r="C1709" s="5">
        <v>11</v>
      </c>
      <c r="D1709" s="5">
        <v>13.7</v>
      </c>
      <c r="E1709" s="5">
        <f t="shared" si="26"/>
        <v>15.166666666666666</v>
      </c>
      <c r="F1709" s="5"/>
      <c r="G1709" s="5">
        <v>20.3</v>
      </c>
      <c r="H1709" s="7">
        <v>17.759519000000001</v>
      </c>
    </row>
    <row r="1710" spans="1:8" x14ac:dyDescent="0.3">
      <c r="A1710" s="2">
        <v>45574.666666666701</v>
      </c>
      <c r="B1710" s="5">
        <v>21</v>
      </c>
      <c r="C1710" s="5">
        <v>11.9</v>
      </c>
      <c r="D1710" s="5">
        <v>22.3</v>
      </c>
      <c r="E1710" s="5">
        <f t="shared" si="26"/>
        <v>18.400000000000002</v>
      </c>
      <c r="F1710" s="5"/>
      <c r="G1710" s="5">
        <v>32.5</v>
      </c>
      <c r="H1710" s="7">
        <v>23.489464999999999</v>
      </c>
    </row>
    <row r="1711" spans="1:8" x14ac:dyDescent="0.3">
      <c r="A1711" s="2">
        <v>45574.708333333299</v>
      </c>
      <c r="B1711" s="5">
        <v>34.6</v>
      </c>
      <c r="C1711" s="5">
        <v>13.8</v>
      </c>
      <c r="D1711" s="5">
        <v>16.600000000000001</v>
      </c>
      <c r="E1711" s="5">
        <f t="shared" si="26"/>
        <v>21.666666666666668</v>
      </c>
      <c r="F1711" s="5"/>
      <c r="G1711" s="5">
        <v>27.3</v>
      </c>
      <c r="H1711" s="7">
        <v>22.377419</v>
      </c>
    </row>
    <row r="1712" spans="1:8" x14ac:dyDescent="0.3">
      <c r="A1712" s="2">
        <v>45574.75</v>
      </c>
      <c r="B1712" s="5">
        <v>32.5</v>
      </c>
      <c r="C1712" s="5">
        <v>4.3</v>
      </c>
      <c r="D1712" s="5">
        <v>14.2</v>
      </c>
      <c r="E1712" s="5">
        <f t="shared" si="26"/>
        <v>17</v>
      </c>
      <c r="F1712" s="5"/>
      <c r="G1712" s="5">
        <v>18.100000000000001</v>
      </c>
      <c r="H1712" s="7">
        <v>16.921935999999999</v>
      </c>
    </row>
    <row r="1713" spans="1:8" x14ac:dyDescent="0.3">
      <c r="A1713" s="2">
        <v>45574.791666666701</v>
      </c>
      <c r="B1713" s="5">
        <v>26.9</v>
      </c>
      <c r="C1713" s="5">
        <v>16.100000000000001</v>
      </c>
      <c r="D1713" s="5">
        <v>24.2</v>
      </c>
      <c r="E1713" s="5">
        <f t="shared" si="26"/>
        <v>22.400000000000002</v>
      </c>
      <c r="F1713" s="5"/>
      <c r="G1713" s="5">
        <v>28.4</v>
      </c>
      <c r="H1713" s="7">
        <v>20.602554000000001</v>
      </c>
    </row>
    <row r="1714" spans="1:8" x14ac:dyDescent="0.3">
      <c r="A1714" s="2">
        <v>45574.833333333299</v>
      </c>
      <c r="B1714" s="5">
        <v>32.6</v>
      </c>
      <c r="C1714" s="5">
        <v>12.7</v>
      </c>
      <c r="D1714" s="5">
        <v>21.1</v>
      </c>
      <c r="E1714" s="5">
        <f t="shared" si="26"/>
        <v>22.133333333333336</v>
      </c>
      <c r="F1714" s="5"/>
      <c r="G1714" s="5">
        <v>28.8</v>
      </c>
      <c r="H1714" s="7">
        <v>23.892772999999998</v>
      </c>
    </row>
    <row r="1715" spans="1:8" x14ac:dyDescent="0.3">
      <c r="A1715" s="2">
        <v>45574.875</v>
      </c>
      <c r="B1715" s="5">
        <v>21.1</v>
      </c>
      <c r="C1715" s="5">
        <v>8.5</v>
      </c>
      <c r="D1715" s="5">
        <v>10.8</v>
      </c>
      <c r="E1715" s="5">
        <f t="shared" si="26"/>
        <v>13.466666666666669</v>
      </c>
      <c r="F1715" s="5"/>
      <c r="G1715" s="5">
        <v>18.600000000000001</v>
      </c>
      <c r="H1715" s="7">
        <v>17.229471</v>
      </c>
    </row>
    <row r="1716" spans="1:8" x14ac:dyDescent="0.3">
      <c r="A1716" s="2">
        <v>45574.916666666701</v>
      </c>
      <c r="B1716" s="5">
        <v>22.8</v>
      </c>
      <c r="C1716" s="5">
        <v>15</v>
      </c>
      <c r="D1716" s="5">
        <v>11.8</v>
      </c>
      <c r="E1716" s="5">
        <f t="shared" si="26"/>
        <v>16.533333333333331</v>
      </c>
      <c r="F1716" s="5"/>
      <c r="G1716" s="5">
        <v>14.6</v>
      </c>
      <c r="H1716" s="7">
        <v>14.099847</v>
      </c>
    </row>
    <row r="1717" spans="1:8" x14ac:dyDescent="0.3">
      <c r="A1717" s="2">
        <v>45574.958333333299</v>
      </c>
      <c r="B1717" s="5">
        <v>7.4</v>
      </c>
      <c r="C1717" s="5">
        <v>12.1</v>
      </c>
      <c r="D1717" s="5">
        <v>11.8</v>
      </c>
      <c r="E1717" s="5">
        <f t="shared" si="26"/>
        <v>10.433333333333334</v>
      </c>
      <c r="F1717" s="5"/>
      <c r="G1717" s="5">
        <v>13</v>
      </c>
      <c r="H1717" s="7">
        <v>12.913696</v>
      </c>
    </row>
    <row r="1718" spans="1:8" x14ac:dyDescent="0.3">
      <c r="A1718" s="2">
        <v>45575</v>
      </c>
      <c r="B1718" s="5">
        <v>7.7</v>
      </c>
      <c r="C1718" s="5">
        <v>11.5</v>
      </c>
      <c r="D1718" s="5">
        <v>9.4</v>
      </c>
      <c r="E1718" s="5">
        <f t="shared" si="26"/>
        <v>9.5333333333333332</v>
      </c>
      <c r="F1718" s="5"/>
      <c r="G1718" s="5">
        <v>11.2</v>
      </c>
      <c r="H1718" s="7">
        <v>12.255223000000001</v>
      </c>
    </row>
    <row r="1719" spans="1:8" x14ac:dyDescent="0.3">
      <c r="A1719" s="2">
        <v>45575.041666666701</v>
      </c>
      <c r="B1719" s="5">
        <v>12.3</v>
      </c>
      <c r="C1719" s="5">
        <v>10.199999999999999</v>
      </c>
      <c r="D1719" s="5">
        <v>9.5</v>
      </c>
      <c r="E1719" s="5">
        <f t="shared" si="26"/>
        <v>10.666666666666666</v>
      </c>
      <c r="F1719" s="5"/>
      <c r="G1719" s="5">
        <v>14</v>
      </c>
      <c r="H1719" s="7">
        <v>13.709168999999999</v>
      </c>
    </row>
    <row r="1720" spans="1:8" x14ac:dyDescent="0.3">
      <c r="A1720" s="2">
        <v>45575.083333333299</v>
      </c>
      <c r="B1720" s="5">
        <v>11.1</v>
      </c>
      <c r="C1720" s="5">
        <v>9.6</v>
      </c>
      <c r="D1720" s="5">
        <v>10</v>
      </c>
      <c r="E1720" s="5">
        <f t="shared" si="26"/>
        <v>10.233333333333333</v>
      </c>
      <c r="F1720" s="5"/>
      <c r="G1720" s="5">
        <v>14.9</v>
      </c>
      <c r="H1720" s="7">
        <v>15.117235900000001</v>
      </c>
    </row>
    <row r="1721" spans="1:8" x14ac:dyDescent="0.3">
      <c r="A1721" s="2">
        <v>45575.125</v>
      </c>
      <c r="B1721" s="5">
        <v>13.4</v>
      </c>
      <c r="C1721" s="5">
        <v>11.3</v>
      </c>
      <c r="D1721" s="5">
        <v>9.8000000000000007</v>
      </c>
      <c r="E1721" s="5">
        <f t="shared" si="26"/>
        <v>11.5</v>
      </c>
      <c r="F1721" s="5"/>
      <c r="G1721" s="5">
        <v>15.4</v>
      </c>
      <c r="H1721" s="7">
        <v>15.652657</v>
      </c>
    </row>
    <row r="1722" spans="1:8" x14ac:dyDescent="0.3">
      <c r="A1722" s="2">
        <v>45575.166666666701</v>
      </c>
      <c r="B1722" s="5">
        <v>15.7</v>
      </c>
      <c r="C1722" s="5">
        <v>7.5</v>
      </c>
      <c r="D1722" s="5">
        <v>11</v>
      </c>
      <c r="E1722" s="5">
        <f t="shared" si="26"/>
        <v>11.4</v>
      </c>
      <c r="F1722" s="5"/>
      <c r="G1722" s="5">
        <v>14.6</v>
      </c>
      <c r="H1722" s="7">
        <v>15.604812000000001</v>
      </c>
    </row>
    <row r="1723" spans="1:8" x14ac:dyDescent="0.3">
      <c r="A1723" s="2">
        <v>45575.208333333299</v>
      </c>
      <c r="B1723" s="5">
        <v>18.5</v>
      </c>
      <c r="C1723" s="5">
        <v>8.1999999999999993</v>
      </c>
      <c r="D1723" s="5">
        <v>12.3</v>
      </c>
      <c r="E1723" s="5">
        <f t="shared" si="26"/>
        <v>13</v>
      </c>
      <c r="F1723" s="5"/>
      <c r="G1723" s="5">
        <v>13.6</v>
      </c>
      <c r="H1723" s="7">
        <v>14.7719787</v>
      </c>
    </row>
    <row r="1724" spans="1:8" x14ac:dyDescent="0.3">
      <c r="A1724" s="2">
        <v>45575.25</v>
      </c>
      <c r="B1724" s="5">
        <v>15</v>
      </c>
      <c r="C1724" s="5">
        <v>9.3000000000000007</v>
      </c>
      <c r="D1724" s="5">
        <v>10.8</v>
      </c>
      <c r="E1724" s="5">
        <f t="shared" si="26"/>
        <v>11.700000000000001</v>
      </c>
      <c r="F1724" s="5"/>
      <c r="G1724" s="5">
        <v>13.1</v>
      </c>
      <c r="H1724" s="7">
        <v>13.558564000000001</v>
      </c>
    </row>
    <row r="1725" spans="1:8" x14ac:dyDescent="0.3">
      <c r="A1725" s="2">
        <v>45575.291666666701</v>
      </c>
      <c r="B1725" s="5">
        <v>14</v>
      </c>
      <c r="C1725" s="5">
        <v>10.199999999999999</v>
      </c>
      <c r="D1725" s="5">
        <v>10.8</v>
      </c>
      <c r="E1725" s="5">
        <f t="shared" si="26"/>
        <v>11.666666666666666</v>
      </c>
      <c r="F1725" s="5"/>
      <c r="G1725" s="5">
        <v>14.9</v>
      </c>
      <c r="H1725" s="7">
        <v>14.540134699999999</v>
      </c>
    </row>
    <row r="1726" spans="1:8" x14ac:dyDescent="0.3">
      <c r="A1726" s="2">
        <v>45575.333333333299</v>
      </c>
      <c r="B1726" s="5">
        <v>10.9</v>
      </c>
      <c r="C1726" s="5">
        <v>10.7</v>
      </c>
      <c r="D1726" s="5">
        <v>16.2</v>
      </c>
      <c r="E1726" s="5">
        <f t="shared" si="26"/>
        <v>12.6</v>
      </c>
      <c r="F1726" s="5"/>
      <c r="G1726" s="5">
        <v>15.3</v>
      </c>
      <c r="H1726" s="7">
        <v>14.583596699999999</v>
      </c>
    </row>
    <row r="1727" spans="1:8" x14ac:dyDescent="0.3">
      <c r="A1727" s="2">
        <v>45575.375</v>
      </c>
      <c r="B1727" s="5">
        <v>-2.4</v>
      </c>
      <c r="C1727" s="5">
        <v>9</v>
      </c>
      <c r="D1727" s="5">
        <v>7.6</v>
      </c>
      <c r="E1727" s="5">
        <f t="shared" si="26"/>
        <v>4.7333333333333334</v>
      </c>
      <c r="F1727" s="5"/>
      <c r="G1727" s="5">
        <v>7.9</v>
      </c>
      <c r="H1727" s="7">
        <v>7.4417629999999999</v>
      </c>
    </row>
    <row r="1728" spans="1:8" x14ac:dyDescent="0.3">
      <c r="A1728" s="2">
        <v>45575.416666666701</v>
      </c>
      <c r="B1728" s="5">
        <v>5.3</v>
      </c>
      <c r="C1728" s="5">
        <v>4.5</v>
      </c>
      <c r="D1728" s="5">
        <v>6.2</v>
      </c>
      <c r="E1728" s="5">
        <f t="shared" si="26"/>
        <v>5.333333333333333</v>
      </c>
      <c r="F1728" s="5"/>
      <c r="G1728" s="5">
        <v>8.1999999999999993</v>
      </c>
      <c r="H1728" s="7">
        <v>7.1896659999999999</v>
      </c>
    </row>
    <row r="1729" spans="1:8" x14ac:dyDescent="0.3">
      <c r="A1729" s="2">
        <v>45575.458333333299</v>
      </c>
      <c r="B1729" s="5">
        <v>3.3</v>
      </c>
      <c r="C1729" s="5">
        <v>4.2</v>
      </c>
      <c r="D1729" s="5">
        <v>6.2</v>
      </c>
      <c r="E1729" s="5">
        <f t="shared" si="26"/>
        <v>4.5666666666666664</v>
      </c>
      <c r="F1729" s="5"/>
      <c r="G1729" s="5">
        <v>6.2</v>
      </c>
      <c r="H1729" s="7">
        <v>5.7988309999999998</v>
      </c>
    </row>
    <row r="1730" spans="1:8" x14ac:dyDescent="0.3">
      <c r="A1730" s="2">
        <v>45575.5</v>
      </c>
      <c r="B1730" s="5">
        <v>1.8</v>
      </c>
      <c r="C1730" s="5">
        <v>5.4</v>
      </c>
      <c r="D1730" s="5">
        <v>3.9</v>
      </c>
      <c r="E1730" s="5">
        <f t="shared" si="26"/>
        <v>3.6999999999999997</v>
      </c>
      <c r="F1730" s="5"/>
      <c r="G1730" s="5">
        <v>5.3</v>
      </c>
      <c r="H1730" s="7">
        <v>6.1515709999999997</v>
      </c>
    </row>
    <row r="1731" spans="1:8" x14ac:dyDescent="0.3">
      <c r="A1731" s="2">
        <v>45575.541666666701</v>
      </c>
      <c r="B1731" s="5">
        <v>-1.9</v>
      </c>
      <c r="C1731" s="5">
        <v>5.3</v>
      </c>
      <c r="D1731" s="5">
        <v>6.7</v>
      </c>
      <c r="E1731" s="5">
        <f t="shared" ref="E1731:E1736" si="27">AVERAGE(B1731:D1731)</f>
        <v>3.3666666666666667</v>
      </c>
      <c r="F1731" s="5"/>
      <c r="G1731" s="5">
        <v>8.1999999999999993</v>
      </c>
      <c r="H1731" s="7">
        <v>8.0225950000000008</v>
      </c>
    </row>
    <row r="1732" spans="1:8" x14ac:dyDescent="0.3">
      <c r="A1732" s="2">
        <v>45575.583333333299</v>
      </c>
      <c r="B1732" s="5">
        <v>6.3</v>
      </c>
      <c r="C1732" s="5">
        <v>6.4</v>
      </c>
      <c r="D1732" s="5">
        <v>7.2</v>
      </c>
      <c r="E1732" s="5">
        <f t="shared" si="27"/>
        <v>6.6333333333333329</v>
      </c>
      <c r="F1732" s="5"/>
      <c r="G1732" s="5">
        <v>10.8</v>
      </c>
      <c r="H1732" s="7">
        <v>10.080005</v>
      </c>
    </row>
    <row r="1733" spans="1:8" x14ac:dyDescent="0.3">
      <c r="A1733" s="2">
        <v>45575.625</v>
      </c>
      <c r="B1733" s="5">
        <v>8.4</v>
      </c>
      <c r="C1733" s="5">
        <v>7.2</v>
      </c>
      <c r="D1733" s="5">
        <v>6.4</v>
      </c>
      <c r="E1733" s="5">
        <f t="shared" si="27"/>
        <v>7.333333333333333</v>
      </c>
      <c r="F1733" s="5"/>
      <c r="G1733" s="5">
        <v>13</v>
      </c>
      <c r="H1733" s="7">
        <v>11.89401</v>
      </c>
    </row>
    <row r="1734" spans="1:8" x14ac:dyDescent="0.3">
      <c r="A1734" s="2">
        <v>45575.666666666701</v>
      </c>
      <c r="B1734" s="5">
        <v>15.2</v>
      </c>
      <c r="C1734" s="5">
        <v>11</v>
      </c>
      <c r="D1734" s="5">
        <v>10</v>
      </c>
      <c r="E1734" s="5">
        <f t="shared" si="27"/>
        <v>12.066666666666668</v>
      </c>
      <c r="F1734" s="5"/>
      <c r="G1734" s="5">
        <v>16.3</v>
      </c>
      <c r="H1734" s="7">
        <v>14.043411000000001</v>
      </c>
    </row>
    <row r="1735" spans="1:8" x14ac:dyDescent="0.3">
      <c r="A1735" s="2">
        <v>45575.708333333299</v>
      </c>
      <c r="B1735" s="5">
        <v>18</v>
      </c>
      <c r="C1735" s="5">
        <v>6.4</v>
      </c>
      <c r="D1735" s="5">
        <v>10.8</v>
      </c>
      <c r="E1735" s="5">
        <f t="shared" si="27"/>
        <v>11.733333333333334</v>
      </c>
      <c r="F1735" s="5"/>
      <c r="G1735" s="5">
        <v>15.9</v>
      </c>
      <c r="H1735" s="7">
        <v>14.262142000000001</v>
      </c>
    </row>
    <row r="1736" spans="1:8" x14ac:dyDescent="0.3">
      <c r="A1736" s="2">
        <v>45575.75</v>
      </c>
      <c r="B1736" s="5">
        <v>28.8</v>
      </c>
      <c r="C1736" s="5">
        <v>3.8</v>
      </c>
      <c r="D1736" s="5">
        <v>16.899999999999999</v>
      </c>
      <c r="E1736" s="5">
        <f t="shared" si="27"/>
        <v>16.5</v>
      </c>
      <c r="F1736" s="5"/>
      <c r="G1736" s="5">
        <v>16</v>
      </c>
      <c r="H1736" s="7">
        <v>12.881026</v>
      </c>
    </row>
    <row r="1737" spans="1:8" x14ac:dyDescent="0.3">
      <c r="A1737" s="2"/>
      <c r="B1737" s="5"/>
      <c r="C1737" s="5"/>
      <c r="D1737" s="5"/>
      <c r="E1737" s="5"/>
      <c r="F1737" s="5"/>
      <c r="G1737" s="5"/>
      <c r="H1737" s="7"/>
    </row>
    <row r="1738" spans="1:8" x14ac:dyDescent="0.3">
      <c r="A1738" s="2"/>
      <c r="B1738" s="5"/>
      <c r="C1738" s="5"/>
      <c r="D1738" s="5"/>
      <c r="E1738" s="5"/>
      <c r="F1738" s="5"/>
      <c r="G1738" s="5"/>
      <c r="H1738" s="7"/>
    </row>
    <row r="1739" spans="1:8" x14ac:dyDescent="0.3">
      <c r="A1739" s="2"/>
      <c r="B1739" s="5"/>
      <c r="C1739" s="5"/>
      <c r="D1739" s="5"/>
      <c r="E1739" s="5"/>
      <c r="F1739" s="5"/>
      <c r="G1739" s="5"/>
      <c r="H1739" s="7"/>
    </row>
    <row r="1740" spans="1:8" x14ac:dyDescent="0.3">
      <c r="A1740" s="2"/>
      <c r="B1740" s="5"/>
      <c r="C1740" s="5"/>
      <c r="D1740" s="5"/>
      <c r="E1740" s="5"/>
      <c r="F1740" s="5"/>
      <c r="G1740" s="5"/>
      <c r="H1740" s="7"/>
    </row>
    <row r="1741" spans="1:8" x14ac:dyDescent="0.3">
      <c r="A1741" s="2"/>
      <c r="B1741" s="5"/>
      <c r="C1741" s="5"/>
      <c r="D1741" s="5"/>
      <c r="E1741" s="5"/>
      <c r="F1741" s="5"/>
      <c r="G1741" s="5"/>
      <c r="H1741" s="7"/>
    </row>
    <row r="1742" spans="1:8" x14ac:dyDescent="0.3">
      <c r="A1742" s="2"/>
      <c r="B1742" s="5"/>
      <c r="C1742" s="5"/>
      <c r="D1742" s="5"/>
      <c r="E1742" s="5"/>
      <c r="F1742" s="5"/>
      <c r="G1742" s="5"/>
      <c r="H1742" s="7"/>
    </row>
    <row r="1743" spans="1:8" x14ac:dyDescent="0.3">
      <c r="A1743" s="2"/>
      <c r="B1743" s="5"/>
      <c r="C1743" s="5"/>
      <c r="D1743" s="5"/>
      <c r="E1743" s="5"/>
      <c r="F1743" s="5"/>
      <c r="G1743" s="5"/>
      <c r="H1743" s="7"/>
    </row>
    <row r="1744" spans="1:8" x14ac:dyDescent="0.3">
      <c r="A1744" s="2"/>
      <c r="B1744" s="5"/>
      <c r="C1744" s="5"/>
      <c r="D1744" s="5"/>
      <c r="E1744" s="5"/>
      <c r="F1744" s="5"/>
      <c r="G1744" s="5"/>
      <c r="H1744" s="7"/>
    </row>
    <row r="1745" spans="1:8" x14ac:dyDescent="0.3">
      <c r="A1745" s="2"/>
      <c r="B1745" s="5"/>
      <c r="C1745" s="5"/>
      <c r="D1745" s="5"/>
      <c r="E1745" s="5"/>
      <c r="F1745" s="5"/>
      <c r="G1745" s="5"/>
      <c r="H1745" s="7"/>
    </row>
    <row r="1746" spans="1:8" x14ac:dyDescent="0.3">
      <c r="A1746" s="2"/>
      <c r="B1746" s="5"/>
      <c r="C1746" s="5"/>
      <c r="D1746" s="5"/>
      <c r="E1746" s="5"/>
      <c r="F1746" s="5"/>
      <c r="G1746" s="5"/>
      <c r="H1746" s="7"/>
    </row>
    <row r="1747" spans="1:8" x14ac:dyDescent="0.3">
      <c r="A1747" s="2"/>
      <c r="B1747" s="5"/>
      <c r="C1747" s="5"/>
      <c r="D1747" s="5"/>
      <c r="E1747" s="5"/>
      <c r="F1747" s="5"/>
      <c r="G1747" s="5"/>
      <c r="H1747" s="7"/>
    </row>
    <row r="1748" spans="1:8" x14ac:dyDescent="0.3">
      <c r="A1748" s="2"/>
      <c r="B1748" s="5"/>
      <c r="C1748" s="5"/>
      <c r="D1748" s="5"/>
      <c r="E1748" s="5"/>
      <c r="F1748" s="5"/>
      <c r="G1748" s="5"/>
      <c r="H1748" s="7"/>
    </row>
    <row r="1749" spans="1:8" x14ac:dyDescent="0.3">
      <c r="A1749" s="2"/>
      <c r="B1749" s="5"/>
      <c r="C1749" s="5"/>
      <c r="D1749" s="5"/>
      <c r="E1749" s="5"/>
      <c r="F1749" s="5"/>
      <c r="G1749" s="5"/>
      <c r="H1749" s="7"/>
    </row>
    <row r="1750" spans="1:8" x14ac:dyDescent="0.3">
      <c r="A1750" s="2"/>
      <c r="B1750" s="5"/>
      <c r="C1750" s="5"/>
      <c r="D1750" s="5"/>
      <c r="E1750" s="5"/>
      <c r="F1750" s="5"/>
      <c r="G1750" s="5"/>
      <c r="H1750" s="7"/>
    </row>
    <row r="1751" spans="1:8" x14ac:dyDescent="0.3">
      <c r="A1751" s="2"/>
      <c r="B1751" s="5"/>
      <c r="C1751" s="5"/>
      <c r="D1751" s="5"/>
      <c r="E1751" s="5"/>
      <c r="F1751" s="5"/>
      <c r="G1751" s="5"/>
      <c r="H1751" s="7"/>
    </row>
    <row r="1752" spans="1:8" x14ac:dyDescent="0.3">
      <c r="A1752" s="2"/>
      <c r="B1752" s="5"/>
      <c r="C1752" s="5"/>
      <c r="D1752" s="5"/>
      <c r="E1752" s="5"/>
      <c r="F1752" s="5"/>
      <c r="G1752" s="5"/>
      <c r="H1752" s="7"/>
    </row>
    <row r="1753" spans="1:8" x14ac:dyDescent="0.3">
      <c r="A1753" s="2"/>
      <c r="B1753" s="5"/>
      <c r="C1753" s="5"/>
      <c r="D1753" s="5"/>
      <c r="E1753" s="5"/>
      <c r="F1753" s="5"/>
      <c r="G1753" s="5"/>
      <c r="H1753" s="7"/>
    </row>
    <row r="1754" spans="1:8" x14ac:dyDescent="0.3">
      <c r="A1754" s="2"/>
      <c r="B1754" s="5"/>
      <c r="C1754" s="5"/>
      <c r="D1754" s="5"/>
      <c r="E1754" s="5"/>
      <c r="F1754" s="5"/>
      <c r="G1754" s="5"/>
      <c r="H1754" s="7"/>
    </row>
    <row r="1755" spans="1:8" x14ac:dyDescent="0.3">
      <c r="A1755" s="2"/>
      <c r="B1755" s="5"/>
      <c r="C1755" s="5"/>
      <c r="D1755" s="5"/>
      <c r="E1755" s="5"/>
      <c r="F1755" s="5"/>
      <c r="G1755" s="5"/>
      <c r="H1755" s="7"/>
    </row>
    <row r="1756" spans="1:8" x14ac:dyDescent="0.3">
      <c r="A1756" s="2"/>
      <c r="B1756" s="5"/>
      <c r="C1756" s="5"/>
      <c r="D1756" s="5"/>
      <c r="E1756" s="5"/>
      <c r="F1756" s="5"/>
      <c r="G1756" s="5"/>
      <c r="H1756" s="7"/>
    </row>
    <row r="1757" spans="1:8" x14ac:dyDescent="0.3">
      <c r="A1757" s="2"/>
      <c r="B1757" s="5"/>
      <c r="C1757" s="5"/>
      <c r="D1757" s="5"/>
      <c r="E1757" s="5"/>
      <c r="F1757" s="5"/>
      <c r="G1757" s="5"/>
      <c r="H1757" s="7"/>
    </row>
    <row r="1758" spans="1:8" x14ac:dyDescent="0.3">
      <c r="A1758" s="2"/>
      <c r="B1758" s="5"/>
      <c r="C1758" s="5"/>
      <c r="D1758" s="5"/>
      <c r="E1758" s="5"/>
      <c r="F1758" s="5"/>
      <c r="G1758" s="5"/>
      <c r="H1758" s="7"/>
    </row>
    <row r="1759" spans="1:8" x14ac:dyDescent="0.3">
      <c r="A1759" s="2"/>
      <c r="B1759" s="5"/>
      <c r="C1759" s="5"/>
      <c r="D1759" s="5"/>
      <c r="E1759" s="5"/>
      <c r="F1759" s="5"/>
      <c r="G1759" s="5"/>
      <c r="H1759" s="7"/>
    </row>
    <row r="1760" spans="1:8" x14ac:dyDescent="0.3">
      <c r="A1760" s="2"/>
      <c r="B1760" s="5"/>
      <c r="C1760" s="5"/>
      <c r="D1760" s="5"/>
      <c r="E1760" s="5"/>
      <c r="F1760" s="5"/>
      <c r="G1760" s="5"/>
      <c r="H1760" s="7"/>
    </row>
    <row r="1761" spans="1:8" x14ac:dyDescent="0.3">
      <c r="A1761" s="2"/>
      <c r="B1761" s="5"/>
      <c r="C1761" s="5"/>
      <c r="D1761" s="5"/>
      <c r="E1761" s="5"/>
      <c r="F1761" s="5"/>
      <c r="G1761" s="5"/>
      <c r="H1761" s="7"/>
    </row>
    <row r="1762" spans="1:8" x14ac:dyDescent="0.3">
      <c r="A1762" s="2"/>
      <c r="B1762" s="5"/>
      <c r="C1762" s="5"/>
      <c r="D1762" s="5"/>
      <c r="E1762" s="5"/>
      <c r="F1762" s="5"/>
      <c r="G1762" s="5"/>
      <c r="H1762" s="7"/>
    </row>
    <row r="1763" spans="1:8" x14ac:dyDescent="0.3">
      <c r="A1763" s="2"/>
      <c r="B1763" s="5"/>
      <c r="C1763" s="5"/>
      <c r="D1763" s="5"/>
      <c r="E1763" s="5"/>
      <c r="F1763" s="5"/>
      <c r="G1763" s="5"/>
      <c r="H1763" s="7"/>
    </row>
    <row r="1764" spans="1:8" x14ac:dyDescent="0.3">
      <c r="A1764" s="2"/>
      <c r="B1764" s="5"/>
      <c r="C1764" s="5"/>
      <c r="D1764" s="5"/>
      <c r="E1764" s="5"/>
      <c r="F1764" s="5"/>
      <c r="G1764" s="5"/>
      <c r="H1764" s="7"/>
    </row>
    <row r="1765" spans="1:8" x14ac:dyDescent="0.3">
      <c r="A1765" s="2"/>
      <c r="B1765" s="5"/>
      <c r="C1765" s="5"/>
      <c r="D1765" s="5"/>
      <c r="E1765" s="5"/>
      <c r="F1765" s="5"/>
      <c r="G1765" s="5"/>
      <c r="H1765" s="7"/>
    </row>
    <row r="1766" spans="1:8" x14ac:dyDescent="0.3">
      <c r="A1766" s="2"/>
      <c r="B1766" s="5"/>
      <c r="C1766" s="5"/>
      <c r="D1766" s="5"/>
      <c r="E1766" s="5"/>
      <c r="F1766" s="5"/>
      <c r="G1766" s="5"/>
      <c r="H1766" s="7"/>
    </row>
    <row r="1767" spans="1:8" x14ac:dyDescent="0.3">
      <c r="A1767" s="2"/>
      <c r="B1767" s="5"/>
      <c r="C1767" s="5"/>
      <c r="D1767" s="5"/>
      <c r="E1767" s="5"/>
      <c r="F1767" s="5"/>
      <c r="G1767" s="5"/>
      <c r="H1767" s="7"/>
    </row>
    <row r="1768" spans="1:8" x14ac:dyDescent="0.3">
      <c r="A1768" s="2"/>
      <c r="B1768" s="5"/>
      <c r="C1768" s="5"/>
      <c r="D1768" s="5"/>
      <c r="E1768" s="5"/>
      <c r="F1768" s="5"/>
      <c r="G1768" s="5"/>
      <c r="H1768" s="7"/>
    </row>
    <row r="1769" spans="1:8" x14ac:dyDescent="0.3">
      <c r="A1769" s="2"/>
      <c r="B1769" s="5"/>
      <c r="C1769" s="5"/>
      <c r="D1769" s="5"/>
      <c r="E1769" s="5"/>
      <c r="F1769" s="5"/>
      <c r="G1769" s="5"/>
      <c r="H1769" s="7"/>
    </row>
    <row r="1770" spans="1:8" x14ac:dyDescent="0.3">
      <c r="A1770" s="2"/>
      <c r="B1770" s="5"/>
      <c r="C1770" s="5"/>
      <c r="D1770" s="5"/>
      <c r="E1770" s="5"/>
      <c r="F1770" s="5"/>
      <c r="G1770" s="5"/>
      <c r="H1770" s="7"/>
    </row>
    <row r="1771" spans="1:8" x14ac:dyDescent="0.3">
      <c r="A1771" s="2"/>
      <c r="B1771" s="5"/>
      <c r="C1771" s="5"/>
      <c r="D1771" s="5"/>
      <c r="E1771" s="5"/>
      <c r="F1771" s="5"/>
      <c r="G1771" s="5"/>
      <c r="H1771" s="7"/>
    </row>
    <row r="1772" spans="1:8" x14ac:dyDescent="0.3">
      <c r="A1772" s="2"/>
      <c r="B1772" s="5"/>
      <c r="C1772" s="5"/>
      <c r="D1772" s="5"/>
      <c r="E1772" s="5"/>
      <c r="F1772" s="5"/>
      <c r="G1772" s="5"/>
      <c r="H1772" s="7"/>
    </row>
    <row r="1773" spans="1:8" x14ac:dyDescent="0.3">
      <c r="A1773" s="2"/>
      <c r="B1773" s="5"/>
      <c r="C1773" s="5"/>
      <c r="D1773" s="5"/>
      <c r="E1773" s="5"/>
      <c r="F1773" s="5"/>
      <c r="G1773" s="5"/>
      <c r="H1773" s="7"/>
    </row>
    <row r="1774" spans="1:8" x14ac:dyDescent="0.3">
      <c r="A1774" s="2"/>
      <c r="B1774" s="5"/>
      <c r="C1774" s="5"/>
      <c r="D1774" s="5"/>
      <c r="E1774" s="5"/>
      <c r="F1774" s="5"/>
      <c r="G1774" s="5"/>
      <c r="H1774" s="7"/>
    </row>
    <row r="1775" spans="1:8" x14ac:dyDescent="0.3">
      <c r="A1775" s="2"/>
      <c r="B1775" s="5"/>
      <c r="C1775" s="5"/>
      <c r="D1775" s="5"/>
      <c r="E1775" s="5"/>
      <c r="F1775" s="5"/>
      <c r="G1775" s="5"/>
      <c r="H1775" s="7"/>
    </row>
    <row r="1776" spans="1:8" x14ac:dyDescent="0.3">
      <c r="A1776" s="2"/>
      <c r="B1776" s="5"/>
      <c r="C1776" s="5"/>
      <c r="D1776" s="5"/>
      <c r="E1776" s="5"/>
      <c r="F1776" s="5"/>
      <c r="G1776" s="5"/>
      <c r="H1776" s="7"/>
    </row>
    <row r="1777" spans="1:8" x14ac:dyDescent="0.3">
      <c r="A1777" s="2"/>
      <c r="B1777" s="5"/>
      <c r="C1777" s="5"/>
      <c r="D1777" s="5"/>
      <c r="E1777" s="5"/>
      <c r="F1777" s="5"/>
      <c r="G1777" s="5"/>
      <c r="H1777" s="7"/>
    </row>
    <row r="1778" spans="1:8" x14ac:dyDescent="0.3">
      <c r="A1778" s="2"/>
      <c r="B1778" s="5"/>
      <c r="C1778" s="5"/>
      <c r="D1778" s="5"/>
      <c r="E1778" s="5"/>
      <c r="F1778" s="5"/>
      <c r="G1778" s="5"/>
      <c r="H1778" s="7"/>
    </row>
    <row r="1779" spans="1:8" x14ac:dyDescent="0.3">
      <c r="A1779" s="2"/>
      <c r="B1779" s="5"/>
      <c r="C1779" s="5"/>
      <c r="D1779" s="5"/>
      <c r="E1779" s="5"/>
      <c r="F1779" s="5"/>
      <c r="G1779" s="5"/>
      <c r="H1779" s="7"/>
    </row>
    <row r="1780" spans="1:8" x14ac:dyDescent="0.3">
      <c r="A1780" s="2"/>
      <c r="B1780" s="5"/>
      <c r="C1780" s="5"/>
      <c r="D1780" s="5"/>
      <c r="E1780" s="5"/>
      <c r="F1780" s="5"/>
      <c r="G1780" s="5"/>
      <c r="H1780" s="7"/>
    </row>
    <row r="1781" spans="1:8" x14ac:dyDescent="0.3">
      <c r="A1781" s="2"/>
      <c r="B1781" s="5"/>
      <c r="C1781" s="5"/>
      <c r="D1781" s="5"/>
      <c r="E1781" s="5"/>
      <c r="F1781" s="5"/>
      <c r="G1781" s="5"/>
      <c r="H1781" s="7"/>
    </row>
    <row r="1782" spans="1:8" x14ac:dyDescent="0.3">
      <c r="A1782" s="2"/>
      <c r="B1782" s="5"/>
      <c r="C1782" s="5"/>
      <c r="D1782" s="5"/>
      <c r="E1782" s="5"/>
      <c r="F1782" s="5"/>
      <c r="G1782" s="5"/>
      <c r="H1782" s="7"/>
    </row>
    <row r="1783" spans="1:8" x14ac:dyDescent="0.3">
      <c r="A1783" s="2"/>
      <c r="B1783" s="5"/>
      <c r="C1783" s="5"/>
      <c r="D1783" s="5"/>
      <c r="E1783" s="5"/>
      <c r="F1783" s="5"/>
      <c r="G1783" s="5"/>
      <c r="H1783" s="7"/>
    </row>
    <row r="1784" spans="1:8" x14ac:dyDescent="0.3">
      <c r="A1784" s="2"/>
      <c r="B1784" s="5"/>
      <c r="C1784" s="5"/>
      <c r="D1784" s="5"/>
      <c r="E1784" s="5"/>
      <c r="F1784" s="5"/>
      <c r="G1784" s="5"/>
      <c r="H1784" s="7"/>
    </row>
    <row r="1785" spans="1:8" x14ac:dyDescent="0.3">
      <c r="A1785" s="2"/>
      <c r="B1785" s="5"/>
      <c r="C1785" s="5"/>
      <c r="D1785" s="5"/>
      <c r="E1785" s="5"/>
      <c r="F1785" s="5"/>
      <c r="G1785" s="5"/>
      <c r="H1785" s="7"/>
    </row>
    <row r="1786" spans="1:8" x14ac:dyDescent="0.3">
      <c r="A1786" s="2"/>
      <c r="B1786" s="5"/>
      <c r="C1786" s="5"/>
      <c r="D1786" s="5"/>
      <c r="E1786" s="5"/>
      <c r="F1786" s="5"/>
      <c r="G1786" s="5"/>
      <c r="H1786" s="7"/>
    </row>
    <row r="1787" spans="1:8" x14ac:dyDescent="0.3">
      <c r="A1787" s="2"/>
      <c r="B1787" s="5"/>
      <c r="C1787" s="5"/>
      <c r="D1787" s="5"/>
      <c r="E1787" s="5"/>
      <c r="F1787" s="5"/>
      <c r="G1787" s="5"/>
      <c r="H1787" s="7"/>
    </row>
    <row r="1788" spans="1:8" x14ac:dyDescent="0.3">
      <c r="A1788" s="2"/>
      <c r="B1788" s="5"/>
      <c r="C1788" s="5"/>
      <c r="D1788" s="5"/>
      <c r="E1788" s="5"/>
      <c r="F1788" s="5"/>
      <c r="G1788" s="5"/>
      <c r="H1788" s="7"/>
    </row>
    <row r="1789" spans="1:8" x14ac:dyDescent="0.3">
      <c r="A1789" s="2"/>
      <c r="B1789" s="5"/>
      <c r="C1789" s="5"/>
      <c r="D1789" s="5"/>
      <c r="E1789" s="5"/>
      <c r="F1789" s="5"/>
      <c r="G1789" s="5"/>
      <c r="H1789" s="7"/>
    </row>
    <row r="1790" spans="1:8" x14ac:dyDescent="0.3">
      <c r="A1790" s="2"/>
      <c r="B1790" s="5"/>
      <c r="C1790" s="5"/>
      <c r="D1790" s="5"/>
      <c r="E1790" s="5"/>
      <c r="F1790" s="5"/>
      <c r="G1790" s="5"/>
      <c r="H1790" s="7"/>
    </row>
    <row r="1791" spans="1:8" x14ac:dyDescent="0.3">
      <c r="A1791" s="2"/>
      <c r="B1791" s="5"/>
      <c r="C1791" s="5"/>
      <c r="D1791" s="5"/>
      <c r="E1791" s="5"/>
      <c r="F1791" s="5"/>
      <c r="G1791" s="5"/>
      <c r="H1791" s="7"/>
    </row>
    <row r="1792" spans="1:8" x14ac:dyDescent="0.3">
      <c r="A1792" s="2"/>
      <c r="B1792" s="5"/>
      <c r="C1792" s="5"/>
      <c r="D1792" s="5"/>
      <c r="E1792" s="5"/>
      <c r="F1792" s="5"/>
      <c r="G1792" s="5"/>
      <c r="H1792" s="7"/>
    </row>
    <row r="1793" spans="1:8" x14ac:dyDescent="0.3">
      <c r="A1793" s="2"/>
      <c r="B1793" s="5"/>
      <c r="C1793" s="5"/>
      <c r="D1793" s="5"/>
      <c r="E1793" s="5"/>
      <c r="F1793" s="5"/>
      <c r="G1793" s="5"/>
      <c r="H1793" s="7"/>
    </row>
    <row r="1794" spans="1:8" x14ac:dyDescent="0.3">
      <c r="A1794" s="2"/>
      <c r="B1794" s="5"/>
      <c r="C1794" s="5"/>
      <c r="D1794" s="5"/>
      <c r="E1794" s="5"/>
      <c r="F1794" s="5"/>
      <c r="G1794" s="5"/>
      <c r="H1794" s="7"/>
    </row>
    <row r="1795" spans="1:8" x14ac:dyDescent="0.3">
      <c r="A1795" s="2"/>
      <c r="B1795" s="5"/>
      <c r="C1795" s="5"/>
      <c r="D1795" s="5"/>
      <c r="E1795" s="5"/>
      <c r="F1795" s="5"/>
      <c r="G1795" s="5"/>
      <c r="H1795" s="7"/>
    </row>
    <row r="1796" spans="1:8" x14ac:dyDescent="0.3">
      <c r="A1796" s="2"/>
      <c r="B1796" s="5"/>
      <c r="C1796" s="5"/>
      <c r="D1796" s="5"/>
      <c r="E1796" s="5"/>
      <c r="F1796" s="5"/>
      <c r="G1796" s="5"/>
      <c r="H1796" s="7"/>
    </row>
    <row r="1797" spans="1:8" x14ac:dyDescent="0.3">
      <c r="A1797" s="2"/>
      <c r="B1797" s="5"/>
      <c r="C1797" s="5"/>
      <c r="D1797" s="5"/>
      <c r="E1797" s="5"/>
      <c r="F1797" s="5"/>
      <c r="G1797" s="5"/>
      <c r="H1797" s="7"/>
    </row>
    <row r="1798" spans="1:8" x14ac:dyDescent="0.3">
      <c r="A1798" s="2"/>
      <c r="B1798" s="5"/>
      <c r="C1798" s="5"/>
      <c r="D1798" s="5"/>
      <c r="E1798" s="5"/>
      <c r="F1798" s="5"/>
      <c r="G1798" s="5"/>
      <c r="H1798" s="7"/>
    </row>
    <row r="1799" spans="1:8" x14ac:dyDescent="0.3">
      <c r="A1799" s="2"/>
      <c r="B1799" s="5"/>
      <c r="C1799" s="5"/>
      <c r="D1799" s="5"/>
      <c r="E1799" s="5"/>
      <c r="F1799" s="5"/>
      <c r="G1799" s="5"/>
      <c r="H1799" s="7"/>
    </row>
    <row r="1800" spans="1:8" x14ac:dyDescent="0.3">
      <c r="A1800" s="2"/>
      <c r="B1800" s="5"/>
      <c r="C1800" s="5"/>
      <c r="D1800" s="5"/>
      <c r="E1800" s="5"/>
      <c r="F1800" s="5"/>
      <c r="G1800" s="5"/>
      <c r="H1800" s="7"/>
    </row>
    <row r="1801" spans="1:8" x14ac:dyDescent="0.3">
      <c r="A1801" s="2"/>
      <c r="B1801" s="5"/>
      <c r="C1801" s="5"/>
      <c r="D1801" s="5"/>
      <c r="E1801" s="5"/>
      <c r="F1801" s="5"/>
      <c r="G1801" s="5"/>
      <c r="H1801" s="7"/>
    </row>
    <row r="1802" spans="1:8" x14ac:dyDescent="0.3">
      <c r="A1802" s="2"/>
      <c r="B1802" s="5"/>
      <c r="C1802" s="5"/>
      <c r="D1802" s="5"/>
      <c r="E1802" s="5"/>
      <c r="F1802" s="5"/>
      <c r="G1802" s="5"/>
      <c r="H1802" s="7"/>
    </row>
    <row r="1803" spans="1:8" x14ac:dyDescent="0.3">
      <c r="A1803" s="2"/>
      <c r="B1803" s="5"/>
      <c r="C1803" s="5"/>
      <c r="D1803" s="5"/>
      <c r="E1803" s="5"/>
      <c r="F1803" s="5"/>
      <c r="G1803" s="5"/>
      <c r="H1803" s="7"/>
    </row>
    <row r="1804" spans="1:8" x14ac:dyDescent="0.3">
      <c r="A1804" s="2"/>
      <c r="B1804" s="5"/>
      <c r="C1804" s="5"/>
      <c r="D1804" s="5"/>
      <c r="E1804" s="5"/>
      <c r="F1804" s="5"/>
      <c r="G1804" s="5"/>
      <c r="H1804" s="7"/>
    </row>
    <row r="1805" spans="1:8" x14ac:dyDescent="0.3">
      <c r="A1805" s="2"/>
      <c r="B1805" s="5"/>
      <c r="C1805" s="5"/>
      <c r="D1805" s="5"/>
      <c r="E1805" s="5"/>
      <c r="F1805" s="5"/>
      <c r="G1805" s="5"/>
      <c r="H1805" s="7"/>
    </row>
    <row r="1806" spans="1:8" x14ac:dyDescent="0.3">
      <c r="A1806" s="2"/>
      <c r="B1806" s="5"/>
      <c r="C1806" s="5"/>
      <c r="D1806" s="5"/>
      <c r="E1806" s="5"/>
      <c r="F1806" s="5"/>
      <c r="G1806" s="5"/>
      <c r="H1806" s="7"/>
    </row>
    <row r="1807" spans="1:8" x14ac:dyDescent="0.3">
      <c r="A1807" s="2"/>
      <c r="B1807" s="5"/>
      <c r="C1807" s="5"/>
      <c r="D1807" s="5"/>
      <c r="E1807" s="5"/>
      <c r="F1807" s="5"/>
      <c r="G1807" s="5"/>
      <c r="H1807" s="7"/>
    </row>
    <row r="1808" spans="1:8" x14ac:dyDescent="0.3">
      <c r="A1808" s="2"/>
      <c r="B1808" s="5"/>
      <c r="C1808" s="5"/>
      <c r="D1808" s="5"/>
      <c r="E1808" s="5"/>
      <c r="F1808" s="5"/>
      <c r="G1808" s="5"/>
      <c r="H1808" s="7"/>
    </row>
    <row r="1809" spans="1:8" x14ac:dyDescent="0.3">
      <c r="A1809" s="2"/>
      <c r="B1809" s="5"/>
      <c r="C1809" s="5"/>
      <c r="D1809" s="5"/>
      <c r="E1809" s="5"/>
      <c r="F1809" s="5"/>
      <c r="G1809" s="5"/>
      <c r="H1809" s="7"/>
    </row>
    <row r="1810" spans="1:8" x14ac:dyDescent="0.3">
      <c r="A1810" s="2"/>
      <c r="B1810" s="5"/>
      <c r="C1810" s="5"/>
      <c r="D1810" s="5"/>
      <c r="E1810" s="5"/>
      <c r="F1810" s="5"/>
      <c r="G1810" s="5"/>
      <c r="H1810" s="7"/>
    </row>
    <row r="1811" spans="1:8" x14ac:dyDescent="0.3">
      <c r="A1811" s="2"/>
      <c r="B1811" s="5"/>
      <c r="C1811" s="5"/>
      <c r="D1811" s="5"/>
      <c r="E1811" s="5"/>
      <c r="F1811" s="5"/>
      <c r="G1811" s="5"/>
      <c r="H1811" s="7"/>
    </row>
    <row r="1812" spans="1:8" x14ac:dyDescent="0.3">
      <c r="A1812" s="2"/>
      <c r="B1812" s="5"/>
      <c r="C1812" s="5"/>
      <c r="D1812" s="5"/>
      <c r="E1812" s="5"/>
      <c r="F1812" s="5"/>
      <c r="G1812" s="5"/>
      <c r="H1812" s="7"/>
    </row>
    <row r="1813" spans="1:8" x14ac:dyDescent="0.3">
      <c r="A1813" s="2"/>
      <c r="B1813" s="5"/>
      <c r="C1813" s="5"/>
      <c r="D1813" s="5"/>
      <c r="E1813" s="5"/>
      <c r="F1813" s="5"/>
      <c r="G1813" s="5"/>
      <c r="H1813" s="7"/>
    </row>
    <row r="1814" spans="1:8" x14ac:dyDescent="0.3">
      <c r="A1814" s="2"/>
      <c r="B1814" s="5"/>
      <c r="C1814" s="5"/>
      <c r="D1814" s="5"/>
      <c r="E1814" s="5"/>
      <c r="F1814" s="5"/>
      <c r="G1814" s="5"/>
      <c r="H1814" s="7"/>
    </row>
    <row r="1815" spans="1:8" x14ac:dyDescent="0.3">
      <c r="A1815" s="2"/>
      <c r="B1815" s="5"/>
      <c r="C1815" s="5"/>
      <c r="D1815" s="5"/>
      <c r="E1815" s="5"/>
      <c r="F1815" s="5"/>
      <c r="G1815" s="5"/>
    </row>
    <row r="1816" spans="1:8" x14ac:dyDescent="0.3">
      <c r="A1816" s="2"/>
      <c r="B1816" s="5"/>
      <c r="C1816" s="5"/>
      <c r="D1816" s="5"/>
      <c r="E1816" s="5"/>
      <c r="F1816" s="5"/>
      <c r="G1816" s="5"/>
    </row>
    <row r="1817" spans="1:8" x14ac:dyDescent="0.3">
      <c r="A1817" s="2"/>
      <c r="B1817" s="5"/>
      <c r="C1817" s="5"/>
      <c r="D1817" s="5"/>
      <c r="E1817" s="5"/>
      <c r="F1817" s="5"/>
      <c r="G1817" s="5"/>
    </row>
    <row r="1818" spans="1:8" x14ac:dyDescent="0.3">
      <c r="A1818" s="2"/>
      <c r="B1818" s="5"/>
      <c r="C1818" s="5"/>
      <c r="D1818" s="5"/>
      <c r="E1818" s="5"/>
      <c r="F1818" s="5"/>
      <c r="G1818" s="5"/>
    </row>
    <row r="1819" spans="1:8" x14ac:dyDescent="0.3">
      <c r="A1819" s="2"/>
      <c r="B1819" s="5"/>
      <c r="C1819" s="5"/>
      <c r="D1819" s="5"/>
      <c r="E1819" s="5"/>
      <c r="F1819" s="5"/>
      <c r="G1819" s="5"/>
    </row>
    <row r="1820" spans="1:8" x14ac:dyDescent="0.3">
      <c r="A1820" s="2"/>
      <c r="B1820" s="5"/>
      <c r="C1820" s="5"/>
      <c r="D1820" s="5"/>
      <c r="E1820" s="5"/>
      <c r="F1820" s="5"/>
      <c r="G1820" s="5"/>
    </row>
    <row r="1821" spans="1:8" x14ac:dyDescent="0.3">
      <c r="A1821" s="2"/>
      <c r="B1821" s="5"/>
      <c r="C1821" s="5"/>
      <c r="D1821" s="5"/>
      <c r="E1821" s="5"/>
      <c r="F1821" s="5"/>
      <c r="G1821" s="5"/>
    </row>
    <row r="1822" spans="1:8" x14ac:dyDescent="0.3">
      <c r="A1822" s="2"/>
      <c r="B1822" s="5"/>
      <c r="C1822" s="5"/>
      <c r="D1822" s="5"/>
      <c r="E1822" s="5"/>
      <c r="F1822" s="5"/>
      <c r="G1822" s="5"/>
    </row>
    <row r="1823" spans="1:8" x14ac:dyDescent="0.3">
      <c r="A1823" s="2"/>
      <c r="B1823" s="5"/>
      <c r="C1823" s="5"/>
      <c r="D1823" s="5"/>
      <c r="E1823" s="5"/>
      <c r="F1823" s="5"/>
      <c r="G1823" s="5"/>
    </row>
    <row r="1824" spans="1:8" x14ac:dyDescent="0.3">
      <c r="A1824" s="2"/>
      <c r="B1824" s="5"/>
      <c r="C1824" s="5"/>
      <c r="D1824" s="5"/>
      <c r="E1824" s="5"/>
      <c r="F1824" s="5"/>
      <c r="G1824" s="5"/>
    </row>
    <row r="1825" spans="1:7" x14ac:dyDescent="0.3">
      <c r="A1825" s="2"/>
      <c r="B1825" s="5"/>
      <c r="C1825" s="5"/>
      <c r="D1825" s="5"/>
      <c r="E1825" s="5"/>
      <c r="F1825" s="5"/>
      <c r="G1825" s="5"/>
    </row>
    <row r="1826" spans="1:7" x14ac:dyDescent="0.3">
      <c r="A1826" s="2"/>
      <c r="B1826" s="5"/>
      <c r="C1826" s="5"/>
      <c r="D1826" s="5"/>
      <c r="E1826" s="5"/>
      <c r="F1826" s="5"/>
      <c r="G1826" s="5"/>
    </row>
    <row r="1827" spans="1:7" x14ac:dyDescent="0.3">
      <c r="A1827" s="2"/>
      <c r="B1827" s="5"/>
      <c r="C1827" s="5"/>
      <c r="D1827" s="5"/>
      <c r="E1827" s="5"/>
      <c r="F1827" s="5"/>
      <c r="G1827" s="5"/>
    </row>
    <row r="1828" spans="1:7" x14ac:dyDescent="0.3">
      <c r="A1828" s="2"/>
      <c r="B1828" s="5"/>
      <c r="C1828" s="5"/>
      <c r="D1828" s="5"/>
      <c r="E1828" s="5"/>
      <c r="F1828" s="5"/>
      <c r="G1828" s="5"/>
    </row>
    <row r="1829" spans="1:7" x14ac:dyDescent="0.3">
      <c r="A1829" s="2"/>
      <c r="B1829" s="5"/>
      <c r="C1829" s="5"/>
      <c r="D1829" s="5"/>
      <c r="E1829" s="5"/>
      <c r="F1829" s="5"/>
      <c r="G1829" s="5"/>
    </row>
    <row r="1830" spans="1:7" x14ac:dyDescent="0.3">
      <c r="A1830" s="2"/>
      <c r="B1830" s="5"/>
      <c r="C1830" s="5"/>
      <c r="D1830" s="5"/>
      <c r="E1830" s="5"/>
      <c r="F1830" s="5"/>
      <c r="G1830" s="5"/>
    </row>
    <row r="1831" spans="1:7" x14ac:dyDescent="0.3">
      <c r="A1831" s="2"/>
      <c r="B1831" s="5"/>
      <c r="C1831" s="5"/>
      <c r="D1831" s="5"/>
      <c r="E1831" s="5"/>
      <c r="F1831" s="5"/>
      <c r="G1831" s="5"/>
    </row>
    <row r="1832" spans="1:7" x14ac:dyDescent="0.3">
      <c r="A1832" s="2"/>
      <c r="B1832" s="5"/>
      <c r="C1832" s="5"/>
      <c r="D1832" s="5"/>
      <c r="E1832" s="5"/>
      <c r="F1832" s="5"/>
      <c r="G1832" s="5"/>
    </row>
    <row r="1833" spans="1:7" x14ac:dyDescent="0.3">
      <c r="A1833" s="2"/>
      <c r="B1833" s="5"/>
      <c r="C1833" s="5"/>
      <c r="D1833" s="5"/>
      <c r="E1833" s="5"/>
      <c r="F1833" s="5"/>
      <c r="G1833" s="5"/>
    </row>
    <row r="1834" spans="1:7" x14ac:dyDescent="0.3">
      <c r="A1834" s="2"/>
      <c r="B1834" s="5"/>
      <c r="C1834" s="5"/>
      <c r="D1834" s="5"/>
      <c r="E1834" s="5"/>
      <c r="F1834" s="5"/>
      <c r="G1834" s="5"/>
    </row>
    <row r="1835" spans="1:7" x14ac:dyDescent="0.3">
      <c r="A1835" s="2"/>
      <c r="B1835" s="5"/>
      <c r="C1835" s="5"/>
      <c r="D1835" s="5"/>
      <c r="E1835" s="5"/>
      <c r="F1835" s="5"/>
      <c r="G1835" s="5"/>
    </row>
    <row r="1836" spans="1:7" x14ac:dyDescent="0.3">
      <c r="A1836" s="2"/>
      <c r="B1836" s="5"/>
      <c r="C1836" s="5"/>
      <c r="D1836" s="5"/>
      <c r="E1836" s="5"/>
      <c r="F1836" s="5"/>
      <c r="G1836" s="5"/>
    </row>
    <row r="1837" spans="1:7" x14ac:dyDescent="0.3">
      <c r="A1837" s="2"/>
      <c r="B1837" s="5"/>
      <c r="C1837" s="5"/>
      <c r="D1837" s="5"/>
      <c r="E1837" s="5"/>
      <c r="F1837" s="5"/>
      <c r="G1837" s="5"/>
    </row>
    <row r="1838" spans="1:7" x14ac:dyDescent="0.3">
      <c r="A1838" s="2"/>
      <c r="B1838" s="5"/>
      <c r="C1838" s="5"/>
      <c r="D1838" s="5"/>
      <c r="E1838" s="5"/>
      <c r="F1838" s="5"/>
      <c r="G1838" s="5"/>
    </row>
    <row r="1839" spans="1:7" x14ac:dyDescent="0.3">
      <c r="A1839" s="2"/>
      <c r="B1839" s="5"/>
      <c r="C1839" s="5"/>
      <c r="D1839" s="5"/>
      <c r="E1839" s="5"/>
      <c r="F1839" s="5"/>
      <c r="G1839" s="5"/>
    </row>
    <row r="1840" spans="1:7" x14ac:dyDescent="0.3">
      <c r="A1840" s="2"/>
      <c r="B1840" s="5"/>
      <c r="C1840" s="5"/>
      <c r="D1840" s="5"/>
      <c r="E1840" s="5"/>
      <c r="F1840" s="5"/>
      <c r="G1840" s="5"/>
    </row>
    <row r="1841" spans="1:7" x14ac:dyDescent="0.3">
      <c r="A1841" s="2"/>
      <c r="B1841" s="5"/>
      <c r="C1841" s="5"/>
      <c r="D1841" s="5"/>
      <c r="E1841" s="5"/>
      <c r="F1841" s="5"/>
      <c r="G1841" s="5"/>
    </row>
    <row r="1842" spans="1:7" x14ac:dyDescent="0.3">
      <c r="A1842" s="2"/>
      <c r="B1842" s="5"/>
      <c r="C1842" s="5"/>
      <c r="D1842" s="5"/>
      <c r="E1842" s="5"/>
      <c r="F1842" s="5"/>
      <c r="G1842" s="5"/>
    </row>
    <row r="1843" spans="1:7" x14ac:dyDescent="0.3">
      <c r="A1843" s="2"/>
      <c r="B1843" s="5"/>
      <c r="C1843" s="5"/>
      <c r="D1843" s="5"/>
      <c r="E1843" s="5"/>
      <c r="F1843" s="5"/>
      <c r="G1843" s="5"/>
    </row>
    <row r="1844" spans="1:7" x14ac:dyDescent="0.3">
      <c r="A1844" s="2"/>
      <c r="B1844" s="5"/>
      <c r="C1844" s="5"/>
      <c r="D1844" s="5"/>
      <c r="E1844" s="5"/>
      <c r="F1844" s="5"/>
      <c r="G1844" s="5"/>
    </row>
    <row r="1845" spans="1:7" x14ac:dyDescent="0.3">
      <c r="A1845" s="2"/>
      <c r="B1845" s="5"/>
      <c r="C1845" s="5"/>
      <c r="D1845" s="5"/>
      <c r="E1845" s="5"/>
      <c r="F1845" s="5"/>
      <c r="G1845" s="5"/>
    </row>
    <row r="1846" spans="1:7" x14ac:dyDescent="0.3">
      <c r="A1846" s="2"/>
      <c r="B1846" s="5"/>
      <c r="C1846" s="5"/>
      <c r="D1846" s="5"/>
      <c r="E1846" s="5"/>
      <c r="F1846" s="5"/>
      <c r="G1846" s="5"/>
    </row>
    <row r="1847" spans="1:7" x14ac:dyDescent="0.3">
      <c r="A1847" s="2"/>
      <c r="B1847" s="5"/>
      <c r="C1847" s="5"/>
      <c r="D1847" s="5"/>
      <c r="E1847" s="5"/>
      <c r="F1847" s="5"/>
      <c r="G1847" s="5"/>
    </row>
    <row r="1848" spans="1:7" x14ac:dyDescent="0.3">
      <c r="A1848" s="2"/>
      <c r="B1848" s="5"/>
      <c r="C1848" s="5"/>
      <c r="D1848" s="5"/>
      <c r="E1848" s="5"/>
      <c r="F1848" s="5"/>
      <c r="G1848" s="5"/>
    </row>
    <row r="1849" spans="1:7" x14ac:dyDescent="0.3">
      <c r="A1849" s="2"/>
      <c r="B1849" s="5"/>
      <c r="C1849" s="5"/>
      <c r="D1849" s="5"/>
      <c r="E1849" s="5"/>
      <c r="F1849" s="5"/>
      <c r="G1849" s="5"/>
    </row>
    <row r="1850" spans="1:7" x14ac:dyDescent="0.3">
      <c r="A1850" s="2"/>
      <c r="B1850" s="5"/>
      <c r="C1850" s="5"/>
      <c r="D1850" s="5"/>
      <c r="E1850" s="5"/>
      <c r="F1850" s="5"/>
      <c r="G1850" s="5"/>
    </row>
    <row r="1851" spans="1:7" x14ac:dyDescent="0.3">
      <c r="A1851" s="2"/>
      <c r="B1851" s="5"/>
      <c r="C1851" s="5"/>
      <c r="D1851" s="5"/>
      <c r="E1851" s="5"/>
      <c r="F1851" s="5"/>
      <c r="G1851" s="5"/>
    </row>
    <row r="1852" spans="1:7" x14ac:dyDescent="0.3">
      <c r="A1852" s="2"/>
      <c r="B1852" s="5"/>
      <c r="C1852" s="5"/>
      <c r="D1852" s="5"/>
      <c r="E1852" s="5"/>
      <c r="F1852" s="5"/>
      <c r="G1852" s="5"/>
    </row>
    <row r="1853" spans="1:7" x14ac:dyDescent="0.3">
      <c r="A1853" s="2"/>
      <c r="B1853" s="5"/>
      <c r="C1853" s="5"/>
      <c r="D1853" s="5"/>
      <c r="E1853" s="5"/>
      <c r="F1853" s="5"/>
      <c r="G1853" s="5"/>
    </row>
    <row r="1854" spans="1:7" x14ac:dyDescent="0.3">
      <c r="A1854" s="2"/>
      <c r="B1854" s="5"/>
      <c r="C1854" s="5"/>
      <c r="D1854" s="5"/>
      <c r="E1854" s="5"/>
      <c r="F1854" s="5"/>
      <c r="G1854" s="5"/>
    </row>
    <row r="1855" spans="1:7" x14ac:dyDescent="0.3">
      <c r="A1855" s="2"/>
      <c r="B1855" s="5"/>
      <c r="C1855" s="5"/>
      <c r="D1855" s="5"/>
      <c r="E1855" s="5"/>
      <c r="F1855" s="5"/>
      <c r="G1855" s="5"/>
    </row>
    <row r="1856" spans="1:7" x14ac:dyDescent="0.3">
      <c r="A1856" s="2"/>
      <c r="B1856" s="5"/>
      <c r="C1856" s="5"/>
      <c r="D1856" s="5"/>
      <c r="E1856" s="5"/>
      <c r="F1856" s="5"/>
      <c r="G1856" s="5"/>
    </row>
    <row r="1857" spans="1:7" x14ac:dyDescent="0.3">
      <c r="A1857" s="2"/>
      <c r="B1857" s="5"/>
      <c r="C1857" s="5"/>
      <c r="D1857" s="5"/>
      <c r="E1857" s="5"/>
      <c r="F1857" s="5"/>
      <c r="G1857" s="5"/>
    </row>
    <row r="1858" spans="1:7" x14ac:dyDescent="0.3">
      <c r="A1858" s="2"/>
      <c r="B1858" s="5"/>
      <c r="C1858" s="5"/>
      <c r="D1858" s="5"/>
      <c r="E1858" s="5"/>
      <c r="F1858" s="5"/>
      <c r="G1858" s="5"/>
    </row>
    <row r="1859" spans="1:7" x14ac:dyDescent="0.3">
      <c r="A1859" s="2"/>
      <c r="B1859" s="5"/>
      <c r="C1859" s="5"/>
      <c r="D1859" s="5"/>
      <c r="E1859" s="5"/>
      <c r="F1859" s="5"/>
      <c r="G1859" s="5"/>
    </row>
    <row r="1860" spans="1:7" x14ac:dyDescent="0.3">
      <c r="A1860" s="2"/>
      <c r="B1860" s="5"/>
      <c r="C1860" s="5"/>
      <c r="D1860" s="5"/>
      <c r="E1860" s="5"/>
      <c r="F1860" s="5"/>
      <c r="G1860" s="5"/>
    </row>
    <row r="1861" spans="1:7" x14ac:dyDescent="0.3">
      <c r="A1861" s="2"/>
      <c r="B1861" s="5"/>
      <c r="C1861" s="5"/>
      <c r="D1861" s="5"/>
      <c r="E1861" s="5"/>
      <c r="F1861" s="5"/>
      <c r="G1861" s="5"/>
    </row>
  </sheetData>
  <pageMargins left="0.7" right="0.7" top="0.75" bottom="0.75" header="0.3" footer="0.3"/>
  <pageSetup orientation="portrait" horizontalDpi="1200" verticalDpi="120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A3EA-B394-4BA9-B48F-EFEDCB337753}">
  <sheetPr>
    <outlinePr summaryBelow="0"/>
  </sheetPr>
  <dimension ref="A1:AB1861"/>
  <sheetViews>
    <sheetView tabSelected="1" zoomScaleNormal="100" workbookViewId="0">
      <selection activeCell="F1" sqref="F1:G1048576"/>
    </sheetView>
  </sheetViews>
  <sheetFormatPr defaultColWidth="9.109375" defaultRowHeight="15.6" x14ac:dyDescent="0.3"/>
  <cols>
    <col min="1" max="1" width="15.44140625" style="3" bestFit="1" customWidth="1"/>
    <col min="2" max="2" width="13.6640625" style="6" bestFit="1" customWidth="1"/>
    <col min="3" max="4" width="11" style="6" bestFit="1" customWidth="1"/>
    <col min="5" max="5" width="11.109375" style="6" customWidth="1"/>
    <col min="6" max="6" width="21.88671875" style="6" bestFit="1" customWidth="1"/>
    <col min="7" max="7" width="32.5546875" style="6" bestFit="1" customWidth="1"/>
    <col min="8" max="8" width="14.6640625" style="6" bestFit="1" customWidth="1"/>
    <col min="9" max="9" width="14.88671875" style="6" bestFit="1" customWidth="1"/>
    <col min="10" max="10" width="20.6640625" style="6" bestFit="1" customWidth="1"/>
    <col min="11" max="11" width="20.6640625" style="1" bestFit="1" customWidth="1"/>
    <col min="12" max="17" width="20.6640625" style="1" customWidth="1"/>
    <col min="18" max="18" width="36.33203125" style="10" bestFit="1" customWidth="1"/>
    <col min="19" max="19" width="8.33203125" style="10" bestFit="1" customWidth="1"/>
    <col min="20" max="20" width="6.109375" style="10" bestFit="1" customWidth="1"/>
    <col min="21" max="21" width="7.33203125" style="10" bestFit="1" customWidth="1"/>
    <col min="22" max="22" width="9.6640625" style="10" bestFit="1" customWidth="1"/>
    <col min="23" max="23" width="20.33203125" style="11" bestFit="1" customWidth="1"/>
    <col min="24" max="24" width="30.33203125" style="11" bestFit="1" customWidth="1"/>
    <col min="25" max="25" width="9.88671875" style="10" bestFit="1" customWidth="1"/>
    <col min="26" max="26" width="10" style="10" bestFit="1" customWidth="1"/>
    <col min="27" max="27" width="10.6640625" style="10" bestFit="1" customWidth="1"/>
    <col min="28" max="28" width="39.5546875" style="10" bestFit="1" customWidth="1"/>
    <col min="29" max="16384" width="9.109375" style="1"/>
  </cols>
  <sheetData>
    <row r="1" spans="1:28" ht="15" customHeight="1" x14ac:dyDescent="0.3">
      <c r="A1" s="4" t="s">
        <v>0</v>
      </c>
      <c r="B1" s="4" t="s">
        <v>1</v>
      </c>
      <c r="C1" s="4" t="s">
        <v>6</v>
      </c>
      <c r="D1" s="4" t="s">
        <v>7</v>
      </c>
      <c r="E1" s="4" t="s">
        <v>4</v>
      </c>
      <c r="F1" s="5" t="s">
        <v>11</v>
      </c>
      <c r="G1" s="5" t="s">
        <v>16</v>
      </c>
      <c r="H1" s="4" t="s">
        <v>2</v>
      </c>
      <c r="I1" s="4" t="s">
        <v>3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22</v>
      </c>
      <c r="O1" s="4" t="s">
        <v>27</v>
      </c>
      <c r="P1" s="4"/>
      <c r="Q1" s="4"/>
      <c r="R1" s="9"/>
      <c r="S1" s="12" t="s">
        <v>1</v>
      </c>
      <c r="T1" s="12" t="s">
        <v>6</v>
      </c>
      <c r="U1" s="12" t="s">
        <v>7</v>
      </c>
      <c r="V1" s="12" t="s">
        <v>4</v>
      </c>
      <c r="W1" s="8" t="s">
        <v>11</v>
      </c>
      <c r="X1" s="8" t="s">
        <v>16</v>
      </c>
      <c r="Y1" s="12" t="s">
        <v>2</v>
      </c>
      <c r="Z1" s="12" t="s">
        <v>3</v>
      </c>
      <c r="AA1" s="10" t="s">
        <v>10</v>
      </c>
    </row>
    <row r="2" spans="1:28" x14ac:dyDescent="0.3">
      <c r="A2" s="2">
        <v>45503.5</v>
      </c>
      <c r="B2" s="5">
        <v>20.6</v>
      </c>
      <c r="C2" s="5">
        <v>6.2</v>
      </c>
      <c r="D2" s="5">
        <v>5.7</v>
      </c>
      <c r="E2" s="5">
        <f>AVERAGE(B2:D2)</f>
        <v>10.833333333333334</v>
      </c>
      <c r="F2" s="5">
        <f>AVERAGE((Table1[[#This Row],[thermo]]*$S$7),(Table1[[#This Row],[1022]]*$T$7),( Table1[[#This Row],[1020]]*$U$7))</f>
        <v>8.4609521979331017</v>
      </c>
      <c r="G2" s="5">
        <f>AVERAGE((Table1[[#This Row],[thermo]]*$S$8),(Table1[[#This Row],[1022]]*$T$8),( Table1[[#This Row],[1020]]*$U$8))</f>
        <v>9.9551279196573876</v>
      </c>
      <c r="H2" s="5">
        <v>14.6</v>
      </c>
      <c r="I2" s="6">
        <v>13.364240000000001</v>
      </c>
      <c r="J2" s="6">
        <f>Table1[[#This Row],[modulair]]-Table1[[#This Row],[adjusted_weighted_FEM_avg]]</f>
        <v>4.644872080342612</v>
      </c>
      <c r="K2" s="5">
        <f>Table1[[#This Row],[purpleair]]-Table1[[#This Row],[adjusted_weighted_FEM_avg]]</f>
        <v>3.4091120803426129</v>
      </c>
      <c r="L2" s="5">
        <f>ABS(Table1[[#This Row],[modulair_err]])</f>
        <v>4.644872080342612</v>
      </c>
      <c r="M2" s="5">
        <f>ABS(Table1[[#This Row],[purpleair_err]])</f>
        <v>3.4091120803426129</v>
      </c>
      <c r="N2" s="5">
        <f>Table1[[#This Row],[modulair_err]]^2</f>
        <v>21.574836642746305</v>
      </c>
      <c r="O2" s="5">
        <f>Table1[[#This Row],[purpleair_err]]^2</f>
        <v>11.622045176337938</v>
      </c>
      <c r="P2" s="5"/>
      <c r="Q2" s="5"/>
      <c r="R2" s="9" t="s">
        <v>8</v>
      </c>
      <c r="S2" s="15">
        <f t="shared" ref="S2:Z2" si="0">AVERAGE(B:B)</f>
        <v>11.344129554655872</v>
      </c>
      <c r="T2" s="15">
        <f t="shared" si="0"/>
        <v>8.2380537974683623</v>
      </c>
      <c r="U2" s="15">
        <f t="shared" si="0"/>
        <v>10.130555555555611</v>
      </c>
      <c r="V2" s="15">
        <f t="shared" si="0"/>
        <v>10.31702270977674</v>
      </c>
      <c r="W2" s="15">
        <f t="shared" si="0"/>
        <v>7.9987285113329971</v>
      </c>
      <c r="X2" s="15">
        <f>AVERAGE(G:G)</f>
        <v>8.7536753515659029</v>
      </c>
      <c r="Y2" s="15">
        <f t="shared" si="0"/>
        <v>13.02219020172913</v>
      </c>
      <c r="Z2" s="15">
        <f t="shared" si="0"/>
        <v>12.821734681517553</v>
      </c>
      <c r="AA2" s="16"/>
    </row>
    <row r="3" spans="1:28" x14ac:dyDescent="0.3">
      <c r="A3" s="2">
        <v>45503.541666666701</v>
      </c>
      <c r="B3" s="5">
        <v>16.3</v>
      </c>
      <c r="C3" s="5">
        <v>4.7</v>
      </c>
      <c r="D3" s="5">
        <v>4</v>
      </c>
      <c r="E3" s="5">
        <f t="shared" ref="E3:E66" si="1">AVERAGE(B3:D3)</f>
        <v>8.3333333333333339</v>
      </c>
      <c r="F3" s="5">
        <f>AVERAGE((Table1[[#This Row],[thermo]]*$S$7),(Table1[[#This Row],[1022]]*$T$7),( Table1[[#This Row],[1020]]*$U$7))</f>
        <v>6.4403133382989566</v>
      </c>
      <c r="G3" s="5">
        <f>AVERAGE((Table1[[#This Row],[thermo]]*$S$8),(Table1[[#This Row],[1022]]*$T$8),( Table1[[#This Row],[1020]]*$U$8))</f>
        <v>7.6297154286648725</v>
      </c>
      <c r="H3" s="5">
        <v>6.2</v>
      </c>
      <c r="I3" s="6">
        <v>7.5638240000000003</v>
      </c>
      <c r="J3" s="6">
        <f>Table1[[#This Row],[modulair]]-Table1[[#This Row],[adjusted_weighted_FEM_avg]]</f>
        <v>-1.4297154286648723</v>
      </c>
      <c r="K3" s="5">
        <f>Table1[[#This Row],[purpleair]]-Table1[[#This Row],[adjusted_weighted_FEM_avg]]</f>
        <v>-6.5891428664872187E-2</v>
      </c>
      <c r="L3" s="5">
        <f>ABS(Table1[[#This Row],[modulair_err]])</f>
        <v>1.4297154286648723</v>
      </c>
      <c r="M3" s="5">
        <f>ABS(Table1[[#This Row],[purpleair_err]])</f>
        <v>6.5891428664872187E-2</v>
      </c>
      <c r="N3" s="5">
        <f>Table1[[#This Row],[modulair_err]]^2</f>
        <v>2.0440862069623797</v>
      </c>
      <c r="O3" s="5">
        <f>Table1[[#This Row],[purpleair_err]]^2</f>
        <v>4.3416803714979397E-3</v>
      </c>
      <c r="P3" s="5"/>
      <c r="Q3" s="5"/>
      <c r="R3" s="10" t="s">
        <v>9</v>
      </c>
      <c r="S3" s="16">
        <f t="shared" ref="S3:Z3" si="2">_xlfn.STDEV.P(B:B)</f>
        <v>14.884523365217476</v>
      </c>
      <c r="T3" s="16">
        <f t="shared" si="2"/>
        <v>8.1084568493714198</v>
      </c>
      <c r="U3" s="16">
        <f t="shared" si="2"/>
        <v>11.632733555322879</v>
      </c>
      <c r="V3" s="16">
        <f t="shared" si="2"/>
        <v>11.92765263001276</v>
      </c>
      <c r="W3" s="16">
        <f t="shared" si="2"/>
        <v>8.0248293135212077</v>
      </c>
      <c r="X3" s="16">
        <f t="shared" si="2"/>
        <v>8.9363896342176172</v>
      </c>
      <c r="Y3" s="16">
        <f t="shared" si="2"/>
        <v>17.858634051589881</v>
      </c>
      <c r="Z3" s="16">
        <f t="shared" si="2"/>
        <v>15.526859913710924</v>
      </c>
      <c r="AA3" s="16"/>
    </row>
    <row r="4" spans="1:28" x14ac:dyDescent="0.3">
      <c r="A4" s="2">
        <v>45503.583333333299</v>
      </c>
      <c r="B4" s="5">
        <v>6.2</v>
      </c>
      <c r="C4" s="5">
        <v>-0.1</v>
      </c>
      <c r="D4" s="5">
        <v>1.8</v>
      </c>
      <c r="E4" s="5">
        <f t="shared" si="1"/>
        <v>2.6333333333333333</v>
      </c>
      <c r="F4" s="5">
        <f>AVERAGE((Table1[[#This Row],[thermo]]*$S$7),(Table1[[#This Row],[1022]]*$T$7),( Table1[[#This Row],[1020]]*$U$7))</f>
        <v>1.4666415149134153</v>
      </c>
      <c r="G4" s="5">
        <f>AVERAGE((Table1[[#This Row],[thermo]]*$S$8),(Table1[[#This Row],[1022]]*$T$8),( Table1[[#This Row],[1020]]*$U$8))</f>
        <v>2.2218494734515515</v>
      </c>
      <c r="H4" s="5">
        <v>2</v>
      </c>
      <c r="I4" s="6">
        <v>2.9293719999999999</v>
      </c>
      <c r="J4" s="6">
        <f>Table1[[#This Row],[modulair]]-Table1[[#This Row],[adjusted_weighted_FEM_avg]]</f>
        <v>-0.22184947345155148</v>
      </c>
      <c r="K4" s="5">
        <f>Table1[[#This Row],[purpleair]]-Table1[[#This Row],[adjusted_weighted_FEM_avg]]</f>
        <v>0.70752252654844838</v>
      </c>
      <c r="L4" s="5">
        <f>ABS(Table1[[#This Row],[modulair_err]])</f>
        <v>0.22184947345155148</v>
      </c>
      <c r="M4" s="5">
        <f>ABS(Table1[[#This Row],[purpleair_err]])</f>
        <v>0.70752252654844838</v>
      </c>
      <c r="N4" s="5">
        <f>Table1[[#This Row],[modulair_err]]^2</f>
        <v>4.9217188870730649E-2</v>
      </c>
      <c r="O4" s="5">
        <f>Table1[[#This Row],[purpleair_err]]^2</f>
        <v>0.50058812557349985</v>
      </c>
      <c r="P4" s="5"/>
      <c r="Q4" s="5"/>
      <c r="R4" s="10" t="s">
        <v>15</v>
      </c>
      <c r="S4" s="13">
        <f>S3^2</f>
        <v>221.54903580970498</v>
      </c>
      <c r="T4" s="13">
        <f t="shared" ref="T4:U4" si="3">T3^2</f>
        <v>65.747072478118284</v>
      </c>
      <c r="U4" s="13">
        <f t="shared" si="3"/>
        <v>135.32048996913488</v>
      </c>
      <c r="V4" s="13"/>
      <c r="W4" s="13"/>
      <c r="X4" s="13"/>
      <c r="Y4" s="13"/>
      <c r="Z4" s="13"/>
      <c r="AA4" s="16"/>
    </row>
    <row r="5" spans="1:28" x14ac:dyDescent="0.3">
      <c r="A5" s="2">
        <v>45503.625</v>
      </c>
      <c r="B5" s="5">
        <v>-0.3</v>
      </c>
      <c r="C5" s="5">
        <v>5.7</v>
      </c>
      <c r="D5" s="5">
        <v>2.2999999999999998</v>
      </c>
      <c r="E5" s="5">
        <f t="shared" si="1"/>
        <v>2.5666666666666669</v>
      </c>
      <c r="F5" s="5">
        <f>AVERAGE((Table1[[#This Row],[thermo]]*$S$7),(Table1[[#This Row],[1022]]*$T$7),( Table1[[#This Row],[1020]]*$U$7))</f>
        <v>3.7744689579937276</v>
      </c>
      <c r="G5" s="5">
        <f>AVERAGE((Table1[[#This Row],[thermo]]*$S$8),(Table1[[#This Row],[1022]]*$T$8),( Table1[[#This Row],[1020]]*$U$8))</f>
        <v>2.9790259952285942</v>
      </c>
      <c r="H5" s="5">
        <v>2.7</v>
      </c>
      <c r="I5" s="6">
        <v>3.4357407000000002</v>
      </c>
      <c r="J5" s="6">
        <f>Table1[[#This Row],[modulair]]-Table1[[#This Row],[adjusted_weighted_FEM_avg]]</f>
        <v>-0.27902599522859406</v>
      </c>
      <c r="K5" s="5">
        <f>Table1[[#This Row],[purpleair]]-Table1[[#This Row],[adjusted_weighted_FEM_avg]]</f>
        <v>0.45671470477140597</v>
      </c>
      <c r="L5" s="5">
        <f>ABS(Table1[[#This Row],[modulair_err]])</f>
        <v>0.27902599522859406</v>
      </c>
      <c r="M5" s="5">
        <f>ABS(Table1[[#This Row],[purpleair_err]])</f>
        <v>0.45671470477140597</v>
      </c>
      <c r="N5" s="5">
        <f>Table1[[#This Row],[modulair_err]]^2</f>
        <v>7.7855506013307388E-2</v>
      </c>
      <c r="O5" s="5">
        <f>Table1[[#This Row],[purpleair_err]]^2</f>
        <v>0.20858832155443252</v>
      </c>
      <c r="P5" s="5"/>
      <c r="Q5" s="5"/>
      <c r="R5" s="10" t="s">
        <v>14</v>
      </c>
      <c r="S5" s="14">
        <f>1/(S4)</f>
        <v>4.5136734463558197E-3</v>
      </c>
      <c r="T5" s="14">
        <f t="shared" ref="T5:U5" si="4">1/(T4)</f>
        <v>1.5209802692474506E-2</v>
      </c>
      <c r="U5" s="14">
        <f t="shared" si="4"/>
        <v>7.3898638722642001E-3</v>
      </c>
      <c r="V5" s="16"/>
      <c r="W5" s="16"/>
      <c r="X5" s="16"/>
      <c r="Y5" s="16"/>
      <c r="Z5" s="16"/>
      <c r="AA5" s="16">
        <f>SUM(S5:U5)</f>
        <v>2.7113340011094528E-2</v>
      </c>
    </row>
    <row r="6" spans="1:28" x14ac:dyDescent="0.3">
      <c r="A6" s="2">
        <v>45503.666666666701</v>
      </c>
      <c r="B6" s="5">
        <v>2</v>
      </c>
      <c r="C6" s="5">
        <v>2.9</v>
      </c>
      <c r="D6" s="5">
        <v>3.3</v>
      </c>
      <c r="E6" s="5">
        <f t="shared" si="1"/>
        <v>2.7333333333333329</v>
      </c>
      <c r="F6" s="5">
        <f>AVERAGE((Table1[[#This Row],[thermo]]*$S$7),(Table1[[#This Row],[1022]]*$T$7),( Table1[[#This Row],[1020]]*$U$7))</f>
        <v>2.8591949736785711</v>
      </c>
      <c r="G6" s="5">
        <f>AVERAGE((Table1[[#This Row],[thermo]]*$S$8),(Table1[[#This Row],[1022]]*$T$8),( Table1[[#This Row],[1020]]*$U$8))</f>
        <v>2.7834752410316939</v>
      </c>
      <c r="H6" s="5">
        <v>2.4</v>
      </c>
      <c r="I6" s="6">
        <v>3.759919</v>
      </c>
      <c r="J6" s="6">
        <f>Table1[[#This Row],[modulair]]-Table1[[#This Row],[adjusted_weighted_FEM_avg]]</f>
        <v>-0.38347524103169395</v>
      </c>
      <c r="K6" s="5">
        <f>Table1[[#This Row],[purpleair]]-Table1[[#This Row],[adjusted_weighted_FEM_avg]]</f>
        <v>0.97644375896830615</v>
      </c>
      <c r="L6" s="5">
        <f>ABS(Table1[[#This Row],[modulair_err]])</f>
        <v>0.38347524103169395</v>
      </c>
      <c r="M6" s="5">
        <f>ABS(Table1[[#This Row],[purpleair_err]])</f>
        <v>0.97644375896830615</v>
      </c>
      <c r="N6" s="5">
        <f>Table1[[#This Row],[modulair_err]]^2</f>
        <v>0.14705326048431577</v>
      </c>
      <c r="O6" s="5">
        <f>Table1[[#This Row],[purpleair_err]]^2</f>
        <v>0.95344241442815558</v>
      </c>
      <c r="P6" s="5"/>
      <c r="Q6" s="5"/>
      <c r="R6" s="10" t="s">
        <v>17</v>
      </c>
      <c r="S6" s="10">
        <f>1/(S4^(1/3))</f>
        <v>0.16526341086456828</v>
      </c>
      <c r="T6" s="10">
        <f t="shared" ref="T6:U6" si="5">1/(T4^(1/3))</f>
        <v>0.24776570555999441</v>
      </c>
      <c r="U6" s="10">
        <f t="shared" si="5"/>
        <v>0.1947805014048134</v>
      </c>
      <c r="AA6" s="16">
        <f>SUM(S6:U6)</f>
        <v>0.60780961782937615</v>
      </c>
    </row>
    <row r="7" spans="1:28" x14ac:dyDescent="0.3">
      <c r="A7" s="2">
        <v>45503.708333333299</v>
      </c>
      <c r="B7" s="5">
        <v>5.9</v>
      </c>
      <c r="C7" s="5">
        <v>7.7</v>
      </c>
      <c r="D7" s="5">
        <v>2.5</v>
      </c>
      <c r="E7" s="5">
        <f t="shared" si="1"/>
        <v>5.3666666666666671</v>
      </c>
      <c r="F7" s="5">
        <f>AVERAGE((Table1[[#This Row],[thermo]]*$S$7),(Table1[[#This Row],[1022]]*$T$7),( Table1[[#This Row],[1020]]*$U$7))</f>
        <v>5.9830627167229968</v>
      </c>
      <c r="G7" s="5">
        <f>AVERAGE((Table1[[#This Row],[thermo]]*$S$8),(Table1[[#This Row],[1022]]*$T$8),( Table1[[#This Row],[1020]]*$U$8))</f>
        <v>5.5441724046079699</v>
      </c>
      <c r="H7" s="5">
        <v>2.6</v>
      </c>
      <c r="I7" s="6">
        <v>3.8233700000000002</v>
      </c>
      <c r="J7" s="6">
        <f>Table1[[#This Row],[modulair]]-Table1[[#This Row],[adjusted_weighted_FEM_avg]]</f>
        <v>-2.9441724046079698</v>
      </c>
      <c r="K7" s="5">
        <f>Table1[[#This Row],[purpleair]]-Table1[[#This Row],[adjusted_weighted_FEM_avg]]</f>
        <v>-1.7208024046079697</v>
      </c>
      <c r="L7" s="5">
        <f>ABS(Table1[[#This Row],[modulair_err]])</f>
        <v>2.9441724046079698</v>
      </c>
      <c r="M7" s="5">
        <f>ABS(Table1[[#This Row],[purpleair_err]])</f>
        <v>1.7208024046079697</v>
      </c>
      <c r="N7" s="5">
        <f>Table1[[#This Row],[modulair_err]]^2</f>
        <v>8.6681511480550757</v>
      </c>
      <c r="O7" s="5">
        <f>Table1[[#This Row],[purpleair_err]]^2</f>
        <v>2.9611609157045709</v>
      </c>
      <c r="P7" s="5"/>
      <c r="Q7" s="5"/>
      <c r="R7" s="10" t="s">
        <v>12</v>
      </c>
      <c r="S7" s="17">
        <f>(S5/$AA$5)*3</f>
        <v>0.49942280565679475</v>
      </c>
      <c r="T7" s="17">
        <f>(T5/$AA$5)*3</f>
        <v>1.682913579026132</v>
      </c>
      <c r="U7" s="17">
        <f>(U5/$AA$5)*3</f>
        <v>0.81766361531707299</v>
      </c>
      <c r="V7" s="16"/>
      <c r="W7" s="17"/>
      <c r="X7" s="17"/>
      <c r="Y7" s="16"/>
      <c r="Z7" s="16"/>
      <c r="AA7" s="16">
        <f>SUM(S7:U7)</f>
        <v>2.9999999999999996</v>
      </c>
      <c r="AB7" s="10" t="s">
        <v>13</v>
      </c>
    </row>
    <row r="8" spans="1:28" x14ac:dyDescent="0.3">
      <c r="A8" s="2">
        <v>45503.75</v>
      </c>
      <c r="B8" s="5">
        <v>14</v>
      </c>
      <c r="C8" s="5">
        <v>-1.4</v>
      </c>
      <c r="D8" s="5">
        <v>3</v>
      </c>
      <c r="E8" s="5">
        <f t="shared" si="1"/>
        <v>5.2</v>
      </c>
      <c r="F8" s="5">
        <f>AVERAGE((Table1[[#This Row],[thermo]]*$S$7),(Table1[[#This Row],[1022]]*$T$7),( Table1[[#This Row],[1020]]*$U$7))</f>
        <v>2.3629437048365873</v>
      </c>
      <c r="G8" s="5">
        <f>AVERAGE((Table1[[#This Row],[thermo]]*$S$8),(Table1[[#This Row],[1022]]*$T$8),( Table1[[#This Row],[1020]]*$U$8))</f>
        <v>4.197296643059313</v>
      </c>
      <c r="H8" s="5">
        <v>2.1</v>
      </c>
      <c r="I8" s="6">
        <v>3.1529419999999999</v>
      </c>
      <c r="J8" s="6">
        <f>Table1[[#This Row],[modulair]]-Table1[[#This Row],[adjusted_weighted_FEM_avg]]</f>
        <v>-2.097296643059313</v>
      </c>
      <c r="K8" s="5">
        <f>Table1[[#This Row],[purpleair]]-Table1[[#This Row],[adjusted_weighted_FEM_avg]]</f>
        <v>-1.0443546430593131</v>
      </c>
      <c r="L8" s="5">
        <f>ABS(Table1[[#This Row],[modulair_err]])</f>
        <v>2.097296643059313</v>
      </c>
      <c r="M8" s="5">
        <f>ABS(Table1[[#This Row],[purpleair_err]])</f>
        <v>1.0443546430593131</v>
      </c>
      <c r="N8" s="5">
        <f>Table1[[#This Row],[modulair_err]]^2</f>
        <v>4.3986532089878629</v>
      </c>
      <c r="O8" s="5">
        <f>Table1[[#This Row],[purpleair_err]]^2</f>
        <v>1.0906766204795453</v>
      </c>
      <c r="P8" s="5"/>
      <c r="Q8" s="5"/>
      <c r="R8" s="10" t="s">
        <v>18</v>
      </c>
      <c r="S8" s="17">
        <f>(S6/$AA$6)*3</f>
        <v>0.81569988044000108</v>
      </c>
      <c r="T8" s="17">
        <f t="shared" ref="T8:U8" si="6">(T6/$AA$6)*3</f>
        <v>1.2229110808322896</v>
      </c>
      <c r="U8" s="17">
        <f t="shared" si="6"/>
        <v>0.9613890387277092</v>
      </c>
    </row>
    <row r="9" spans="1:28" x14ac:dyDescent="0.3">
      <c r="A9" s="2">
        <v>45503.791666666701</v>
      </c>
      <c r="B9" s="5">
        <v>3.9</v>
      </c>
      <c r="C9" s="5">
        <v>-2.2999999999999998</v>
      </c>
      <c r="D9" s="5">
        <v>3.3</v>
      </c>
      <c r="E9" s="5">
        <f t="shared" si="1"/>
        <v>1.6333333333333335</v>
      </c>
      <c r="F9" s="5">
        <f>AVERAGE((Table1[[#This Row],[thermo]]*$S$7),(Table1[[#This Row],[1022]]*$T$7),( Table1[[#This Row],[1020]]*$U$7))</f>
        <v>0.25844588028257892</v>
      </c>
      <c r="G9" s="5">
        <f>AVERAGE((Table1[[#This Row],[thermo]]*$S$8),(Table1[[#This Row],[1022]]*$T$8),( Table1[[#This Row],[1020]]*$U$8))</f>
        <v>1.1803726252010593</v>
      </c>
      <c r="H9" s="5">
        <v>1.9</v>
      </c>
      <c r="I9" s="6">
        <v>2.5445213</v>
      </c>
      <c r="J9" s="6">
        <f>Table1[[#This Row],[modulair]]-Table1[[#This Row],[adjusted_weighted_FEM_avg]]</f>
        <v>0.71962737479894057</v>
      </c>
      <c r="K9" s="5">
        <f>Table1[[#This Row],[purpleair]]-Table1[[#This Row],[adjusted_weighted_FEM_avg]]</f>
        <v>1.3641486747989406</v>
      </c>
      <c r="L9" s="5">
        <f>ABS(Table1[[#This Row],[modulair_err]])</f>
        <v>0.71962737479894057</v>
      </c>
      <c r="M9" s="5">
        <f>ABS(Table1[[#This Row],[purpleair_err]])</f>
        <v>1.3641486747989406</v>
      </c>
      <c r="N9" s="5">
        <f>Table1[[#This Row],[modulair_err]]^2</f>
        <v>0.51786355856001487</v>
      </c>
      <c r="O9" s="5">
        <f>Table1[[#This Row],[purpleair_err]]^2</f>
        <v>1.8609016069557058</v>
      </c>
      <c r="P9" s="5"/>
      <c r="Q9" s="5"/>
    </row>
    <row r="10" spans="1:28" x14ac:dyDescent="0.3">
      <c r="A10" s="2">
        <v>45503.833333333299</v>
      </c>
      <c r="B10" s="5">
        <v>-2.9</v>
      </c>
      <c r="C10" s="5">
        <v>3.3</v>
      </c>
      <c r="D10" s="5">
        <v>3</v>
      </c>
      <c r="E10" s="5">
        <f t="shared" si="1"/>
        <v>1.1333333333333333</v>
      </c>
      <c r="F10" s="5">
        <f>AVERAGE((Table1[[#This Row],[thermo]]*$S$7),(Table1[[#This Row],[1022]]*$T$7),( Table1[[#This Row],[1020]]*$U$7))</f>
        <v>2.1860931734442497</v>
      </c>
      <c r="G10" s="5">
        <f>AVERAGE((Table1[[#This Row],[thermo]]*$S$8),(Table1[[#This Row],[1022]]*$T$8),( Table1[[#This Row],[1020]]*$U$8))</f>
        <v>1.5180813432178937</v>
      </c>
      <c r="H10" s="5">
        <v>1.6</v>
      </c>
      <c r="I10" s="6">
        <v>2.2836470000000002</v>
      </c>
      <c r="J10" s="6">
        <f>Table1[[#This Row],[modulair]]-Table1[[#This Row],[adjusted_weighted_FEM_avg]]</f>
        <v>8.1918656782106414E-2</v>
      </c>
      <c r="K10" s="5">
        <f>Table1[[#This Row],[purpleair]]-Table1[[#This Row],[adjusted_weighted_FEM_avg]]</f>
        <v>0.76556565678210653</v>
      </c>
      <c r="L10" s="5">
        <f>ABS(Table1[[#This Row],[modulair_err]])</f>
        <v>8.1918656782106414E-2</v>
      </c>
      <c r="M10" s="5">
        <f>ABS(Table1[[#This Row],[purpleair_err]])</f>
        <v>0.76556565678210653</v>
      </c>
      <c r="N10" s="5">
        <f>Table1[[#This Row],[modulair_err]]^2</f>
        <v>6.7106663289845494E-3</v>
      </c>
      <c r="O10" s="5">
        <f>Table1[[#This Row],[purpleair_err]]^2</f>
        <v>0.58609077484421812</v>
      </c>
      <c r="P10" s="5"/>
      <c r="Q10" s="5"/>
      <c r="R10" s="10" t="s">
        <v>20</v>
      </c>
      <c r="Y10" s="16">
        <f>AVERAGE(J:J)</f>
        <v>4.2685148501632098</v>
      </c>
      <c r="Z10" s="16">
        <f>AVERAGE(K:K)</f>
        <v>3.4694653765205632</v>
      </c>
    </row>
    <row r="11" spans="1:28" x14ac:dyDescent="0.3">
      <c r="A11" s="2">
        <v>45503.875</v>
      </c>
      <c r="B11" s="5">
        <v>5.0999999999999996</v>
      </c>
      <c r="C11" s="5">
        <v>-4.3</v>
      </c>
      <c r="D11" s="5">
        <v>2.5</v>
      </c>
      <c r="E11" s="5">
        <f t="shared" si="1"/>
        <v>1.0999999999999999</v>
      </c>
      <c r="F11" s="5">
        <f>AVERAGE((Table1[[#This Row],[thermo]]*$S$7),(Table1[[#This Row],[1022]]*$T$7),( Table1[[#This Row],[1020]]*$U$7))</f>
        <v>-0.88177101422334392</v>
      </c>
      <c r="G11" s="5">
        <f>AVERAGE((Table1[[#This Row],[thermo]]*$S$8),(Table1[[#This Row],[1022]]*$T$8),( Table1[[#This Row],[1020]]*$U$8))</f>
        <v>0.43500811316147764</v>
      </c>
      <c r="H11" s="5">
        <v>1.4</v>
      </c>
      <c r="I11" s="6">
        <v>2.017112</v>
      </c>
      <c r="J11" s="6">
        <f>Table1[[#This Row],[modulair]]-Table1[[#This Row],[adjusted_weighted_FEM_avg]]</f>
        <v>0.96499188683852233</v>
      </c>
      <c r="K11" s="5">
        <f>Table1[[#This Row],[purpleair]]-Table1[[#This Row],[adjusted_weighted_FEM_avg]]</f>
        <v>1.5821038868385224</v>
      </c>
      <c r="L11" s="5">
        <f>ABS(Table1[[#This Row],[modulair_err]])</f>
        <v>0.96499188683852233</v>
      </c>
      <c r="M11" s="5">
        <f>ABS(Table1[[#This Row],[purpleair_err]])</f>
        <v>1.5821038868385224</v>
      </c>
      <c r="N11" s="5">
        <f>Table1[[#This Row],[modulair_err]]^2</f>
        <v>0.93120934166417146</v>
      </c>
      <c r="O11" s="5">
        <f>Table1[[#This Row],[purpleair_err]]^2</f>
        <v>2.5030527087495602</v>
      </c>
      <c r="P11" s="5"/>
      <c r="Q11" s="5"/>
      <c r="R11" s="10" t="s">
        <v>21</v>
      </c>
      <c r="Y11" s="10">
        <f>AVERAGE(L:L)</f>
        <v>5.525420247805986</v>
      </c>
      <c r="Z11" s="10">
        <f>AVERAGE(M:M)</f>
        <v>4.8537878179512131</v>
      </c>
    </row>
    <row r="12" spans="1:28" x14ac:dyDescent="0.3">
      <c r="A12" s="2">
        <v>45503.916666666701</v>
      </c>
      <c r="B12" s="5">
        <v>6.6</v>
      </c>
      <c r="C12" s="5">
        <v>2.4</v>
      </c>
      <c r="D12" s="5">
        <v>1.5</v>
      </c>
      <c r="E12" s="5">
        <f t="shared" si="1"/>
        <v>3.5</v>
      </c>
      <c r="F12" s="5">
        <f>AVERAGE((Table1[[#This Row],[thermo]]*$S$7),(Table1[[#This Row],[1022]]*$T$7),( Table1[[#This Row],[1020]]*$U$7))</f>
        <v>2.8538928433243904</v>
      </c>
      <c r="G12" s="5">
        <f>AVERAGE((Table1[[#This Row],[thermo]]*$S$8),(Table1[[#This Row],[1022]]*$T$8),( Table1[[#This Row],[1020]]*$U$8))</f>
        <v>3.2535631209976885</v>
      </c>
      <c r="H12" s="5">
        <v>1.9</v>
      </c>
      <c r="I12" s="6">
        <v>2.100816</v>
      </c>
      <c r="J12" s="6">
        <f>Table1[[#This Row],[modulair]]-Table1[[#This Row],[adjusted_weighted_FEM_avg]]</f>
        <v>-1.3535631209976886</v>
      </c>
      <c r="K12" s="5">
        <f>Table1[[#This Row],[purpleair]]-Table1[[#This Row],[adjusted_weighted_FEM_avg]]</f>
        <v>-1.1527471209976885</v>
      </c>
      <c r="L12" s="5">
        <f>ABS(Table1[[#This Row],[modulair_err]])</f>
        <v>1.3535631209976886</v>
      </c>
      <c r="M12" s="5">
        <f>ABS(Table1[[#This Row],[purpleair_err]])</f>
        <v>1.1527471209976885</v>
      </c>
      <c r="N12" s="5">
        <f>Table1[[#This Row],[modulair_err]]^2</f>
        <v>1.8321331225250035</v>
      </c>
      <c r="O12" s="5">
        <f>Table1[[#This Row],[purpleair_err]]^2</f>
        <v>1.3288259249684595</v>
      </c>
      <c r="P12" s="5"/>
      <c r="Q12" s="5"/>
      <c r="R12" s="10" t="s">
        <v>28</v>
      </c>
      <c r="Y12" s="10">
        <f>AVERAGE(N:N)</f>
        <v>134.07126337951496</v>
      </c>
      <c r="Z12" s="10">
        <f>AVERAGE(O:O)</f>
        <v>81.745986216586019</v>
      </c>
    </row>
    <row r="13" spans="1:28" x14ac:dyDescent="0.3">
      <c r="A13" s="2">
        <v>45503.958333333299</v>
      </c>
      <c r="B13" s="5">
        <v>1.1000000000000001</v>
      </c>
      <c r="C13" s="5">
        <v>-0.6</v>
      </c>
      <c r="D13" s="5">
        <v>3.8</v>
      </c>
      <c r="E13" s="5">
        <f t="shared" si="1"/>
        <v>1.4333333333333333</v>
      </c>
      <c r="F13" s="5">
        <f>AVERAGE((Table1[[#This Row],[thermo]]*$S$7),(Table1[[#This Row],[1022]]*$T$7),( Table1[[#This Row],[1020]]*$U$7))</f>
        <v>0.88224622567055733</v>
      </c>
      <c r="G13" s="5">
        <f>AVERAGE((Table1[[#This Row],[thermo]]*$S$8),(Table1[[#This Row],[1022]]*$T$8),( Table1[[#This Row],[1020]]*$U$8))</f>
        <v>1.2722671890499742</v>
      </c>
      <c r="H13" s="5">
        <v>2.8</v>
      </c>
      <c r="I13" s="6">
        <v>2.4569269999999999</v>
      </c>
      <c r="J13" s="6">
        <f>Table1[[#This Row],[modulair]]-Table1[[#This Row],[adjusted_weighted_FEM_avg]]</f>
        <v>1.5277328109500257</v>
      </c>
      <c r="K13" s="5">
        <f>Table1[[#This Row],[purpleair]]-Table1[[#This Row],[adjusted_weighted_FEM_avg]]</f>
        <v>1.1846598109500257</v>
      </c>
      <c r="L13" s="5">
        <f>ABS(Table1[[#This Row],[modulair_err]])</f>
        <v>1.5277328109500257</v>
      </c>
      <c r="M13" s="5">
        <f>ABS(Table1[[#This Row],[purpleair_err]])</f>
        <v>1.1846598109500257</v>
      </c>
      <c r="N13" s="5">
        <f>Table1[[#This Row],[modulair_err]]^2</f>
        <v>2.333967541653267</v>
      </c>
      <c r="O13" s="5">
        <f>Table1[[#This Row],[purpleair_err]]^2</f>
        <v>1.4034188676801507</v>
      </c>
      <c r="P13" s="5"/>
      <c r="Q13" s="5"/>
      <c r="R13" s="10" t="s">
        <v>19</v>
      </c>
      <c r="Y13" s="10">
        <f>SQRT(Y12)</f>
        <v>11.578914602825041</v>
      </c>
      <c r="Z13" s="10">
        <f>SQRT(Z12)</f>
        <v>9.041348694558021</v>
      </c>
    </row>
    <row r="14" spans="1:28" x14ac:dyDescent="0.3">
      <c r="A14" s="2">
        <v>45504</v>
      </c>
      <c r="B14" s="5">
        <v>8.6999999999999993</v>
      </c>
      <c r="C14" s="5">
        <v>0.8</v>
      </c>
      <c r="D14" s="5">
        <v>5.5</v>
      </c>
      <c r="E14" s="5">
        <f t="shared" si="1"/>
        <v>5</v>
      </c>
      <c r="F14" s="5">
        <f>AVERAGE((Table1[[#This Row],[thermo]]*$S$7),(Table1[[#This Row],[1022]]*$T$7),( Table1[[#This Row],[1020]]*$U$7))</f>
        <v>3.3961530522263068</v>
      </c>
      <c r="G14" s="5">
        <f>AVERAGE((Table1[[#This Row],[thermo]]*$S$8),(Table1[[#This Row],[1022]]*$T$8),( Table1[[#This Row],[1020]]*$U$8))</f>
        <v>4.4541858458320807</v>
      </c>
      <c r="H14" s="5">
        <v>2.7</v>
      </c>
      <c r="I14" s="6">
        <v>2.3130073000000002</v>
      </c>
      <c r="J14" s="6">
        <f>Table1[[#This Row],[modulair]]-Table1[[#This Row],[adjusted_weighted_FEM_avg]]</f>
        <v>-1.7541858458320805</v>
      </c>
      <c r="K14" s="5">
        <f>Table1[[#This Row],[purpleair]]-Table1[[#This Row],[adjusted_weighted_FEM_avg]]</f>
        <v>-2.1411785458320804</v>
      </c>
      <c r="L14" s="5">
        <f>ABS(Table1[[#This Row],[modulair_err]])</f>
        <v>1.7541858458320805</v>
      </c>
      <c r="M14" s="5">
        <f>ABS(Table1[[#This Row],[purpleair_err]])</f>
        <v>2.1411785458320804</v>
      </c>
      <c r="N14" s="5">
        <f>Table1[[#This Row],[modulair_err]]^2</f>
        <v>3.0771679817176114</v>
      </c>
      <c r="O14" s="5">
        <f>Table1[[#This Row],[purpleair_err]]^2</f>
        <v>4.5846455651315825</v>
      </c>
      <c r="P14" s="5"/>
      <c r="Q14" s="5"/>
    </row>
    <row r="15" spans="1:28" x14ac:dyDescent="0.3">
      <c r="A15" s="2">
        <v>45504.041666666701</v>
      </c>
      <c r="B15" s="5">
        <v>8.1</v>
      </c>
      <c r="C15" s="5">
        <v>-3.1</v>
      </c>
      <c r="D15" s="5">
        <v>3</v>
      </c>
      <c r="E15" s="5">
        <f t="shared" si="1"/>
        <v>2.6666666666666665</v>
      </c>
      <c r="F15" s="5">
        <f>AVERAGE((Table1[[#This Row],[thermo]]*$S$7),(Table1[[#This Row],[1022]]*$T$7),( Table1[[#This Row],[1020]]*$U$7))</f>
        <v>0.42709449226341584</v>
      </c>
      <c r="G15" s="5">
        <f>AVERAGE((Table1[[#This Row],[thermo]]*$S$8),(Table1[[#This Row],[1022]]*$T$8),( Table1[[#This Row],[1020]]*$U$8))</f>
        <v>1.9001039323890125</v>
      </c>
      <c r="H15" s="5">
        <v>2.2000000000000002</v>
      </c>
      <c r="I15" s="6">
        <v>1.8269599999999999</v>
      </c>
      <c r="J15" s="6">
        <f>Table1[[#This Row],[modulair]]-Table1[[#This Row],[adjusted_weighted_FEM_avg]]</f>
        <v>0.29989606761098764</v>
      </c>
      <c r="K15" s="5">
        <f>Table1[[#This Row],[purpleair]]-Table1[[#This Row],[adjusted_weighted_FEM_avg]]</f>
        <v>-7.3143932389012623E-2</v>
      </c>
      <c r="L15" s="5">
        <f>ABS(Table1[[#This Row],[modulair_err]])</f>
        <v>0.29989606761098764</v>
      </c>
      <c r="M15" s="5">
        <f>ABS(Table1[[#This Row],[purpleair_err]])</f>
        <v>7.3143932389012623E-2</v>
      </c>
      <c r="N15" s="5">
        <f>Table1[[#This Row],[modulair_err]]^2</f>
        <v>8.9937651368534072E-2</v>
      </c>
      <c r="O15" s="5">
        <f>Table1[[#This Row],[purpleair_err]]^2</f>
        <v>5.3500348453284496E-3</v>
      </c>
      <c r="P15" s="5"/>
      <c r="Q15" s="5"/>
    </row>
    <row r="16" spans="1:28" x14ac:dyDescent="0.3">
      <c r="A16" s="2">
        <v>45504.083333333299</v>
      </c>
      <c r="B16" s="5">
        <v>7.2</v>
      </c>
      <c r="C16" s="5">
        <v>-4.0999999999999996</v>
      </c>
      <c r="D16" s="5">
        <v>0.1</v>
      </c>
      <c r="E16" s="5">
        <f t="shared" si="1"/>
        <v>1.0666666666666669</v>
      </c>
      <c r="F16" s="5">
        <f>AVERAGE((Table1[[#This Row],[thermo]]*$S$7),(Table1[[#This Row],[1022]]*$T$7),( Table1[[#This Row],[1020]]*$U$7))</f>
        <v>-1.0741117039155037</v>
      </c>
      <c r="G16" s="5">
        <f>AVERAGE((Table1[[#This Row],[thermo]]*$S$8),(Table1[[#This Row],[1022]]*$T$8),( Table1[[#This Row],[1020]]*$U$8))</f>
        <v>0.31841420387613079</v>
      </c>
      <c r="H16" s="5">
        <v>2.2999999999999998</v>
      </c>
      <c r="I16" s="6">
        <v>1.66414</v>
      </c>
      <c r="J16" s="6">
        <f>Table1[[#This Row],[modulair]]-Table1[[#This Row],[adjusted_weighted_FEM_avg]]</f>
        <v>1.981585796123869</v>
      </c>
      <c r="K16" s="5">
        <f>Table1[[#This Row],[purpleair]]-Table1[[#This Row],[adjusted_weighted_FEM_avg]]</f>
        <v>1.3457257961238691</v>
      </c>
      <c r="L16" s="5">
        <f>ABS(Table1[[#This Row],[modulair_err]])</f>
        <v>1.981585796123869</v>
      </c>
      <c r="M16" s="5">
        <f>ABS(Table1[[#This Row],[purpleair_err]])</f>
        <v>1.3457257961238691</v>
      </c>
      <c r="N16" s="5">
        <f>Table1[[#This Row],[modulair_err]]^2</f>
        <v>3.9266822673998676</v>
      </c>
      <c r="O16" s="5">
        <f>Table1[[#This Row],[purpleair_err]]^2</f>
        <v>1.8109779183532213</v>
      </c>
      <c r="P16" s="5"/>
      <c r="Q16" s="5"/>
    </row>
    <row r="17" spans="1:17" x14ac:dyDescent="0.3">
      <c r="A17" s="2">
        <v>45504.125</v>
      </c>
      <c r="B17" s="5">
        <v>0.7</v>
      </c>
      <c r="C17" s="5">
        <v>4.4000000000000004</v>
      </c>
      <c r="D17" s="5">
        <v>-0.9</v>
      </c>
      <c r="E17" s="5">
        <f t="shared" si="1"/>
        <v>1.4000000000000001</v>
      </c>
      <c r="F17" s="5">
        <f>AVERAGE((Table1[[#This Row],[thermo]]*$S$7),(Table1[[#This Row],[1022]]*$T$7),( Table1[[#This Row],[1020]]*$U$7))</f>
        <v>2.3395061526297907</v>
      </c>
      <c r="G17" s="5">
        <f>AVERAGE((Table1[[#This Row],[thermo]]*$S$8),(Table1[[#This Row],[1022]]*$T$8),( Table1[[#This Row],[1020]]*$U$8))</f>
        <v>1.695516179038379</v>
      </c>
      <c r="H17" s="5">
        <v>2</v>
      </c>
      <c r="I17" s="6">
        <v>1.4376473000000001</v>
      </c>
      <c r="J17" s="6">
        <f>Table1[[#This Row],[modulair]]-Table1[[#This Row],[adjusted_weighted_FEM_avg]]</f>
        <v>0.30448382096162097</v>
      </c>
      <c r="K17" s="5">
        <f>Table1[[#This Row],[purpleair]]-Table1[[#This Row],[adjusted_weighted_FEM_avg]]</f>
        <v>-0.25786887903837896</v>
      </c>
      <c r="L17" s="5">
        <f>ABS(Table1[[#This Row],[modulair_err]])</f>
        <v>0.30448382096162097</v>
      </c>
      <c r="M17" s="5">
        <f>ABS(Table1[[#This Row],[purpleair_err]])</f>
        <v>0.25786887903837896</v>
      </c>
      <c r="N17" s="5">
        <f>Table1[[#This Row],[modulair_err]]^2</f>
        <v>9.2710397227388455E-2</v>
      </c>
      <c r="O17" s="5">
        <f>Table1[[#This Row],[purpleair_err]]^2</f>
        <v>6.6496358776510125E-2</v>
      </c>
      <c r="P17" s="5"/>
      <c r="Q17" s="5"/>
    </row>
    <row r="18" spans="1:17" x14ac:dyDescent="0.3">
      <c r="A18" s="2">
        <v>45504.166666666701</v>
      </c>
      <c r="B18" s="5">
        <v>2.2999999999999998</v>
      </c>
      <c r="C18" s="5">
        <v>2.4</v>
      </c>
      <c r="D18" s="5">
        <v>2.5</v>
      </c>
      <c r="E18" s="5">
        <f t="shared" si="1"/>
        <v>2.4</v>
      </c>
      <c r="F18" s="5">
        <f>AVERAGE((Table1[[#This Row],[thermo]]*$S$7),(Table1[[#This Row],[1022]]*$T$7),( Table1[[#This Row],[1020]]*$U$7))</f>
        <v>2.4106080269886756</v>
      </c>
      <c r="G18" s="5">
        <f>AVERAGE((Table1[[#This Row],[thermo]]*$S$8),(Table1[[#This Row],[1022]]*$T$8),( Table1[[#This Row],[1020]]*$U$8))</f>
        <v>2.4048563052762568</v>
      </c>
      <c r="H18" s="5">
        <v>2.5</v>
      </c>
      <c r="I18" s="6">
        <v>1.6402159000000001</v>
      </c>
      <c r="J18" s="6">
        <f>Table1[[#This Row],[modulair]]-Table1[[#This Row],[adjusted_weighted_FEM_avg]]</f>
        <v>9.5143694723743177E-2</v>
      </c>
      <c r="K18" s="5">
        <f>Table1[[#This Row],[purpleair]]-Table1[[#This Row],[adjusted_weighted_FEM_avg]]</f>
        <v>-0.76464040527625676</v>
      </c>
      <c r="L18" s="5">
        <f>ABS(Table1[[#This Row],[modulair_err]])</f>
        <v>9.5143694723743177E-2</v>
      </c>
      <c r="M18" s="5">
        <f>ABS(Table1[[#This Row],[purpleair_err]])</f>
        <v>0.76464040527625676</v>
      </c>
      <c r="N18" s="5">
        <f>Table1[[#This Row],[modulair_err]]^2</f>
        <v>9.0523226456848353E-3</v>
      </c>
      <c r="O18" s="5">
        <f>Table1[[#This Row],[purpleair_err]]^2</f>
        <v>0.58467494938103814</v>
      </c>
      <c r="P18" s="5"/>
      <c r="Q18" s="5"/>
    </row>
    <row r="19" spans="1:17" x14ac:dyDescent="0.3">
      <c r="A19" s="2">
        <v>45504.208333333299</v>
      </c>
      <c r="B19" s="5">
        <v>9.4</v>
      </c>
      <c r="C19" s="5">
        <v>0.6</v>
      </c>
      <c r="D19" s="5">
        <v>3.8</v>
      </c>
      <c r="E19" s="5">
        <f t="shared" si="1"/>
        <v>4.6000000000000005</v>
      </c>
      <c r="F19" s="5">
        <f>AVERAGE((Table1[[#This Row],[thermo]]*$S$7),(Table1[[#This Row],[1022]]*$T$7),( Table1[[#This Row],[1020]]*$U$7))</f>
        <v>2.9371480862648092</v>
      </c>
      <c r="G19" s="5">
        <f>AVERAGE((Table1[[#This Row],[thermo]]*$S$8),(Table1[[#This Row],[1022]]*$T$8),( Table1[[#This Row],[1020]]*$U$8))</f>
        <v>4.0182012906002269</v>
      </c>
      <c r="H19" s="5">
        <v>2.7</v>
      </c>
      <c r="I19" s="6">
        <v>1.7367672999999999</v>
      </c>
      <c r="J19" s="6">
        <f>Table1[[#This Row],[modulair]]-Table1[[#This Row],[adjusted_weighted_FEM_avg]]</f>
        <v>-1.3182012906002267</v>
      </c>
      <c r="K19" s="5">
        <f>Table1[[#This Row],[purpleair]]-Table1[[#This Row],[adjusted_weighted_FEM_avg]]</f>
        <v>-2.281433990600227</v>
      </c>
      <c r="L19" s="5">
        <f>ABS(Table1[[#This Row],[modulair_err]])</f>
        <v>1.3182012906002267</v>
      </c>
      <c r="M19" s="5">
        <f>ABS(Table1[[#This Row],[purpleair_err]])</f>
        <v>2.281433990600227</v>
      </c>
      <c r="N19" s="5">
        <f>Table1[[#This Row],[modulair_err]]^2</f>
        <v>1.7376546425401034</v>
      </c>
      <c r="O19" s="5">
        <f>Table1[[#This Row],[purpleair_err]]^2</f>
        <v>5.2049410534660767</v>
      </c>
      <c r="P19" s="5"/>
      <c r="Q19" s="5"/>
    </row>
    <row r="20" spans="1:17" x14ac:dyDescent="0.3">
      <c r="A20" s="2">
        <v>45504.25</v>
      </c>
      <c r="B20" s="5">
        <v>-9.6999999999999993</v>
      </c>
      <c r="C20" s="5">
        <v>2.2000000000000002</v>
      </c>
      <c r="D20" s="5">
        <v>0.3</v>
      </c>
      <c r="E20" s="5">
        <f t="shared" si="1"/>
        <v>-2.4</v>
      </c>
      <c r="F20" s="5">
        <f>AVERAGE((Table1[[#This Row],[thermo]]*$S$7),(Table1[[#This Row],[1022]]*$T$7),( Table1[[#This Row],[1020]]*$U$7))</f>
        <v>-0.29889741880609882</v>
      </c>
      <c r="G20" s="5">
        <f>AVERAGE((Table1[[#This Row],[thermo]]*$S$8),(Table1[[#This Row],[1022]]*$T$8),( Table1[[#This Row],[1020]]*$U$8))</f>
        <v>-1.6444892502728869</v>
      </c>
      <c r="H20" s="5">
        <v>3.6</v>
      </c>
      <c r="I20" s="6">
        <v>2.8201347000000001</v>
      </c>
      <c r="J20" s="6">
        <f>Table1[[#This Row],[modulair]]-Table1[[#This Row],[adjusted_weighted_FEM_avg]]</f>
        <v>5.2444892502728866</v>
      </c>
      <c r="K20" s="5">
        <f>Table1[[#This Row],[purpleair]]-Table1[[#This Row],[adjusted_weighted_FEM_avg]]</f>
        <v>4.4646239502728875</v>
      </c>
      <c r="L20" s="5">
        <f>ABS(Table1[[#This Row],[modulair_err]])</f>
        <v>5.2444892502728866</v>
      </c>
      <c r="M20" s="5">
        <f>ABS(Table1[[#This Row],[purpleair_err]])</f>
        <v>4.4646239502728875</v>
      </c>
      <c r="N20" s="5">
        <f>Table1[[#This Row],[modulair_err]]^2</f>
        <v>27.504667496227864</v>
      </c>
      <c r="O20" s="5">
        <f>Table1[[#This Row],[purpleair_err]]^2</f>
        <v>19.932867017350283</v>
      </c>
      <c r="P20" s="5"/>
      <c r="Q20" s="5"/>
    </row>
    <row r="21" spans="1:17" x14ac:dyDescent="0.3">
      <c r="A21" s="2">
        <v>45504.291666666701</v>
      </c>
      <c r="B21" s="5">
        <v>5.7</v>
      </c>
      <c r="C21" s="5">
        <v>5.8</v>
      </c>
      <c r="D21" s="5">
        <v>-1.6</v>
      </c>
      <c r="E21" s="5">
        <f t="shared" si="1"/>
        <v>3.3000000000000003</v>
      </c>
      <c r="F21" s="5">
        <f>AVERAGE((Table1[[#This Row],[thermo]]*$S$7),(Table1[[#This Row],[1022]]*$T$7),( Table1[[#This Row],[1020]]*$U$7))</f>
        <v>3.7664489886959927</v>
      </c>
      <c r="G21" s="5">
        <f>AVERAGE((Table1[[#This Row],[thermo]]*$S$8),(Table1[[#This Row],[1022]]*$T$8),( Table1[[#This Row],[1020]]*$U$8))</f>
        <v>3.4013837084569842</v>
      </c>
      <c r="H21" s="5">
        <v>4.5</v>
      </c>
      <c r="I21" s="6">
        <v>4.2726569999999997</v>
      </c>
      <c r="J21" s="6">
        <f>Table1[[#This Row],[modulair]]-Table1[[#This Row],[adjusted_weighted_FEM_avg]]</f>
        <v>1.0986162915430158</v>
      </c>
      <c r="K21" s="5">
        <f>Table1[[#This Row],[purpleair]]-Table1[[#This Row],[adjusted_weighted_FEM_avg]]</f>
        <v>0.87127329154301547</v>
      </c>
      <c r="L21" s="5">
        <f>ABS(Table1[[#This Row],[modulair_err]])</f>
        <v>1.0986162915430158</v>
      </c>
      <c r="M21" s="5">
        <f>ABS(Table1[[#This Row],[purpleair_err]])</f>
        <v>0.87127329154301547</v>
      </c>
      <c r="N21" s="5">
        <f>Table1[[#This Row],[modulair_err]]^2</f>
        <v>1.2069577560437286</v>
      </c>
      <c r="O21" s="5">
        <f>Table1[[#This Row],[purpleair_err]]^2</f>
        <v>0.75911714855620038</v>
      </c>
      <c r="P21" s="5"/>
      <c r="Q21" s="5"/>
    </row>
    <row r="22" spans="1:17" x14ac:dyDescent="0.3">
      <c r="A22" s="2">
        <v>45504.333333333299</v>
      </c>
      <c r="B22" s="5">
        <v>12.1</v>
      </c>
      <c r="C22" s="5">
        <v>3.4</v>
      </c>
      <c r="D22" s="5">
        <v>4.5</v>
      </c>
      <c r="E22" s="5">
        <f t="shared" si="1"/>
        <v>6.666666666666667</v>
      </c>
      <c r="F22" s="5">
        <f>AVERAGE((Table1[[#This Row],[thermo]]*$S$7),(Table1[[#This Row],[1022]]*$T$7),( Table1[[#This Row],[1020]]*$U$7))</f>
        <v>5.1481361286876313</v>
      </c>
      <c r="G22" s="5">
        <f>AVERAGE((Table1[[#This Row],[thermo]]*$S$8),(Table1[[#This Row],[1022]]*$T$8),( Table1[[#This Row],[1020]]*$U$8))</f>
        <v>6.1180389674761626</v>
      </c>
      <c r="H22" s="5">
        <v>4.5</v>
      </c>
      <c r="I22" s="6">
        <v>4.8097260000000004</v>
      </c>
      <c r="J22" s="6">
        <f>Table1[[#This Row],[modulair]]-Table1[[#This Row],[adjusted_weighted_FEM_avg]]</f>
        <v>-1.6180389674761626</v>
      </c>
      <c r="K22" s="5">
        <f>Table1[[#This Row],[purpleair]]-Table1[[#This Row],[adjusted_weighted_FEM_avg]]</f>
        <v>-1.3083129674761622</v>
      </c>
      <c r="L22" s="5">
        <f>ABS(Table1[[#This Row],[modulair_err]])</f>
        <v>1.6180389674761626</v>
      </c>
      <c r="M22" s="5">
        <f>ABS(Table1[[#This Row],[purpleair_err]])</f>
        <v>1.3083129674761622</v>
      </c>
      <c r="N22" s="5">
        <f>Table1[[#This Row],[modulair_err]]^2</f>
        <v>2.6180501002713266</v>
      </c>
      <c r="O22" s="5">
        <f>Table1[[#This Row],[purpleair_err]]^2</f>
        <v>1.7116828208662815</v>
      </c>
      <c r="P22" s="5"/>
      <c r="Q22" s="5"/>
    </row>
    <row r="23" spans="1:17" x14ac:dyDescent="0.3">
      <c r="A23" s="2">
        <v>45504.375</v>
      </c>
      <c r="B23" s="5">
        <v>12.6</v>
      </c>
      <c r="C23" s="5">
        <v>8.6999999999999993</v>
      </c>
      <c r="D23" s="5">
        <v>3.3</v>
      </c>
      <c r="E23" s="5">
        <f t="shared" si="1"/>
        <v>8.1999999999999993</v>
      </c>
      <c r="F23" s="5">
        <f>AVERAGE((Table1[[#This Row],[thermo]]*$S$7),(Table1[[#This Row],[1022]]*$T$7),( Table1[[#This Row],[1020]]*$U$7))</f>
        <v>7.877455139783101</v>
      </c>
      <c r="G23" s="5">
        <f>AVERAGE((Table1[[#This Row],[thermo]]*$S$8),(Table1[[#This Row],[1022]]*$T$8),( Table1[[#This Row],[1020]]*$U$8))</f>
        <v>8.0299095748621241</v>
      </c>
      <c r="H23" s="5">
        <v>4</v>
      </c>
      <c r="I23" s="6">
        <v>4.968985</v>
      </c>
      <c r="J23" s="6">
        <f>Table1[[#This Row],[modulair]]-Table1[[#This Row],[adjusted_weighted_FEM_avg]]</f>
        <v>-4.0299095748621241</v>
      </c>
      <c r="K23" s="5">
        <f>Table1[[#This Row],[purpleair]]-Table1[[#This Row],[adjusted_weighted_FEM_avg]]</f>
        <v>-3.0609245748621241</v>
      </c>
      <c r="L23" s="5">
        <f>ABS(Table1[[#This Row],[modulair_err]])</f>
        <v>4.0299095748621241</v>
      </c>
      <c r="M23" s="5">
        <f>ABS(Table1[[#This Row],[purpleair_err]])</f>
        <v>3.0609245748621241</v>
      </c>
      <c r="N23" s="5">
        <f>Table1[[#This Row],[modulair_err]]^2</f>
        <v>16.240171181565426</v>
      </c>
      <c r="O23" s="5">
        <f>Table1[[#This Row],[purpleair_err]]^2</f>
        <v>9.3692592529948744</v>
      </c>
      <c r="P23" s="5"/>
      <c r="Q23" s="5"/>
    </row>
    <row r="24" spans="1:17" x14ac:dyDescent="0.3">
      <c r="A24" s="2">
        <v>45504.416666666701</v>
      </c>
      <c r="B24" s="5">
        <v>2.1</v>
      </c>
      <c r="C24" s="5">
        <v>5.0999999999999996</v>
      </c>
      <c r="D24" s="5">
        <v>0.1</v>
      </c>
      <c r="E24" s="5">
        <f t="shared" si="1"/>
        <v>2.4333333333333331</v>
      </c>
      <c r="F24" s="5">
        <f>AVERAGE((Table1[[#This Row],[thermo]]*$S$7),(Table1[[#This Row],[1022]]*$T$7),( Table1[[#This Row],[1020]]*$U$7))</f>
        <v>3.2378045021480832</v>
      </c>
      <c r="G24" s="5">
        <f>AVERAGE((Table1[[#This Row],[thermo]]*$S$8),(Table1[[#This Row],[1022]]*$T$8),( Table1[[#This Row],[1020]]*$U$8))</f>
        <v>2.6819850550138167</v>
      </c>
      <c r="H24" s="5">
        <v>4.8</v>
      </c>
      <c r="I24" s="6">
        <v>5.7794689999999997</v>
      </c>
      <c r="J24" s="6">
        <f>Table1[[#This Row],[modulair]]-Table1[[#This Row],[adjusted_weighted_FEM_avg]]</f>
        <v>2.1180149449861831</v>
      </c>
      <c r="K24" s="5">
        <f>Table1[[#This Row],[purpleair]]-Table1[[#This Row],[adjusted_weighted_FEM_avg]]</f>
        <v>3.0974839449861831</v>
      </c>
      <c r="L24" s="5">
        <f>ABS(Table1[[#This Row],[modulair_err]])</f>
        <v>2.1180149449861831</v>
      </c>
      <c r="M24" s="5">
        <f>ABS(Table1[[#This Row],[purpleair_err]])</f>
        <v>3.0974839449861831</v>
      </c>
      <c r="N24" s="5">
        <f>Table1[[#This Row],[modulair_err]]^2</f>
        <v>4.4859873071848249</v>
      </c>
      <c r="O24" s="5">
        <f>Table1[[#This Row],[purpleair_err]]^2</f>
        <v>9.5944067894471683</v>
      </c>
      <c r="P24" s="5"/>
      <c r="Q24" s="5"/>
    </row>
    <row r="25" spans="1:17" x14ac:dyDescent="0.3">
      <c r="A25" s="2">
        <v>45504.458333333299</v>
      </c>
      <c r="B25" s="5">
        <v>1</v>
      </c>
      <c r="C25" s="5">
        <v>4.8</v>
      </c>
      <c r="D25" s="5">
        <v>3</v>
      </c>
      <c r="E25" s="5">
        <f t="shared" si="1"/>
        <v>2.9333333333333336</v>
      </c>
      <c r="F25" s="5">
        <f>AVERAGE((Table1[[#This Row],[thermo]]*$S$7),(Table1[[#This Row],[1022]]*$T$7),( Table1[[#This Row],[1020]]*$U$7))</f>
        <v>3.6767996103111487</v>
      </c>
      <c r="G25" s="5">
        <f>AVERAGE((Table1[[#This Row],[thermo]]*$S$8),(Table1[[#This Row],[1022]]*$T$8),( Table1[[#This Row],[1020]]*$U$8))</f>
        <v>3.1899467282060399</v>
      </c>
      <c r="H25" s="5">
        <v>5.5</v>
      </c>
      <c r="I25" s="6">
        <v>6.6384699999999999</v>
      </c>
      <c r="J25" s="6">
        <f>Table1[[#This Row],[modulair]]-Table1[[#This Row],[adjusted_weighted_FEM_avg]]</f>
        <v>2.3100532717939601</v>
      </c>
      <c r="K25" s="5">
        <f>Table1[[#This Row],[purpleair]]-Table1[[#This Row],[adjusted_weighted_FEM_avg]]</f>
        <v>3.44852327179396</v>
      </c>
      <c r="L25" s="5">
        <f>ABS(Table1[[#This Row],[modulair_err]])</f>
        <v>2.3100532717939601</v>
      </c>
      <c r="M25" s="5">
        <f>ABS(Table1[[#This Row],[purpleair_err]])</f>
        <v>3.44852327179396</v>
      </c>
      <c r="N25" s="5">
        <f>Table1[[#This Row],[modulair_err]]^2</f>
        <v>5.33634611852598</v>
      </c>
      <c r="O25" s="5">
        <f>Table1[[#This Row],[purpleair_err]]^2</f>
        <v>11.892312756104518</v>
      </c>
      <c r="P25" s="5"/>
      <c r="Q25" s="5"/>
    </row>
    <row r="26" spans="1:17" x14ac:dyDescent="0.3">
      <c r="A26" s="2">
        <v>45504.5</v>
      </c>
      <c r="B26" s="5">
        <v>1.2</v>
      </c>
      <c r="C26" s="5">
        <v>2.1</v>
      </c>
      <c r="D26" s="5">
        <v>0.8</v>
      </c>
      <c r="E26" s="5">
        <f t="shared" si="1"/>
        <v>1.3666666666666665</v>
      </c>
      <c r="F26" s="5">
        <f>AVERAGE((Table1[[#This Row],[thermo]]*$S$7),(Table1[[#This Row],[1022]]*$T$7),( Table1[[#This Row],[1020]]*$U$7))</f>
        <v>1.5958522583322299</v>
      </c>
      <c r="G26" s="5">
        <f>AVERAGE((Table1[[#This Row],[thermo]]*$S$8),(Table1[[#This Row],[1022]]*$T$8),( Table1[[#This Row],[1020]]*$U$8))</f>
        <v>1.4386881190859924</v>
      </c>
      <c r="H26" s="5">
        <v>2.5</v>
      </c>
      <c r="I26" s="6">
        <v>5.0962430000000003</v>
      </c>
      <c r="J26" s="6">
        <f>Table1[[#This Row],[modulair]]-Table1[[#This Row],[adjusted_weighted_FEM_avg]]</f>
        <v>1.0613118809140076</v>
      </c>
      <c r="K26" s="5">
        <f>Table1[[#This Row],[purpleair]]-Table1[[#This Row],[adjusted_weighted_FEM_avg]]</f>
        <v>3.6575548809140077</v>
      </c>
      <c r="L26" s="5">
        <f>ABS(Table1[[#This Row],[modulair_err]])</f>
        <v>1.0613118809140076</v>
      </c>
      <c r="M26" s="5">
        <f>ABS(Table1[[#This Row],[purpleair_err]])</f>
        <v>3.6575548809140077</v>
      </c>
      <c r="N26" s="5">
        <f>Table1[[#This Row],[modulair_err]]^2</f>
        <v>1.1263829085692287</v>
      </c>
      <c r="O26" s="5">
        <f>Table1[[#This Row],[purpleair_err]]^2</f>
        <v>13.377707706897882</v>
      </c>
      <c r="P26" s="5"/>
      <c r="Q26" s="5"/>
    </row>
    <row r="27" spans="1:17" x14ac:dyDescent="0.3">
      <c r="A27" s="2">
        <v>45504.541666666701</v>
      </c>
      <c r="B27" s="5">
        <v>0.2</v>
      </c>
      <c r="C27" s="5">
        <v>2.6</v>
      </c>
      <c r="D27" s="5">
        <v>-2.1</v>
      </c>
      <c r="E27" s="5">
        <f t="shared" si="1"/>
        <v>0.23333333333333339</v>
      </c>
      <c r="F27" s="5">
        <f>AVERAGE((Table1[[#This Row],[thermo]]*$S$7),(Table1[[#This Row],[1022]]*$T$7),( Table1[[#This Row],[1020]]*$U$7))</f>
        <v>0.91945542481114961</v>
      </c>
      <c r="G27" s="5">
        <f>AVERAGE((Table1[[#This Row],[thermo]]*$S$8),(Table1[[#This Row],[1022]]*$T$8),( Table1[[#This Row],[1020]]*$U$8))</f>
        <v>0.44126393497458799</v>
      </c>
      <c r="H27" s="5">
        <v>1.7</v>
      </c>
      <c r="I27" s="6">
        <v>4.6141480000000001</v>
      </c>
      <c r="J27" s="6">
        <f>Table1[[#This Row],[modulair]]-Table1[[#This Row],[adjusted_weighted_FEM_avg]]</f>
        <v>1.258736065025412</v>
      </c>
      <c r="K27" s="5">
        <f>Table1[[#This Row],[purpleair]]-Table1[[#This Row],[adjusted_weighted_FEM_avg]]</f>
        <v>4.1728840650254124</v>
      </c>
      <c r="L27" s="5">
        <f>ABS(Table1[[#This Row],[modulair_err]])</f>
        <v>1.258736065025412</v>
      </c>
      <c r="M27" s="5">
        <f>ABS(Table1[[#This Row],[purpleair_err]])</f>
        <v>4.1728840650254124</v>
      </c>
      <c r="N27" s="5">
        <f>Table1[[#This Row],[modulair_err]]^2</f>
        <v>1.5844164813956583</v>
      </c>
      <c r="O27" s="5">
        <f>Table1[[#This Row],[purpleair_err]]^2</f>
        <v>17.412961420143009</v>
      </c>
      <c r="P27" s="5"/>
      <c r="Q27" s="5"/>
    </row>
    <row r="28" spans="1:17" x14ac:dyDescent="0.3">
      <c r="A28" s="2">
        <v>45504.583333333299</v>
      </c>
      <c r="B28" s="5">
        <v>0.1</v>
      </c>
      <c r="C28" s="5">
        <v>-0.1</v>
      </c>
      <c r="D28" s="5">
        <v>1</v>
      </c>
      <c r="E28" s="5">
        <f t="shared" si="1"/>
        <v>0.33333333333333331</v>
      </c>
      <c r="F28" s="5">
        <f>AVERAGE((Table1[[#This Row],[thermo]]*$S$7),(Table1[[#This Row],[1022]]*$T$7),( Table1[[#This Row],[1020]]*$U$7))</f>
        <v>0.23310484599337977</v>
      </c>
      <c r="G28" s="5">
        <f>AVERAGE((Table1[[#This Row],[thermo]]*$S$8),(Table1[[#This Row],[1022]]*$T$8),( Table1[[#This Row],[1020]]*$U$8))</f>
        <v>0.30688930622949345</v>
      </c>
      <c r="H28" s="5">
        <v>2</v>
      </c>
      <c r="I28" s="6">
        <v>4.7422329999999997</v>
      </c>
      <c r="J28" s="6">
        <f>Table1[[#This Row],[modulair]]-Table1[[#This Row],[adjusted_weighted_FEM_avg]]</f>
        <v>1.6931106937705065</v>
      </c>
      <c r="K28" s="5">
        <f>Table1[[#This Row],[purpleair]]-Table1[[#This Row],[adjusted_weighted_FEM_avg]]</f>
        <v>4.4353436937705064</v>
      </c>
      <c r="L28" s="5">
        <f>ABS(Table1[[#This Row],[modulair_err]])</f>
        <v>1.6931106937705065</v>
      </c>
      <c r="M28" s="5">
        <f>ABS(Table1[[#This Row],[purpleair_err]])</f>
        <v>4.4353436937705064</v>
      </c>
      <c r="N28" s="5">
        <f>Table1[[#This Row],[modulair_err]]^2</f>
        <v>2.8666238213600459</v>
      </c>
      <c r="O28" s="5">
        <f>Table1[[#This Row],[purpleair_err]]^2</f>
        <v>19.6722736818698</v>
      </c>
      <c r="P28" s="5"/>
      <c r="Q28" s="5"/>
    </row>
    <row r="29" spans="1:17" x14ac:dyDescent="0.3">
      <c r="A29" s="2">
        <v>45504.625</v>
      </c>
      <c r="B29" s="5">
        <v>3.8</v>
      </c>
      <c r="C29" s="5">
        <v>5</v>
      </c>
      <c r="D29" s="5">
        <v>0.6</v>
      </c>
      <c r="E29" s="5">
        <f t="shared" si="1"/>
        <v>3.1333333333333333</v>
      </c>
      <c r="F29" s="5">
        <f>AVERAGE((Table1[[#This Row],[thermo]]*$S$7),(Table1[[#This Row],[1022]]*$T$7),( Table1[[#This Row],[1020]]*$U$7))</f>
        <v>3.6009909086055747</v>
      </c>
      <c r="G29" s="5">
        <f>AVERAGE((Table1[[#This Row],[thermo]]*$S$8),(Table1[[#This Row],[1022]]*$T$8),( Table1[[#This Row],[1020]]*$U$8))</f>
        <v>3.2636827910233595</v>
      </c>
      <c r="H29" s="5">
        <v>2.2000000000000002</v>
      </c>
      <c r="I29" s="6">
        <v>4.9473880000000001</v>
      </c>
      <c r="J29" s="6">
        <f>Table1[[#This Row],[modulair]]-Table1[[#This Row],[adjusted_weighted_FEM_avg]]</f>
        <v>-1.0636827910233593</v>
      </c>
      <c r="K29" s="5">
        <f>Table1[[#This Row],[purpleair]]-Table1[[#This Row],[adjusted_weighted_FEM_avg]]</f>
        <v>1.6837052089766407</v>
      </c>
      <c r="L29" s="5">
        <f>ABS(Table1[[#This Row],[modulair_err]])</f>
        <v>1.0636827910233593</v>
      </c>
      <c r="M29" s="5">
        <f>ABS(Table1[[#This Row],[purpleair_err]])</f>
        <v>1.6837052089766407</v>
      </c>
      <c r="N29" s="5">
        <f>Table1[[#This Row],[modulair_err]]^2</f>
        <v>1.1314210799192435</v>
      </c>
      <c r="O29" s="5">
        <f>Table1[[#This Row],[purpleair_err]]^2</f>
        <v>2.8348632307350732</v>
      </c>
      <c r="P29" s="5"/>
      <c r="Q29" s="5"/>
    </row>
    <row r="30" spans="1:17" x14ac:dyDescent="0.3">
      <c r="A30" s="2">
        <v>45504.666666666701</v>
      </c>
      <c r="B30" s="5">
        <v>0</v>
      </c>
      <c r="C30" s="5">
        <v>2.2000000000000002</v>
      </c>
      <c r="D30" s="5">
        <v>0.3</v>
      </c>
      <c r="E30" s="5">
        <f t="shared" si="1"/>
        <v>0.83333333333333337</v>
      </c>
      <c r="F30" s="5">
        <f>AVERAGE((Table1[[#This Row],[thermo]]*$S$7),(Table1[[#This Row],[1022]]*$T$7),( Table1[[#This Row],[1020]]*$U$7))</f>
        <v>1.3159029861508709</v>
      </c>
      <c r="G30" s="5">
        <f>AVERAGE((Table1[[#This Row],[thermo]]*$S$8),(Table1[[#This Row],[1022]]*$T$8),( Table1[[#This Row],[1020]]*$U$8))</f>
        <v>0.9929403631497834</v>
      </c>
      <c r="H30" s="5">
        <v>2.2999999999999998</v>
      </c>
      <c r="I30" s="6">
        <v>4.9968450000000004</v>
      </c>
      <c r="J30" s="6">
        <f>Table1[[#This Row],[modulair]]-Table1[[#This Row],[adjusted_weighted_FEM_avg]]</f>
        <v>1.3070596368502163</v>
      </c>
      <c r="K30" s="5">
        <f>Table1[[#This Row],[purpleair]]-Table1[[#This Row],[adjusted_weighted_FEM_avg]]</f>
        <v>4.0039046368502174</v>
      </c>
      <c r="L30" s="5">
        <f>ABS(Table1[[#This Row],[modulair_err]])</f>
        <v>1.3070596368502163</v>
      </c>
      <c r="M30" s="5">
        <f>ABS(Table1[[#This Row],[purpleair_err]])</f>
        <v>4.0039046368502174</v>
      </c>
      <c r="N30" s="5">
        <f>Table1[[#This Row],[modulair_err]]^2</f>
        <v>1.7084048942830194</v>
      </c>
      <c r="O30" s="5">
        <f>Table1[[#This Row],[purpleair_err]]^2</f>
        <v>16.031252340990672</v>
      </c>
      <c r="P30" s="5"/>
      <c r="Q30" s="5"/>
    </row>
    <row r="31" spans="1:17" x14ac:dyDescent="0.3">
      <c r="A31" s="2">
        <v>45504.708333333299</v>
      </c>
      <c r="B31" s="5">
        <v>0.3</v>
      </c>
      <c r="C31" s="5">
        <v>3.2</v>
      </c>
      <c r="D31" s="5">
        <v>1.8</v>
      </c>
      <c r="E31" s="5">
        <f t="shared" si="1"/>
        <v>1.7666666666666666</v>
      </c>
      <c r="F31" s="5">
        <f>AVERAGE((Table1[[#This Row],[thermo]]*$S$7),(Table1[[#This Row],[1022]]*$T$7),( Table1[[#This Row],[1020]]*$U$7))</f>
        <v>2.3356482673837973</v>
      </c>
      <c r="G31" s="5">
        <f>AVERAGE((Table1[[#This Row],[thermo]]*$S$8),(Table1[[#This Row],[1022]]*$T$8),( Table1[[#This Row],[1020]]*$U$8))</f>
        <v>1.9628418975017345</v>
      </c>
      <c r="H31" s="5">
        <v>2.2000000000000002</v>
      </c>
      <c r="I31" s="6">
        <v>5.0109750000000002</v>
      </c>
      <c r="J31" s="6">
        <f>Table1[[#This Row],[modulair]]-Table1[[#This Row],[adjusted_weighted_FEM_avg]]</f>
        <v>0.23715810249826563</v>
      </c>
      <c r="K31" s="5">
        <f>Table1[[#This Row],[purpleair]]-Table1[[#This Row],[adjusted_weighted_FEM_avg]]</f>
        <v>3.0481331024982659</v>
      </c>
      <c r="L31" s="5">
        <f>ABS(Table1[[#This Row],[modulair_err]])</f>
        <v>0.23715810249826563</v>
      </c>
      <c r="M31" s="5">
        <f>ABS(Table1[[#This Row],[purpleair_err]])</f>
        <v>3.0481331024982659</v>
      </c>
      <c r="N31" s="5">
        <f>Table1[[#This Row],[modulair_err]]^2</f>
        <v>5.624396558057787E-2</v>
      </c>
      <c r="O31" s="5">
        <f>Table1[[#This Row],[purpleair_err]]^2</f>
        <v>9.2911154105457037</v>
      </c>
      <c r="P31" s="5"/>
      <c r="Q31" s="5"/>
    </row>
    <row r="32" spans="1:17" x14ac:dyDescent="0.3">
      <c r="A32" s="2">
        <v>45504.75</v>
      </c>
      <c r="B32" s="5">
        <v>5.6</v>
      </c>
      <c r="C32" s="5">
        <v>4.5</v>
      </c>
      <c r="D32" s="5">
        <v>4</v>
      </c>
      <c r="E32" s="5">
        <f t="shared" si="1"/>
        <v>4.7</v>
      </c>
      <c r="F32" s="5">
        <f>AVERAGE((Table1[[#This Row],[thermo]]*$S$7),(Table1[[#This Row],[1022]]*$T$7),( Table1[[#This Row],[1020]]*$U$7))</f>
        <v>4.5468444261879783</v>
      </c>
      <c r="G32" s="5">
        <f>AVERAGE((Table1[[#This Row],[thermo]]*$S$8),(Table1[[#This Row],[1022]]*$T$8),( Table1[[#This Row],[1020]]*$U$8))</f>
        <v>4.6388584497067153</v>
      </c>
      <c r="H32" s="5">
        <v>3.2</v>
      </c>
      <c r="I32" s="6">
        <v>5.4216699999999998</v>
      </c>
      <c r="J32" s="6">
        <f>Table1[[#This Row],[modulair]]-Table1[[#This Row],[adjusted_weighted_FEM_avg]]</f>
        <v>-1.4388584497067152</v>
      </c>
      <c r="K32" s="5">
        <f>Table1[[#This Row],[purpleair]]-Table1[[#This Row],[adjusted_weighted_FEM_avg]]</f>
        <v>0.78281155029328442</v>
      </c>
      <c r="L32" s="5">
        <f>ABS(Table1[[#This Row],[modulair_err]])</f>
        <v>1.4388584497067152</v>
      </c>
      <c r="M32" s="5">
        <f>ABS(Table1[[#This Row],[purpleair_err]])</f>
        <v>0.78281155029328442</v>
      </c>
      <c r="N32" s="5">
        <f>Table1[[#This Row],[modulair_err]]^2</f>
        <v>2.0703136382924119</v>
      </c>
      <c r="O32" s="5">
        <f>Table1[[#This Row],[purpleair_err]]^2</f>
        <v>0.61279392327257531</v>
      </c>
      <c r="P32" s="5"/>
      <c r="Q32" s="5"/>
    </row>
    <row r="33" spans="1:17" x14ac:dyDescent="0.3">
      <c r="A33" s="2">
        <v>45504.791666666701</v>
      </c>
      <c r="B33" s="5">
        <v>4.5999999999999996</v>
      </c>
      <c r="C33" s="5">
        <v>-2.9</v>
      </c>
      <c r="D33" s="5">
        <v>3.5</v>
      </c>
      <c r="E33" s="5">
        <f t="shared" si="1"/>
        <v>1.7333333333333332</v>
      </c>
      <c r="F33" s="5">
        <f>AVERAGE((Table1[[#This Row],[thermo]]*$S$7),(Table1[[#This Row],[1022]]*$T$7),( Table1[[#This Row],[1020]]*$U$7))</f>
        <v>9.29060601517427E-2</v>
      </c>
      <c r="G33" s="5">
        <f>AVERAGE((Table1[[#This Row],[thermo]]*$S$8),(Table1[[#This Row],[1022]]*$T$8),( Table1[[#This Row],[1020]]*$U$8))</f>
        <v>1.1902129837191155</v>
      </c>
      <c r="H33" s="5">
        <v>3.7</v>
      </c>
      <c r="I33" s="6">
        <v>5.5711979999999999</v>
      </c>
      <c r="J33" s="6">
        <f>Table1[[#This Row],[modulair]]-Table1[[#This Row],[adjusted_weighted_FEM_avg]]</f>
        <v>2.5097870162808844</v>
      </c>
      <c r="K33" s="5">
        <f>Table1[[#This Row],[purpleair]]-Table1[[#This Row],[adjusted_weighted_FEM_avg]]</f>
        <v>4.3809850162808841</v>
      </c>
      <c r="L33" s="5">
        <f>ABS(Table1[[#This Row],[modulair_err]])</f>
        <v>2.5097870162808844</v>
      </c>
      <c r="M33" s="5">
        <f>ABS(Table1[[#This Row],[purpleair_err]])</f>
        <v>4.3809850162808841</v>
      </c>
      <c r="N33" s="5">
        <f>Table1[[#This Row],[modulair_err]]^2</f>
        <v>6.299030867092104</v>
      </c>
      <c r="O33" s="5">
        <f>Table1[[#This Row],[purpleair_err]]^2</f>
        <v>19.193029712877617</v>
      </c>
      <c r="P33" s="5"/>
      <c r="Q33" s="5"/>
    </row>
    <row r="34" spans="1:17" x14ac:dyDescent="0.3">
      <c r="A34" s="2">
        <v>45504.833333333299</v>
      </c>
      <c r="B34" s="5">
        <v>14</v>
      </c>
      <c r="C34" s="5">
        <v>-1.8</v>
      </c>
      <c r="D34" s="5">
        <v>5.5</v>
      </c>
      <c r="E34" s="5">
        <f t="shared" si="1"/>
        <v>5.8999999999999995</v>
      </c>
      <c r="F34" s="5">
        <f>AVERAGE((Table1[[#This Row],[thermo]]*$S$7),(Table1[[#This Row],[1022]]*$T$7),( Table1[[#This Row],[1020]]*$U$7))</f>
        <v>2.8199415737306635</v>
      </c>
      <c r="G34" s="5">
        <f>AVERAGE((Table1[[#This Row],[thermo]]*$S$8),(Table1[[#This Row],[1022]]*$T$8),( Table1[[#This Row],[1020]]*$U$8))</f>
        <v>4.8353993645547648</v>
      </c>
      <c r="H34" s="5">
        <v>4.5999999999999996</v>
      </c>
      <c r="I34" s="6">
        <v>5.6508159999999998</v>
      </c>
      <c r="J34" s="6">
        <f>Table1[[#This Row],[modulair]]-Table1[[#This Row],[adjusted_weighted_FEM_avg]]</f>
        <v>-0.23539936455476518</v>
      </c>
      <c r="K34" s="5">
        <f>Table1[[#This Row],[purpleair]]-Table1[[#This Row],[adjusted_weighted_FEM_avg]]</f>
        <v>0.81541663544523502</v>
      </c>
      <c r="L34" s="5">
        <f>ABS(Table1[[#This Row],[modulair_err]])</f>
        <v>0.23539936455476518</v>
      </c>
      <c r="M34" s="5">
        <f>ABS(Table1[[#This Row],[purpleair_err]])</f>
        <v>0.81541663544523502</v>
      </c>
      <c r="N34" s="5">
        <f>Table1[[#This Row],[modulair_err]]^2</f>
        <v>5.5412860832787236E-2</v>
      </c>
      <c r="O34" s="5">
        <f>Table1[[#This Row],[purpleair_err]]^2</f>
        <v>0.66490428936082735</v>
      </c>
      <c r="P34" s="5"/>
      <c r="Q34" s="5"/>
    </row>
    <row r="35" spans="1:17" x14ac:dyDescent="0.3">
      <c r="A35" s="2">
        <v>45504.875</v>
      </c>
      <c r="B35" s="5">
        <v>13.5</v>
      </c>
      <c r="C35" s="5">
        <v>1.2</v>
      </c>
      <c r="D35" s="5">
        <v>6.8</v>
      </c>
      <c r="E35" s="5">
        <f t="shared" si="1"/>
        <v>7.166666666666667</v>
      </c>
      <c r="F35" s="5">
        <f>AVERAGE((Table1[[#This Row],[thermo]]*$S$7),(Table1[[#This Row],[1022]]*$T$7),( Table1[[#This Row],[1020]]*$U$7))</f>
        <v>4.7739389184513943</v>
      </c>
      <c r="G35" s="5">
        <f>AVERAGE((Table1[[#This Row],[thermo]]*$S$8),(Table1[[#This Row],[1022]]*$T$8),( Table1[[#This Row],[1020]]*$U$8))</f>
        <v>6.3389623820957288</v>
      </c>
      <c r="H35" s="5">
        <v>5.7</v>
      </c>
      <c r="I35" s="6">
        <v>5.8394620000000002</v>
      </c>
      <c r="J35" s="6">
        <f>Table1[[#This Row],[modulair]]-Table1[[#This Row],[adjusted_weighted_FEM_avg]]</f>
        <v>-0.63896238209572864</v>
      </c>
      <c r="K35" s="5">
        <f>Table1[[#This Row],[purpleair]]-Table1[[#This Row],[adjusted_weighted_FEM_avg]]</f>
        <v>-0.49950038209572867</v>
      </c>
      <c r="L35" s="5">
        <f>ABS(Table1[[#This Row],[modulair_err]])</f>
        <v>0.63896238209572864</v>
      </c>
      <c r="M35" s="5">
        <f>ABS(Table1[[#This Row],[purpleair_err]])</f>
        <v>0.49950038209572867</v>
      </c>
      <c r="N35" s="5">
        <f>Table1[[#This Row],[modulair_err]]^2</f>
        <v>0.40827292573344792</v>
      </c>
      <c r="O35" s="5">
        <f>Table1[[#This Row],[purpleair_err]]^2</f>
        <v>0.24950063171377893</v>
      </c>
      <c r="P35" s="5"/>
      <c r="Q35" s="5"/>
    </row>
    <row r="36" spans="1:17" x14ac:dyDescent="0.3">
      <c r="A36" s="2">
        <v>45504.916666666701</v>
      </c>
      <c r="B36" s="5">
        <v>3.4</v>
      </c>
      <c r="C36" s="5">
        <v>2.6</v>
      </c>
      <c r="D36" s="5">
        <v>4.8</v>
      </c>
      <c r="E36" s="5">
        <f t="shared" si="1"/>
        <v>3.6</v>
      </c>
      <c r="F36" s="5">
        <f>AVERAGE((Table1[[#This Row],[thermo]]*$S$7),(Table1[[#This Row],[1022]]*$T$7),( Table1[[#This Row],[1020]]*$U$7))</f>
        <v>3.3327993994076657</v>
      </c>
      <c r="G36" s="5">
        <f>AVERAGE((Table1[[#This Row],[thermo]]*$S$8),(Table1[[#This Row],[1022]]*$T$8),( Table1[[#This Row],[1020]]*$U$8))</f>
        <v>3.5225385965176534</v>
      </c>
      <c r="H36" s="5">
        <v>5.8</v>
      </c>
      <c r="I36" s="6">
        <v>6.0742979999999998</v>
      </c>
      <c r="J36" s="6">
        <f>Table1[[#This Row],[modulair]]-Table1[[#This Row],[adjusted_weighted_FEM_avg]]</f>
        <v>2.2774614034823464</v>
      </c>
      <c r="K36" s="5">
        <f>Table1[[#This Row],[purpleair]]-Table1[[#This Row],[adjusted_weighted_FEM_avg]]</f>
        <v>2.5517594034823463</v>
      </c>
      <c r="L36" s="5">
        <f>ABS(Table1[[#This Row],[modulair_err]])</f>
        <v>2.2774614034823464</v>
      </c>
      <c r="M36" s="5">
        <f>ABS(Table1[[#This Row],[purpleair_err]])</f>
        <v>2.5517594034823463</v>
      </c>
      <c r="N36" s="5">
        <f>Table1[[#This Row],[modulair_err]]^2</f>
        <v>5.186830444351779</v>
      </c>
      <c r="O36" s="5">
        <f>Table1[[#This Row],[purpleair_err]]^2</f>
        <v>6.51147605326058</v>
      </c>
      <c r="P36" s="5"/>
      <c r="Q36" s="5"/>
    </row>
    <row r="37" spans="1:17" x14ac:dyDescent="0.3">
      <c r="A37" s="2">
        <v>45504.958333333299</v>
      </c>
      <c r="B37" s="5">
        <v>11.5</v>
      </c>
      <c r="C37" s="5">
        <v>3.4</v>
      </c>
      <c r="D37" s="5">
        <v>6</v>
      </c>
      <c r="E37" s="5">
        <f t="shared" si="1"/>
        <v>6.9666666666666659</v>
      </c>
      <c r="F37" s="5">
        <f>AVERAGE((Table1[[#This Row],[thermo]]*$S$7),(Table1[[#This Row],[1022]]*$T$7),( Table1[[#This Row],[1020]]*$U$7))</f>
        <v>5.4570833752148085</v>
      </c>
      <c r="G37" s="5">
        <f>AVERAGE((Table1[[#This Row],[thermo]]*$S$8),(Table1[[#This Row],[1022]]*$T$8),( Table1[[#This Row],[1020]]*$U$8))</f>
        <v>6.4355935107520166</v>
      </c>
      <c r="H37" s="5">
        <v>5.4</v>
      </c>
      <c r="I37" s="6">
        <v>5.3718599999999999</v>
      </c>
      <c r="J37" s="6">
        <f>Table1[[#This Row],[modulair]]-Table1[[#This Row],[adjusted_weighted_FEM_avg]]</f>
        <v>-1.0355935107520162</v>
      </c>
      <c r="K37" s="5">
        <f>Table1[[#This Row],[purpleair]]-Table1[[#This Row],[adjusted_weighted_FEM_avg]]</f>
        <v>-1.0637335107520167</v>
      </c>
      <c r="L37" s="5">
        <f>ABS(Table1[[#This Row],[modulair_err]])</f>
        <v>1.0355935107520162</v>
      </c>
      <c r="M37" s="5">
        <f>ABS(Table1[[#This Row],[purpleair_err]])</f>
        <v>1.0637335107520167</v>
      </c>
      <c r="N37" s="5">
        <f>Table1[[#This Row],[modulair_err]]^2</f>
        <v>1.0724539195116864</v>
      </c>
      <c r="O37" s="5">
        <f>Table1[[#This Row],[purpleair_err]]^2</f>
        <v>1.1315289818968108</v>
      </c>
      <c r="P37" s="5"/>
      <c r="Q37" s="5"/>
    </row>
    <row r="38" spans="1:17" x14ac:dyDescent="0.3">
      <c r="A38" s="2">
        <v>45505</v>
      </c>
      <c r="B38" s="5">
        <v>11.9</v>
      </c>
      <c r="C38" s="5">
        <v>-0.6</v>
      </c>
      <c r="D38" s="5">
        <v>6.5</v>
      </c>
      <c r="E38" s="5">
        <f t="shared" si="1"/>
        <v>5.9333333333333336</v>
      </c>
      <c r="F38" s="5">
        <f>AVERAGE((Table1[[#This Row],[thermo]]*$S$7),(Table1[[#This Row],[1022]]*$T$7),( Table1[[#This Row],[1020]]*$U$7))</f>
        <v>3.4160655798203847</v>
      </c>
      <c r="G38" s="5">
        <f>AVERAGE((Table1[[#This Row],[thermo]]*$S$8),(Table1[[#This Row],[1022]]*$T$8),( Table1[[#This Row],[1020]]*$U$8))</f>
        <v>5.0740368934889171</v>
      </c>
      <c r="H38" s="5">
        <v>5.4</v>
      </c>
      <c r="I38" s="6">
        <v>5.0435790000000003</v>
      </c>
      <c r="J38" s="6">
        <f>Table1[[#This Row],[modulair]]-Table1[[#This Row],[adjusted_weighted_FEM_avg]]</f>
        <v>0.32596310651108329</v>
      </c>
      <c r="K38" s="5">
        <f>Table1[[#This Row],[purpleair]]-Table1[[#This Row],[adjusted_weighted_FEM_avg]]</f>
        <v>-3.045789348891681E-2</v>
      </c>
      <c r="L38" s="5">
        <f>ABS(Table1[[#This Row],[modulair_err]])</f>
        <v>0.32596310651108329</v>
      </c>
      <c r="M38" s="5">
        <f>ABS(Table1[[#This Row],[purpleair_err]])</f>
        <v>3.045789348891681E-2</v>
      </c>
      <c r="N38" s="5">
        <f>Table1[[#This Row],[modulair_err]]^2</f>
        <v>0.10625194680635583</v>
      </c>
      <c r="O38" s="5">
        <f>Table1[[#This Row],[purpleair_err]]^2</f>
        <v>9.2768327578220101E-4</v>
      </c>
      <c r="P38" s="5"/>
      <c r="Q38" s="5"/>
    </row>
    <row r="39" spans="1:17" x14ac:dyDescent="0.3">
      <c r="A39" s="2">
        <v>45505.041666666701</v>
      </c>
      <c r="B39" s="5">
        <v>11.4</v>
      </c>
      <c r="C39" s="5">
        <v>2.5</v>
      </c>
      <c r="D39" s="5">
        <v>3.8</v>
      </c>
      <c r="E39" s="5">
        <f t="shared" si="1"/>
        <v>5.8999999999999995</v>
      </c>
      <c r="F39" s="5">
        <f>AVERAGE((Table1[[#This Row],[thermo]]*$S$7),(Table1[[#This Row],[1022]]*$T$7),( Table1[[#This Row],[1020]]*$U$7))</f>
        <v>4.3359418900858886</v>
      </c>
      <c r="G39" s="5">
        <f>AVERAGE((Table1[[#This Row],[thermo]]*$S$8),(Table1[[#This Row],[1022]]*$T$8),( Table1[[#This Row],[1020]]*$U$8))</f>
        <v>5.3365115620873445</v>
      </c>
      <c r="H39" s="5">
        <v>5.5</v>
      </c>
      <c r="I39" s="6">
        <v>5.0196339999999999</v>
      </c>
      <c r="J39" s="6">
        <f>Table1[[#This Row],[modulair]]-Table1[[#This Row],[adjusted_weighted_FEM_avg]]</f>
        <v>0.16348843791265555</v>
      </c>
      <c r="K39" s="5">
        <f>Table1[[#This Row],[purpleair]]-Table1[[#This Row],[adjusted_weighted_FEM_avg]]</f>
        <v>-0.31687756208734452</v>
      </c>
      <c r="L39" s="5">
        <f>ABS(Table1[[#This Row],[modulair_err]])</f>
        <v>0.16348843791265555</v>
      </c>
      <c r="M39" s="5">
        <f>ABS(Table1[[#This Row],[purpleair_err]])</f>
        <v>0.31687756208734452</v>
      </c>
      <c r="N39" s="5">
        <f>Table1[[#This Row],[modulair_err]]^2</f>
        <v>2.672846933112023E-2</v>
      </c>
      <c r="O39" s="5">
        <f>Table1[[#This Row],[purpleair_err]]^2</f>
        <v>0.10041138935441889</v>
      </c>
      <c r="P39" s="5"/>
      <c r="Q39" s="5"/>
    </row>
    <row r="40" spans="1:17" x14ac:dyDescent="0.3">
      <c r="A40" s="2">
        <v>45505.083333333299</v>
      </c>
      <c r="B40" s="5">
        <v>3.9</v>
      </c>
      <c r="C40" s="5">
        <v>3.6</v>
      </c>
      <c r="D40" s="5">
        <v>2.2999999999999998</v>
      </c>
      <c r="E40" s="5">
        <f t="shared" si="1"/>
        <v>3.2666666666666671</v>
      </c>
      <c r="F40" s="5">
        <f>AVERAGE((Table1[[#This Row],[thermo]]*$S$7),(Table1[[#This Row],[1022]]*$T$7),( Table1[[#This Row],[1020]]*$U$7))</f>
        <v>3.2956213805949477</v>
      </c>
      <c r="G40" s="5">
        <f>AVERAGE((Table1[[#This Row],[thermo]]*$S$8),(Table1[[#This Row],[1022]]*$T$8),( Table1[[#This Row],[1020]]*$U$8))</f>
        <v>3.2649680712619928</v>
      </c>
      <c r="H40" s="5">
        <v>5.3</v>
      </c>
      <c r="I40" s="6">
        <v>4.4398049999999998</v>
      </c>
      <c r="J40" s="6">
        <f>Table1[[#This Row],[modulair]]-Table1[[#This Row],[adjusted_weighted_FEM_avg]]</f>
        <v>2.035031928738007</v>
      </c>
      <c r="K40" s="5">
        <f>Table1[[#This Row],[purpleair]]-Table1[[#This Row],[adjusted_weighted_FEM_avg]]</f>
        <v>1.1748369287380069</v>
      </c>
      <c r="L40" s="5">
        <f>ABS(Table1[[#This Row],[modulair_err]])</f>
        <v>2.035031928738007</v>
      </c>
      <c r="M40" s="5">
        <f>ABS(Table1[[#This Row],[purpleair_err]])</f>
        <v>1.1748369287380069</v>
      </c>
      <c r="N40" s="5">
        <f>Table1[[#This Row],[modulair_err]]^2</f>
        <v>4.1413549509831329</v>
      </c>
      <c r="O40" s="5">
        <f>Table1[[#This Row],[purpleair_err]]^2</f>
        <v>1.3802418091265527</v>
      </c>
      <c r="P40" s="5"/>
      <c r="Q40" s="5"/>
    </row>
    <row r="41" spans="1:17" x14ac:dyDescent="0.3">
      <c r="A41" s="2">
        <v>45505.125</v>
      </c>
      <c r="B41" s="5">
        <v>2.2999999999999998</v>
      </c>
      <c r="C41" s="5">
        <v>3.2</v>
      </c>
      <c r="D41" s="5">
        <v>4</v>
      </c>
      <c r="E41" s="5">
        <f t="shared" si="1"/>
        <v>3.1666666666666665</v>
      </c>
      <c r="F41" s="5">
        <f>AVERAGE((Table1[[#This Row],[thermo]]*$S$7),(Table1[[#This Row],[1022]]*$T$7),( Table1[[#This Row],[1020]]*$U$7))</f>
        <v>3.2682167890541809</v>
      </c>
      <c r="G41" s="5">
        <f>AVERAGE((Table1[[#This Row],[thermo]]*$S$8),(Table1[[#This Row],[1022]]*$T$8),( Table1[[#This Row],[1020]]*$U$8))</f>
        <v>3.2116604461953884</v>
      </c>
      <c r="H41" s="5">
        <v>5.7</v>
      </c>
      <c r="I41" s="6">
        <v>4.811528</v>
      </c>
      <c r="J41" s="6">
        <f>Table1[[#This Row],[modulair]]-Table1[[#This Row],[adjusted_weighted_FEM_avg]]</f>
        <v>2.4883395538046118</v>
      </c>
      <c r="K41" s="5">
        <f>Table1[[#This Row],[purpleair]]-Table1[[#This Row],[adjusted_weighted_FEM_avg]]</f>
        <v>1.5998675538046117</v>
      </c>
      <c r="L41" s="5">
        <f>ABS(Table1[[#This Row],[modulair_err]])</f>
        <v>2.4883395538046118</v>
      </c>
      <c r="M41" s="5">
        <f>ABS(Table1[[#This Row],[purpleair_err]])</f>
        <v>1.5998675538046117</v>
      </c>
      <c r="N41" s="5">
        <f>Table1[[#This Row],[modulair_err]]^2</f>
        <v>6.1918337350285348</v>
      </c>
      <c r="O41" s="5">
        <f>Table1[[#This Row],[purpleair_err]]^2</f>
        <v>2.5595761897167519</v>
      </c>
      <c r="P41" s="5"/>
      <c r="Q41" s="5"/>
    </row>
    <row r="42" spans="1:17" x14ac:dyDescent="0.3">
      <c r="A42" s="2">
        <v>45505.166666666701</v>
      </c>
      <c r="B42" s="5">
        <v>6</v>
      </c>
      <c r="C42" s="5">
        <v>2</v>
      </c>
      <c r="D42" s="5">
        <v>3</v>
      </c>
      <c r="E42" s="5">
        <f t="shared" si="1"/>
        <v>3.6666666666666665</v>
      </c>
      <c r="F42" s="5">
        <f>AVERAGE((Table1[[#This Row],[thermo]]*$S$7),(Table1[[#This Row],[1022]]*$T$7),( Table1[[#This Row],[1020]]*$U$7))</f>
        <v>2.938451612648084</v>
      </c>
      <c r="G42" s="5">
        <f>AVERAGE((Table1[[#This Row],[thermo]]*$S$8),(Table1[[#This Row],[1022]]*$T$8),( Table1[[#This Row],[1020]]*$U$8))</f>
        <v>3.4080628534959043</v>
      </c>
      <c r="H42" s="5">
        <v>5.4</v>
      </c>
      <c r="I42" s="6">
        <v>4.6547770000000002</v>
      </c>
      <c r="J42" s="6">
        <f>Table1[[#This Row],[modulair]]-Table1[[#This Row],[adjusted_weighted_FEM_avg]]</f>
        <v>1.991937146504096</v>
      </c>
      <c r="K42" s="5">
        <f>Table1[[#This Row],[purpleair]]-Table1[[#This Row],[adjusted_weighted_FEM_avg]]</f>
        <v>1.2467141465040958</v>
      </c>
      <c r="L42" s="5">
        <f>ABS(Table1[[#This Row],[modulair_err]])</f>
        <v>1.991937146504096</v>
      </c>
      <c r="M42" s="5">
        <f>ABS(Table1[[#This Row],[purpleair_err]])</f>
        <v>1.2467141465040958</v>
      </c>
      <c r="N42" s="5">
        <f>Table1[[#This Row],[modulair_err]]^2</f>
        <v>3.9678135956228804</v>
      </c>
      <c r="O42" s="5">
        <f>Table1[[#This Row],[purpleair_err]]^2</f>
        <v>1.5542961630934362</v>
      </c>
      <c r="P42" s="5"/>
      <c r="Q42" s="5"/>
    </row>
    <row r="43" spans="1:17" x14ac:dyDescent="0.3">
      <c r="A43" s="2">
        <v>45505.208333333299</v>
      </c>
      <c r="B43" s="5">
        <v>0.4</v>
      </c>
      <c r="C43" s="5">
        <v>1.9</v>
      </c>
      <c r="D43" s="5">
        <v>2.8</v>
      </c>
      <c r="E43" s="5">
        <f t="shared" si="1"/>
        <v>1.7</v>
      </c>
      <c r="F43" s="5">
        <f>AVERAGE((Table1[[#This Row],[thermo]]*$S$7),(Table1[[#This Row],[1022]]*$T$7),( Table1[[#This Row],[1020]]*$U$7))</f>
        <v>1.8955876817667245</v>
      </c>
      <c r="G43" s="5">
        <f>AVERAGE((Table1[[#This Row],[thermo]]*$S$8),(Table1[[#This Row],[1022]]*$T$8),( Table1[[#This Row],[1020]]*$U$8))</f>
        <v>1.780566771398312</v>
      </c>
      <c r="H43" s="5">
        <v>6.8</v>
      </c>
      <c r="I43" s="6">
        <v>4.7444930000000003</v>
      </c>
      <c r="J43" s="6">
        <f>Table1[[#This Row],[modulair]]-Table1[[#This Row],[adjusted_weighted_FEM_avg]]</f>
        <v>5.0194332286016881</v>
      </c>
      <c r="K43" s="5">
        <f>Table1[[#This Row],[purpleair]]-Table1[[#This Row],[adjusted_weighted_FEM_avg]]</f>
        <v>2.9639262286016885</v>
      </c>
      <c r="L43" s="5">
        <f>ABS(Table1[[#This Row],[modulair_err]])</f>
        <v>5.0194332286016881</v>
      </c>
      <c r="M43" s="5">
        <f>ABS(Table1[[#This Row],[purpleair_err]])</f>
        <v>2.9639262286016885</v>
      </c>
      <c r="N43" s="5">
        <f>Table1[[#This Row],[modulair_err]]^2</f>
        <v>25.194709936390765</v>
      </c>
      <c r="O43" s="5">
        <f>Table1[[#This Row],[purpleair_err]]^2</f>
        <v>8.7848586885930295</v>
      </c>
      <c r="P43" s="5"/>
      <c r="Q43" s="5"/>
    </row>
    <row r="44" spans="1:17" x14ac:dyDescent="0.3">
      <c r="A44" s="2">
        <v>45505.25</v>
      </c>
      <c r="B44" s="5">
        <v>6.9</v>
      </c>
      <c r="C44" s="5">
        <v>9.6999999999999993</v>
      </c>
      <c r="D44" s="5">
        <v>8.6999999999999993</v>
      </c>
      <c r="E44" s="5">
        <f t="shared" si="1"/>
        <v>8.4333333333333336</v>
      </c>
      <c r="F44" s="5">
        <f>AVERAGE((Table1[[#This Row],[thermo]]*$S$7),(Table1[[#This Row],[1022]]*$T$7),( Table1[[#This Row],[1020]]*$U$7))</f>
        <v>8.9613175096146325</v>
      </c>
      <c r="G44" s="5">
        <f>AVERAGE((Table1[[#This Row],[thermo]]*$S$8),(Table1[[#This Row],[1022]]*$T$8),( Table1[[#This Row],[1020]]*$U$8))</f>
        <v>8.6182170986800966</v>
      </c>
      <c r="H44" s="5">
        <v>6.3</v>
      </c>
      <c r="I44" s="6">
        <v>5.0283129999999998</v>
      </c>
      <c r="J44" s="6">
        <f>Table1[[#This Row],[modulair]]-Table1[[#This Row],[adjusted_weighted_FEM_avg]]</f>
        <v>-2.3182170986800967</v>
      </c>
      <c r="K44" s="5">
        <f>Table1[[#This Row],[purpleair]]-Table1[[#This Row],[adjusted_weighted_FEM_avg]]</f>
        <v>-3.5899040986800967</v>
      </c>
      <c r="L44" s="5">
        <f>ABS(Table1[[#This Row],[modulair_err]])</f>
        <v>2.3182170986800967</v>
      </c>
      <c r="M44" s="5">
        <f>ABS(Table1[[#This Row],[purpleair_err]])</f>
        <v>3.5899040986800967</v>
      </c>
      <c r="N44" s="5">
        <f>Table1[[#This Row],[modulair_err]]^2</f>
        <v>5.3741305166127651</v>
      </c>
      <c r="O44" s="5">
        <f>Table1[[#This Row],[purpleair_err]]^2</f>
        <v>12.887411437720157</v>
      </c>
      <c r="P44" s="5"/>
      <c r="Q44" s="5"/>
    </row>
    <row r="45" spans="1:17" x14ac:dyDescent="0.3">
      <c r="A45" s="2">
        <v>45505.291666666701</v>
      </c>
      <c r="B45" s="5">
        <v>7.4</v>
      </c>
      <c r="C45" s="5">
        <v>4.8</v>
      </c>
      <c r="D45" s="5">
        <v>7.2</v>
      </c>
      <c r="E45" s="5">
        <f t="shared" si="1"/>
        <v>6.4666666666666659</v>
      </c>
      <c r="F45" s="5">
        <f>AVERAGE((Table1[[#This Row],[thermo]]*$S$7),(Table1[[#This Row],[1022]]*$T$7),( Table1[[#This Row],[1020]]*$U$7))</f>
        <v>5.886963990489547</v>
      </c>
      <c r="G45" s="5">
        <f>AVERAGE((Table1[[#This Row],[thermo]]*$S$8),(Table1[[#This Row],[1022]]*$T$8),( Table1[[#This Row],[1020]]*$U$8))</f>
        <v>6.2760511273635018</v>
      </c>
      <c r="H45" s="5">
        <v>6.8</v>
      </c>
      <c r="I45" s="6">
        <v>5.4933529999999999</v>
      </c>
      <c r="J45" s="6">
        <f>Table1[[#This Row],[modulair]]-Table1[[#This Row],[adjusted_weighted_FEM_avg]]</f>
        <v>0.52394887263649803</v>
      </c>
      <c r="K45" s="5">
        <f>Table1[[#This Row],[purpleair]]-Table1[[#This Row],[adjusted_weighted_FEM_avg]]</f>
        <v>-0.78269812736350186</v>
      </c>
      <c r="L45" s="5">
        <f>ABS(Table1[[#This Row],[modulair_err]])</f>
        <v>0.52394887263649803</v>
      </c>
      <c r="M45" s="5">
        <f>ABS(Table1[[#This Row],[purpleair_err]])</f>
        <v>0.78269812736350186</v>
      </c>
      <c r="N45" s="5">
        <f>Table1[[#This Row],[modulair_err]]^2</f>
        <v>0.27452242113705722</v>
      </c>
      <c r="O45" s="5">
        <f>Table1[[#This Row],[purpleair_err]]^2</f>
        <v>0.61261635857833263</v>
      </c>
      <c r="P45" s="5"/>
      <c r="Q45" s="5"/>
    </row>
    <row r="46" spans="1:17" x14ac:dyDescent="0.3">
      <c r="A46" s="2">
        <v>45505.333333333299</v>
      </c>
      <c r="B46" s="5">
        <v>-6.6</v>
      </c>
      <c r="C46" s="5">
        <v>12</v>
      </c>
      <c r="D46" s="5">
        <v>10.9</v>
      </c>
      <c r="E46" s="5">
        <f t="shared" si="1"/>
        <v>5.4333333333333336</v>
      </c>
      <c r="F46" s="5">
        <f>AVERAGE((Table1[[#This Row],[thermo]]*$S$7),(Table1[[#This Row],[1022]]*$T$7),( Table1[[#This Row],[1020]]*$U$7))</f>
        <v>8.6037686126449433</v>
      </c>
      <c r="G46" s="5">
        <f>AVERAGE((Table1[[#This Row],[thermo]]*$S$8),(Table1[[#This Row],[1022]]*$T$8),( Table1[[#This Row],[1020]]*$U$8))</f>
        <v>6.5901514270718335</v>
      </c>
      <c r="H46" s="5">
        <v>6.8</v>
      </c>
      <c r="I46" s="6">
        <v>6.7301529999999996</v>
      </c>
      <c r="J46" s="6">
        <f>Table1[[#This Row],[modulair]]-Table1[[#This Row],[adjusted_weighted_FEM_avg]]</f>
        <v>0.20984857292816628</v>
      </c>
      <c r="K46" s="5">
        <f>Table1[[#This Row],[purpleair]]-Table1[[#This Row],[adjusted_weighted_FEM_avg]]</f>
        <v>0.14000157292816606</v>
      </c>
      <c r="L46" s="5">
        <f>ABS(Table1[[#This Row],[modulair_err]])</f>
        <v>0.20984857292816628</v>
      </c>
      <c r="M46" s="5">
        <f>ABS(Table1[[#This Row],[purpleair_err]])</f>
        <v>0.14000157292816606</v>
      </c>
      <c r="N46" s="5">
        <f>Table1[[#This Row],[modulair_err]]^2</f>
        <v>4.4036423559987922E-2</v>
      </c>
      <c r="O46" s="5">
        <f>Table1[[#This Row],[purpleair_err]]^2</f>
        <v>1.9600440422360602E-2</v>
      </c>
      <c r="P46" s="5"/>
      <c r="Q46" s="5"/>
    </row>
    <row r="47" spans="1:17" x14ac:dyDescent="0.3">
      <c r="A47" s="2">
        <v>45505.375</v>
      </c>
      <c r="B47" s="5">
        <v>-8.8000000000000007</v>
      </c>
      <c r="C47" s="5">
        <v>11.1</v>
      </c>
      <c r="D47" s="5">
        <v>8</v>
      </c>
      <c r="E47" s="5">
        <f t="shared" si="1"/>
        <v>3.4333333333333331</v>
      </c>
      <c r="F47" s="5">
        <f>AVERAGE((Table1[[#This Row],[thermo]]*$S$7),(Table1[[#This Row],[1022]]*$T$7),( Table1[[#This Row],[1020]]*$U$7))</f>
        <v>6.9422429866489503</v>
      </c>
      <c r="G47" s="5">
        <f>AVERAGE((Table1[[#This Row],[thermo]]*$S$8),(Table1[[#This Row],[1022]]*$T$8),( Table1[[#This Row],[1020]]*$U$8))</f>
        <v>4.6957554530626924</v>
      </c>
      <c r="H47" s="5">
        <v>5.6</v>
      </c>
      <c r="I47" s="6">
        <v>6.7062290000000004</v>
      </c>
      <c r="J47" s="6">
        <f>Table1[[#This Row],[modulair]]-Table1[[#This Row],[adjusted_weighted_FEM_avg]]</f>
        <v>0.90424454693730727</v>
      </c>
      <c r="K47" s="5">
        <f>Table1[[#This Row],[purpleair]]-Table1[[#This Row],[adjusted_weighted_FEM_avg]]</f>
        <v>2.0104735469373081</v>
      </c>
      <c r="L47" s="5">
        <f>ABS(Table1[[#This Row],[modulair_err]])</f>
        <v>0.90424454693730727</v>
      </c>
      <c r="M47" s="5">
        <f>ABS(Table1[[#This Row],[purpleair_err]])</f>
        <v>2.0104735469373081</v>
      </c>
      <c r="N47" s="5">
        <f>Table1[[#This Row],[modulair_err]]^2</f>
        <v>0.81765820066585604</v>
      </c>
      <c r="O47" s="5">
        <f>Table1[[#This Row],[purpleair_err]]^2</f>
        <v>4.0420038829346803</v>
      </c>
      <c r="P47" s="5"/>
      <c r="Q47" s="5"/>
    </row>
    <row r="48" spans="1:17" x14ac:dyDescent="0.3">
      <c r="A48" s="2">
        <v>45505.416666666701</v>
      </c>
      <c r="B48" s="5">
        <v>10</v>
      </c>
      <c r="C48" s="5">
        <v>7.4</v>
      </c>
      <c r="D48" s="5">
        <v>7.5</v>
      </c>
      <c r="E48" s="5">
        <f t="shared" si="1"/>
        <v>8.2999999999999989</v>
      </c>
      <c r="F48" s="5">
        <f>AVERAGE((Table1[[#This Row],[thermo]]*$S$7),(Table1[[#This Row],[1022]]*$T$7),( Table1[[#This Row],[1020]]*$U$7))</f>
        <v>7.860088552079791</v>
      </c>
      <c r="G48" s="5">
        <f>AVERAGE((Table1[[#This Row],[thermo]]*$S$8),(Table1[[#This Row],[1022]]*$T$8),( Table1[[#This Row],[1020]]*$U$8))</f>
        <v>8.1389861976722582</v>
      </c>
      <c r="H48" s="5">
        <v>4.9000000000000004</v>
      </c>
      <c r="I48" s="6">
        <v>6.748583</v>
      </c>
      <c r="J48" s="6">
        <f>Table1[[#This Row],[modulair]]-Table1[[#This Row],[adjusted_weighted_FEM_avg]]</f>
        <v>-3.2389861976722578</v>
      </c>
      <c r="K48" s="5">
        <f>Table1[[#This Row],[purpleair]]-Table1[[#This Row],[adjusted_weighted_FEM_avg]]</f>
        <v>-1.3904031976722582</v>
      </c>
      <c r="L48" s="5">
        <f>ABS(Table1[[#This Row],[modulair_err]])</f>
        <v>3.2389861976722578</v>
      </c>
      <c r="M48" s="5">
        <f>ABS(Table1[[#This Row],[purpleair_err]])</f>
        <v>1.3904031976722582</v>
      </c>
      <c r="N48" s="5">
        <f>Table1[[#This Row],[modulair_err]]^2</f>
        <v>10.49103158871139</v>
      </c>
      <c r="O48" s="5">
        <f>Table1[[#This Row],[purpleair_err]]^2</f>
        <v>1.9332210520972406</v>
      </c>
      <c r="P48" s="5"/>
      <c r="Q48" s="5"/>
    </row>
    <row r="49" spans="1:17" x14ac:dyDescent="0.3">
      <c r="A49" s="2">
        <v>45505.458333333299</v>
      </c>
      <c r="B49" s="5">
        <v>7.6</v>
      </c>
      <c r="C49" s="5">
        <v>13.3</v>
      </c>
      <c r="D49" s="5">
        <v>3.8</v>
      </c>
      <c r="E49" s="5">
        <f t="shared" si="1"/>
        <v>8.2333333333333325</v>
      </c>
      <c r="F49" s="5">
        <f>AVERAGE((Table1[[#This Row],[thermo]]*$S$7),(Table1[[#This Row],[1022]]*$T$7),( Table1[[#This Row],[1020]]*$U$7))</f>
        <v>9.7618285540813581</v>
      </c>
      <c r="G49" s="5">
        <f>AVERAGE((Table1[[#This Row],[thermo]]*$S$8),(Table1[[#This Row],[1022]]*$T$8),( Table1[[#This Row],[1020]]*$U$8))</f>
        <v>8.7057716045262517</v>
      </c>
      <c r="H49" s="5">
        <v>5.9</v>
      </c>
      <c r="I49" s="6">
        <v>7.7210650000000003</v>
      </c>
      <c r="J49" s="6">
        <f>Table1[[#This Row],[modulair]]-Table1[[#This Row],[adjusted_weighted_FEM_avg]]</f>
        <v>-2.8057716045262513</v>
      </c>
      <c r="K49" s="5">
        <f>Table1[[#This Row],[purpleair]]-Table1[[#This Row],[adjusted_weighted_FEM_avg]]</f>
        <v>-0.98470660452625136</v>
      </c>
      <c r="L49" s="5">
        <f>ABS(Table1[[#This Row],[modulair_err]])</f>
        <v>2.8057716045262513</v>
      </c>
      <c r="M49" s="5">
        <f>ABS(Table1[[#This Row],[purpleair_err]])</f>
        <v>0.98470660452625136</v>
      </c>
      <c r="N49" s="5">
        <f>Table1[[#This Row],[modulair_err]]^2</f>
        <v>7.8723542967658151</v>
      </c>
      <c r="O49" s="5">
        <f>Table1[[#This Row],[purpleair_err]]^2</f>
        <v>0.9696470969976192</v>
      </c>
      <c r="P49" s="5"/>
      <c r="Q49" s="5"/>
    </row>
    <row r="50" spans="1:17" x14ac:dyDescent="0.3">
      <c r="A50" s="2">
        <v>45505.5</v>
      </c>
      <c r="B50" s="5">
        <v>2.7</v>
      </c>
      <c r="C50" s="5">
        <v>3.1</v>
      </c>
      <c r="D50" s="5">
        <v>1</v>
      </c>
      <c r="E50" s="5">
        <f t="shared" si="1"/>
        <v>2.2666666666666671</v>
      </c>
      <c r="F50" s="5">
        <f>AVERAGE((Table1[[#This Row],[thermo]]*$S$7),(Table1[[#This Row],[1022]]*$T$7),( Table1[[#This Row],[1020]]*$U$7))</f>
        <v>2.4610457618571426</v>
      </c>
      <c r="G50" s="5">
        <f>AVERAGE((Table1[[#This Row],[thermo]]*$S$8),(Table1[[#This Row],[1022]]*$T$8),( Table1[[#This Row],[1020]]*$U$8))</f>
        <v>2.3182676888319369</v>
      </c>
      <c r="H50" s="5">
        <v>5.6</v>
      </c>
      <c r="I50" s="6">
        <v>7.9537589999999998</v>
      </c>
      <c r="J50" s="6">
        <f>Table1[[#This Row],[modulair]]-Table1[[#This Row],[adjusted_weighted_FEM_avg]]</f>
        <v>3.2817323111680627</v>
      </c>
      <c r="K50" s="5">
        <f>Table1[[#This Row],[purpleair]]-Table1[[#This Row],[adjusted_weighted_FEM_avg]]</f>
        <v>5.6354913111680629</v>
      </c>
      <c r="L50" s="5">
        <f>ABS(Table1[[#This Row],[modulair_err]])</f>
        <v>3.2817323111680627</v>
      </c>
      <c r="M50" s="5">
        <f>ABS(Table1[[#This Row],[purpleair_err]])</f>
        <v>5.6354913111680629</v>
      </c>
      <c r="N50" s="5">
        <f>Table1[[#This Row],[modulair_err]]^2</f>
        <v>10.769766962164475</v>
      </c>
      <c r="O50" s="5">
        <f>Table1[[#This Row],[purpleair_err]]^2</f>
        <v>31.758762318250731</v>
      </c>
      <c r="P50" s="5"/>
      <c r="Q50" s="5"/>
    </row>
    <row r="51" spans="1:17" x14ac:dyDescent="0.3">
      <c r="A51" s="2">
        <v>45505.541666666701</v>
      </c>
      <c r="B51" s="5">
        <v>8.6999999999999993</v>
      </c>
      <c r="C51" s="5">
        <v>7</v>
      </c>
      <c r="D51" s="5">
        <v>5</v>
      </c>
      <c r="E51" s="5">
        <f t="shared" si="1"/>
        <v>6.8999999999999995</v>
      </c>
      <c r="F51" s="5">
        <f>AVERAGE((Table1[[#This Row],[thermo]]*$S$7),(Table1[[#This Row],[1022]]*$T$7),( Table1[[#This Row],[1020]]*$U$7))</f>
        <v>6.7378971796608012</v>
      </c>
      <c r="G51" s="5">
        <f>AVERAGE((Table1[[#This Row],[thermo]]*$S$8),(Table1[[#This Row],[1022]]*$T$8),( Table1[[#This Row],[1020]]*$U$8))</f>
        <v>6.8213039064308605</v>
      </c>
      <c r="H51" s="5">
        <v>6.8</v>
      </c>
      <c r="I51" s="6">
        <v>8.442126</v>
      </c>
      <c r="J51" s="6">
        <f>Table1[[#This Row],[modulair]]-Table1[[#This Row],[adjusted_weighted_FEM_avg]]</f>
        <v>-2.1303906430860664E-2</v>
      </c>
      <c r="K51" s="5">
        <f>Table1[[#This Row],[purpleair]]-Table1[[#This Row],[adjusted_weighted_FEM_avg]]</f>
        <v>1.6208220935691395</v>
      </c>
      <c r="L51" s="5">
        <f>ABS(Table1[[#This Row],[modulair_err]])</f>
        <v>2.1303906430860664E-2</v>
      </c>
      <c r="M51" s="5">
        <f>ABS(Table1[[#This Row],[purpleair_err]])</f>
        <v>1.6208220935691395</v>
      </c>
      <c r="N51" s="5">
        <f>Table1[[#This Row],[modulair_err]]^2</f>
        <v>4.5385642921486638E-4</v>
      </c>
      <c r="O51" s="5">
        <f>Table1[[#This Row],[purpleair_err]]^2</f>
        <v>2.6270642590018487</v>
      </c>
      <c r="P51" s="5"/>
      <c r="Q51" s="5"/>
    </row>
    <row r="52" spans="1:17" x14ac:dyDescent="0.3">
      <c r="A52" s="2">
        <v>45505.583333333299</v>
      </c>
      <c r="B52" s="5">
        <v>4.8</v>
      </c>
      <c r="C52" s="5">
        <v>6.5</v>
      </c>
      <c r="D52" s="5">
        <v>6</v>
      </c>
      <c r="E52" s="5">
        <f t="shared" si="1"/>
        <v>5.7666666666666666</v>
      </c>
      <c r="F52" s="5">
        <f>AVERAGE((Table1[[#This Row],[thermo]]*$S$7),(Table1[[#This Row],[1022]]*$T$7),( Table1[[#This Row],[1020]]*$U$7))</f>
        <v>6.0807164742416369</v>
      </c>
      <c r="G52" s="5">
        <f>AVERAGE((Table1[[#This Row],[thermo]]*$S$8),(Table1[[#This Row],[1022]]*$T$8),( Table1[[#This Row],[1020]]*$U$8))</f>
        <v>5.8775385612960465</v>
      </c>
      <c r="H52" s="5">
        <v>6.5</v>
      </c>
      <c r="I52" s="6">
        <v>8.5580099999999995</v>
      </c>
      <c r="J52" s="6">
        <f>Table1[[#This Row],[modulair]]-Table1[[#This Row],[adjusted_weighted_FEM_avg]]</f>
        <v>0.62246143870395354</v>
      </c>
      <c r="K52" s="5">
        <f>Table1[[#This Row],[purpleair]]-Table1[[#This Row],[adjusted_weighted_FEM_avg]]</f>
        <v>2.680471438703953</v>
      </c>
      <c r="L52" s="5">
        <f>ABS(Table1[[#This Row],[modulair_err]])</f>
        <v>0.62246143870395354</v>
      </c>
      <c r="M52" s="5">
        <f>ABS(Table1[[#This Row],[purpleair_err]])</f>
        <v>2.680471438703953</v>
      </c>
      <c r="N52" s="5">
        <f>Table1[[#This Row],[modulair_err]]^2</f>
        <v>0.38745824267339574</v>
      </c>
      <c r="O52" s="5">
        <f>Table1[[#This Row],[purpleair_err]]^2</f>
        <v>7.1849271337076397</v>
      </c>
      <c r="P52" s="5"/>
      <c r="Q52" s="5"/>
    </row>
    <row r="53" spans="1:17" x14ac:dyDescent="0.3">
      <c r="A53" s="2">
        <v>45505.625</v>
      </c>
      <c r="B53" s="5">
        <v>4.4000000000000004</v>
      </c>
      <c r="C53" s="5">
        <v>5.7</v>
      </c>
      <c r="D53" s="5">
        <v>3.8</v>
      </c>
      <c r="E53" s="5">
        <f t="shared" si="1"/>
        <v>4.6333333333333337</v>
      </c>
      <c r="F53" s="5">
        <f>AVERAGE((Table1[[#This Row],[thermo]]*$S$7),(Table1[[#This Row],[1022]]*$T$7),( Table1[[#This Row],[1020]]*$U$7))</f>
        <v>4.965729827847909</v>
      </c>
      <c r="G53" s="5">
        <f>AVERAGE((Table1[[#This Row],[thermo]]*$S$8),(Table1[[#This Row],[1022]]*$T$8),( Table1[[#This Row],[1020]]*$U$8))</f>
        <v>4.7376503272817834</v>
      </c>
      <c r="H53" s="5">
        <v>6.1</v>
      </c>
      <c r="I53" s="6">
        <v>8.3280729999999998</v>
      </c>
      <c r="J53" s="6">
        <f>Table1[[#This Row],[modulair]]-Table1[[#This Row],[adjusted_weighted_FEM_avg]]</f>
        <v>1.3623496727182163</v>
      </c>
      <c r="K53" s="5">
        <f>Table1[[#This Row],[purpleair]]-Table1[[#This Row],[adjusted_weighted_FEM_avg]]</f>
        <v>3.5904226727182165</v>
      </c>
      <c r="L53" s="5">
        <f>ABS(Table1[[#This Row],[modulair_err]])</f>
        <v>1.3623496727182163</v>
      </c>
      <c r="M53" s="5">
        <f>ABS(Table1[[#This Row],[purpleair_err]])</f>
        <v>3.5904226727182165</v>
      </c>
      <c r="N53" s="5">
        <f>Table1[[#This Row],[modulair_err]]^2</f>
        <v>1.855996630755431</v>
      </c>
      <c r="O53" s="5">
        <f>Table1[[#This Row],[purpleair_err]]^2</f>
        <v>12.891134968769022</v>
      </c>
      <c r="P53" s="5"/>
      <c r="Q53" s="5"/>
    </row>
    <row r="54" spans="1:17" x14ac:dyDescent="0.3">
      <c r="A54" s="2">
        <v>45505.666666666701</v>
      </c>
      <c r="B54" s="5">
        <v>1.2</v>
      </c>
      <c r="C54" s="5">
        <v>3.8</v>
      </c>
      <c r="D54" s="5">
        <v>3</v>
      </c>
      <c r="E54" s="5">
        <f t="shared" si="1"/>
        <v>2.6666666666666665</v>
      </c>
      <c r="F54" s="5">
        <f>AVERAGE((Table1[[#This Row],[thermo]]*$S$7),(Table1[[#This Row],[1022]]*$T$7),( Table1[[#This Row],[1020]]*$U$7))</f>
        <v>3.1491232710128911</v>
      </c>
      <c r="G54" s="5">
        <f>AVERAGE((Table1[[#This Row],[thermo]]*$S$8),(Table1[[#This Row],[1022]]*$T$8),( Table1[[#This Row],[1020]]*$U$8))</f>
        <v>2.8366896932912766</v>
      </c>
      <c r="H54" s="5">
        <v>6.2</v>
      </c>
      <c r="I54" s="6">
        <v>8.1105870000000007</v>
      </c>
      <c r="J54" s="6">
        <f>Table1[[#This Row],[modulair]]-Table1[[#This Row],[adjusted_weighted_FEM_avg]]</f>
        <v>3.3633103067087236</v>
      </c>
      <c r="K54" s="5">
        <f>Table1[[#This Row],[purpleair]]-Table1[[#This Row],[adjusted_weighted_FEM_avg]]</f>
        <v>5.273897306708724</v>
      </c>
      <c r="L54" s="5">
        <f>ABS(Table1[[#This Row],[modulair_err]])</f>
        <v>3.3633103067087236</v>
      </c>
      <c r="M54" s="5">
        <f>ABS(Table1[[#This Row],[purpleair_err]])</f>
        <v>5.273897306708724</v>
      </c>
      <c r="N54" s="5">
        <f>Table1[[#This Row],[modulair_err]]^2</f>
        <v>11.311856219213128</v>
      </c>
      <c r="O54" s="5">
        <f>Table1[[#This Row],[purpleair_err]]^2</f>
        <v>27.813992801709531</v>
      </c>
      <c r="P54" s="5"/>
      <c r="Q54" s="5"/>
    </row>
    <row r="55" spans="1:17" x14ac:dyDescent="0.3">
      <c r="A55" s="2">
        <v>45505.708333333299</v>
      </c>
      <c r="B55" s="5">
        <v>6</v>
      </c>
      <c r="C55" s="5">
        <v>5.3</v>
      </c>
      <c r="D55" s="5">
        <v>3.3</v>
      </c>
      <c r="E55" s="5">
        <f t="shared" si="1"/>
        <v>4.8666666666666671</v>
      </c>
      <c r="F55" s="5">
        <f>AVERAGE((Table1[[#This Row],[thermo]]*$S$7),(Table1[[#This Row],[1022]]*$T$7),( Table1[[#This Row],[1020]]*$U$7))</f>
        <v>4.8714229111085361</v>
      </c>
      <c r="G55" s="5">
        <f>AVERAGE((Table1[[#This Row],[thermo]]*$S$8),(Table1[[#This Row],[1022]]*$T$8),( Table1[[#This Row],[1020]]*$U$8))</f>
        <v>4.8494039462841938</v>
      </c>
      <c r="H55" s="5">
        <v>6.8</v>
      </c>
      <c r="I55" s="6">
        <v>8.5972690000000007</v>
      </c>
      <c r="J55" s="6">
        <f>Table1[[#This Row],[modulair]]-Table1[[#This Row],[adjusted_weighted_FEM_avg]]</f>
        <v>1.950596053715806</v>
      </c>
      <c r="K55" s="5">
        <f>Table1[[#This Row],[purpleair]]-Table1[[#This Row],[adjusted_weighted_FEM_avg]]</f>
        <v>3.7478650537158069</v>
      </c>
      <c r="L55" s="5">
        <f>ABS(Table1[[#This Row],[modulair_err]])</f>
        <v>1.950596053715806</v>
      </c>
      <c r="M55" s="5">
        <f>ABS(Table1[[#This Row],[purpleair_err]])</f>
        <v>3.7478650537158069</v>
      </c>
      <c r="N55" s="5">
        <f>Table1[[#This Row],[modulair_err]]^2</f>
        <v>3.8048249647716754</v>
      </c>
      <c r="O55" s="5">
        <f>Table1[[#This Row],[purpleair_err]]^2</f>
        <v>14.046492460864188</v>
      </c>
      <c r="P55" s="5"/>
      <c r="Q55" s="5"/>
    </row>
    <row r="56" spans="1:17" x14ac:dyDescent="0.3">
      <c r="A56" s="2">
        <v>45505.75</v>
      </c>
      <c r="B56" s="5">
        <v>6.5</v>
      </c>
      <c r="C56" s="5">
        <v>8.3000000000000007</v>
      </c>
      <c r="D56" s="5">
        <v>5</v>
      </c>
      <c r="E56" s="5">
        <f t="shared" si="1"/>
        <v>6.6000000000000005</v>
      </c>
      <c r="F56" s="5">
        <f>AVERAGE((Table1[[#This Row],[thermo]]*$S$7),(Table1[[#This Row],[1022]]*$T$7),( Table1[[#This Row],[1020]]*$U$7))</f>
        <v>7.100916339757144</v>
      </c>
      <c r="G56" s="5">
        <f>AVERAGE((Table1[[#This Row],[thermo]]*$S$8),(Table1[[#This Row],[1022]]*$T$8),( Table1[[#This Row],[1020]]*$U$8))</f>
        <v>6.7530521291355186</v>
      </c>
      <c r="H56" s="5">
        <v>7.4</v>
      </c>
      <c r="I56" s="6">
        <v>8.6449359999999995</v>
      </c>
      <c r="J56" s="6">
        <f>Table1[[#This Row],[modulair]]-Table1[[#This Row],[adjusted_weighted_FEM_avg]]</f>
        <v>0.6469478708644818</v>
      </c>
      <c r="K56" s="5">
        <f>Table1[[#This Row],[purpleair]]-Table1[[#This Row],[adjusted_weighted_FEM_avg]]</f>
        <v>1.891883870864481</v>
      </c>
      <c r="L56" s="5">
        <f>ABS(Table1[[#This Row],[modulair_err]])</f>
        <v>0.6469478708644818</v>
      </c>
      <c r="M56" s="5">
        <f>ABS(Table1[[#This Row],[purpleair_err]])</f>
        <v>1.891883870864481</v>
      </c>
      <c r="N56" s="5">
        <f>Table1[[#This Row],[modulair_err]]^2</f>
        <v>0.4185415476160862</v>
      </c>
      <c r="O56" s="5">
        <f>Table1[[#This Row],[purpleair_err]]^2</f>
        <v>3.5792245808371721</v>
      </c>
      <c r="P56" s="5"/>
      <c r="Q56" s="5"/>
    </row>
    <row r="57" spans="1:17" x14ac:dyDescent="0.3">
      <c r="A57" s="2">
        <v>45505.791666666701</v>
      </c>
      <c r="B57" s="5">
        <v>13.4</v>
      </c>
      <c r="C57" s="5">
        <v>4.9000000000000004</v>
      </c>
      <c r="D57" s="5">
        <v>4.5</v>
      </c>
      <c r="E57" s="5">
        <f t="shared" si="1"/>
        <v>7.6000000000000005</v>
      </c>
      <c r="F57" s="5">
        <f>AVERAGE((Table1[[#This Row],[thermo]]*$S$7),(Table1[[#This Row],[1022]]*$T$7),( Table1[[#This Row],[1020]]*$U$7))</f>
        <v>6.2060094673186414</v>
      </c>
      <c r="G57" s="5">
        <f>AVERAGE((Table1[[#This Row],[thermo]]*$S$8),(Table1[[#This Row],[1022]]*$T$8),( Table1[[#This Row],[1020]]*$U$8))</f>
        <v>7.0829644560829736</v>
      </c>
      <c r="H57" s="5">
        <v>8.1999999999999993</v>
      </c>
      <c r="I57" s="6">
        <v>8.6009740000000008</v>
      </c>
      <c r="J57" s="6">
        <f>Table1[[#This Row],[modulair]]-Table1[[#This Row],[adjusted_weighted_FEM_avg]]</f>
        <v>1.1170355439170256</v>
      </c>
      <c r="K57" s="5">
        <f>Table1[[#This Row],[purpleair]]-Table1[[#This Row],[adjusted_weighted_FEM_avg]]</f>
        <v>1.5180095439170271</v>
      </c>
      <c r="L57" s="5">
        <f>ABS(Table1[[#This Row],[modulair_err]])</f>
        <v>1.1170355439170256</v>
      </c>
      <c r="M57" s="5">
        <f>ABS(Table1[[#This Row],[purpleair_err]])</f>
        <v>1.5180095439170271</v>
      </c>
      <c r="N57" s="5">
        <f>Table1[[#This Row],[modulair_err]]^2</f>
        <v>1.2477684063740053</v>
      </c>
      <c r="O57" s="5">
        <f>Table1[[#This Row],[purpleair_err]]^2</f>
        <v>2.3043529754231806</v>
      </c>
      <c r="P57" s="5"/>
      <c r="Q57" s="5"/>
    </row>
    <row r="58" spans="1:17" x14ac:dyDescent="0.3">
      <c r="A58" s="2">
        <v>45505.833333333299</v>
      </c>
      <c r="B58" s="5">
        <v>20.5</v>
      </c>
      <c r="C58" s="5">
        <v>-3.7</v>
      </c>
      <c r="D58" s="5">
        <v>8</v>
      </c>
      <c r="E58" s="5">
        <f t="shared" si="1"/>
        <v>8.2666666666666675</v>
      </c>
      <c r="F58" s="5">
        <f>AVERAGE((Table1[[#This Row],[thermo]]*$S$7),(Table1[[#This Row],[1022]]*$T$7),( Table1[[#This Row],[1020]]*$U$7))</f>
        <v>3.5175653987013953</v>
      </c>
      <c r="G58" s="5">
        <f>AVERAGE((Table1[[#This Row],[thermo]]*$S$8),(Table1[[#This Row],[1022]]*$T$8),( Table1[[#This Row],[1020]]*$U$8))</f>
        <v>6.6293962865874079</v>
      </c>
      <c r="H58" s="5">
        <v>10.3</v>
      </c>
      <c r="I58" s="6">
        <v>8.551069</v>
      </c>
      <c r="J58" s="6">
        <f>Table1[[#This Row],[modulair]]-Table1[[#This Row],[adjusted_weighted_FEM_avg]]</f>
        <v>3.6706037134125928</v>
      </c>
      <c r="K58" s="5">
        <f>Table1[[#This Row],[purpleair]]-Table1[[#This Row],[adjusted_weighted_FEM_avg]]</f>
        <v>1.9216727134125922</v>
      </c>
      <c r="L58" s="5">
        <f>ABS(Table1[[#This Row],[modulair_err]])</f>
        <v>3.6706037134125928</v>
      </c>
      <c r="M58" s="5">
        <f>ABS(Table1[[#This Row],[purpleair_err]])</f>
        <v>1.9216727134125922</v>
      </c>
      <c r="N58" s="5">
        <f>Table1[[#This Row],[modulair_err]]^2</f>
        <v>13.473331620918316</v>
      </c>
      <c r="O58" s="5">
        <f>Table1[[#This Row],[purpleair_err]]^2</f>
        <v>3.6928260174745144</v>
      </c>
      <c r="P58" s="5"/>
      <c r="Q58" s="5"/>
    </row>
    <row r="59" spans="1:17" x14ac:dyDescent="0.3">
      <c r="A59" s="2">
        <v>45505.875</v>
      </c>
      <c r="B59" s="5">
        <v>20</v>
      </c>
      <c r="C59" s="5">
        <v>-6</v>
      </c>
      <c r="D59" s="5">
        <v>6.5</v>
      </c>
      <c r="E59" s="5">
        <f t="shared" si="1"/>
        <v>6.833333333333333</v>
      </c>
      <c r="F59" s="5">
        <f>AVERAGE((Table1[[#This Row],[thermo]]*$S$7),(Table1[[#This Row],[1022]]*$T$7),( Table1[[#This Row],[1020]]*$U$7))</f>
        <v>1.7352627128466924</v>
      </c>
      <c r="G59" s="5">
        <f>AVERAGE((Table1[[#This Row],[thermo]]*$S$8),(Table1[[#This Row],[1022]]*$T$8),( Table1[[#This Row],[1020]]*$U$8))</f>
        <v>5.0751866251787989</v>
      </c>
      <c r="H59" s="5">
        <v>10.3</v>
      </c>
      <c r="I59" s="6">
        <v>8.9492429999999992</v>
      </c>
      <c r="J59" s="6">
        <f>Table1[[#This Row],[modulair]]-Table1[[#This Row],[adjusted_weighted_FEM_avg]]</f>
        <v>5.2248133748212018</v>
      </c>
      <c r="K59" s="5">
        <f>Table1[[#This Row],[purpleair]]-Table1[[#This Row],[adjusted_weighted_FEM_avg]]</f>
        <v>3.8740563748212002</v>
      </c>
      <c r="L59" s="5">
        <f>ABS(Table1[[#This Row],[modulair_err]])</f>
        <v>5.2248133748212018</v>
      </c>
      <c r="M59" s="5">
        <f>ABS(Table1[[#This Row],[purpleair_err]])</f>
        <v>3.8740563748212002</v>
      </c>
      <c r="N59" s="5">
        <f>Table1[[#This Row],[modulair_err]]^2</f>
        <v>27.298674801710515</v>
      </c>
      <c r="O59" s="5">
        <f>Table1[[#This Row],[purpleair_err]]^2</f>
        <v>15.008312795292779</v>
      </c>
      <c r="P59" s="5"/>
      <c r="Q59" s="5"/>
    </row>
    <row r="60" spans="1:17" x14ac:dyDescent="0.3">
      <c r="A60" s="2">
        <v>45505.916666666701</v>
      </c>
      <c r="B60" s="5">
        <v>12.9</v>
      </c>
      <c r="C60" s="5">
        <v>2.8</v>
      </c>
      <c r="D60" s="5">
        <v>6.5</v>
      </c>
      <c r="E60" s="5">
        <f t="shared" si="1"/>
        <v>7.3999999999999995</v>
      </c>
      <c r="F60" s="5">
        <f>AVERAGE((Table1[[#This Row],[thermo]]*$S$7),(Table1[[#This Row],[1022]]*$T$7),( Table1[[#This Row],[1020]]*$U$7))</f>
        <v>5.4898419046022653</v>
      </c>
      <c r="G60" s="5">
        <f>AVERAGE((Table1[[#This Row],[thermo]]*$S$8),(Table1[[#This Row],[1022]]*$T$8),( Table1[[#This Row],[1020]]*$U$8))</f>
        <v>6.7319027452455105</v>
      </c>
      <c r="H60" s="5">
        <v>9.6</v>
      </c>
      <c r="I60" s="6">
        <v>8.4935580000000002</v>
      </c>
      <c r="J60" s="6">
        <f>Table1[[#This Row],[modulair]]-Table1[[#This Row],[adjusted_weighted_FEM_avg]]</f>
        <v>2.8680972547544892</v>
      </c>
      <c r="K60" s="5">
        <f>Table1[[#This Row],[purpleair]]-Table1[[#This Row],[adjusted_weighted_FEM_avg]]</f>
        <v>1.7616552547544897</v>
      </c>
      <c r="L60" s="5">
        <f>ABS(Table1[[#This Row],[modulair_err]])</f>
        <v>2.8680972547544892</v>
      </c>
      <c r="M60" s="5">
        <f>ABS(Table1[[#This Row],[purpleair_err]])</f>
        <v>1.7616552547544897</v>
      </c>
      <c r="N60" s="5">
        <f>Table1[[#This Row],[modulair_err]]^2</f>
        <v>8.2259818627302366</v>
      </c>
      <c r="O60" s="5">
        <f>Table1[[#This Row],[purpleair_err]]^2</f>
        <v>3.1034292366041059</v>
      </c>
      <c r="P60" s="5"/>
      <c r="Q60" s="5"/>
    </row>
    <row r="61" spans="1:17" x14ac:dyDescent="0.3">
      <c r="A61" s="2">
        <v>45505.958333333299</v>
      </c>
      <c r="B61" s="5">
        <v>10.6</v>
      </c>
      <c r="C61" s="5">
        <v>6.4</v>
      </c>
      <c r="D61" s="5">
        <v>3.8</v>
      </c>
      <c r="E61" s="5">
        <f t="shared" si="1"/>
        <v>6.9333333333333336</v>
      </c>
      <c r="F61" s="5">
        <f>AVERAGE((Table1[[#This Row],[thermo]]*$S$7),(Table1[[#This Row],[1022]]*$T$7),( Table1[[#This Row],[1020]]*$U$7))</f>
        <v>6.3905501279780488</v>
      </c>
      <c r="G61" s="5">
        <f>AVERAGE((Table1[[#This Row],[thermo]]*$S$8),(Table1[[#This Row],[1022]]*$T$8),( Table1[[#This Row],[1020]]*$U$8))</f>
        <v>6.7087759990519862</v>
      </c>
      <c r="H61" s="5">
        <v>9.3000000000000007</v>
      </c>
      <c r="I61" s="6">
        <v>8.0720740000000006</v>
      </c>
      <c r="J61" s="6">
        <f>Table1[[#This Row],[modulair]]-Table1[[#This Row],[adjusted_weighted_FEM_avg]]</f>
        <v>2.5912240009480145</v>
      </c>
      <c r="K61" s="5">
        <f>Table1[[#This Row],[purpleair]]-Table1[[#This Row],[adjusted_weighted_FEM_avg]]</f>
        <v>1.3632980009480145</v>
      </c>
      <c r="L61" s="5">
        <f>ABS(Table1[[#This Row],[modulair_err]])</f>
        <v>2.5912240009480145</v>
      </c>
      <c r="M61" s="5">
        <f>ABS(Table1[[#This Row],[purpleair_err]])</f>
        <v>1.3632980009480145</v>
      </c>
      <c r="N61" s="5">
        <f>Table1[[#This Row],[modulair_err]]^2</f>
        <v>6.7144418230890359</v>
      </c>
      <c r="O61" s="5">
        <f>Table1[[#This Row],[purpleair_err]]^2</f>
        <v>1.8585814393888525</v>
      </c>
      <c r="P61" s="5"/>
      <c r="Q61" s="5"/>
    </row>
    <row r="62" spans="1:17" x14ac:dyDescent="0.3">
      <c r="A62" s="2">
        <v>45506</v>
      </c>
      <c r="B62" s="5">
        <v>15.4</v>
      </c>
      <c r="C62" s="5">
        <v>0.4</v>
      </c>
      <c r="D62" s="5">
        <v>10.1</v>
      </c>
      <c r="E62" s="5">
        <f t="shared" si="1"/>
        <v>8.6333333333333329</v>
      </c>
      <c r="F62" s="5">
        <f>AVERAGE((Table1[[#This Row],[thermo]]*$S$7),(Table1[[#This Row],[1022]]*$T$7),( Table1[[#This Row],[1020]]*$U$7))</f>
        <v>5.5408930511425103</v>
      </c>
      <c r="G62" s="5">
        <f>AVERAGE((Table1[[#This Row],[thermo]]*$S$8),(Table1[[#This Row],[1022]]*$T$8),( Table1[[#This Row],[1020]]*$U$8))</f>
        <v>7.5869906274195982</v>
      </c>
      <c r="H62" s="5">
        <v>10.3</v>
      </c>
      <c r="I62" s="6">
        <v>8.1570110000000007</v>
      </c>
      <c r="J62" s="6">
        <f>Table1[[#This Row],[modulair]]-Table1[[#This Row],[adjusted_weighted_FEM_avg]]</f>
        <v>2.7130093725804025</v>
      </c>
      <c r="K62" s="5">
        <f>Table1[[#This Row],[purpleair]]-Table1[[#This Row],[adjusted_weighted_FEM_avg]]</f>
        <v>0.5700203725804025</v>
      </c>
      <c r="L62" s="5">
        <f>ABS(Table1[[#This Row],[modulair_err]])</f>
        <v>2.7130093725804025</v>
      </c>
      <c r="M62" s="5">
        <f>ABS(Table1[[#This Row],[purpleair_err]])</f>
        <v>0.5700203725804025</v>
      </c>
      <c r="N62" s="5">
        <f>Table1[[#This Row],[modulair_err]]^2</f>
        <v>7.3604198557091092</v>
      </c>
      <c r="O62" s="5">
        <f>Table1[[#This Row],[purpleair_err]]^2</f>
        <v>0.32492322515670086</v>
      </c>
      <c r="P62" s="5"/>
      <c r="Q62" s="5"/>
    </row>
    <row r="63" spans="1:17" x14ac:dyDescent="0.3">
      <c r="A63" s="2">
        <v>45506.041666666701</v>
      </c>
      <c r="B63" s="5">
        <v>10.1</v>
      </c>
      <c r="C63" s="5">
        <v>6</v>
      </c>
      <c r="D63" s="5">
        <v>8.1999999999999993</v>
      </c>
      <c r="E63" s="5">
        <f t="shared" si="1"/>
        <v>8.1</v>
      </c>
      <c r="F63" s="5">
        <f>AVERAGE((Table1[[#This Row],[thermo]]*$S$7),(Table1[[#This Row],[1022]]*$T$7),( Table1[[#This Row],[1020]]*$U$7))</f>
        <v>7.2821644856301395</v>
      </c>
      <c r="G63" s="5">
        <f>AVERAGE((Table1[[#This Row],[thermo]]*$S$8),(Table1[[#This Row],[1022]]*$T$8),( Table1[[#This Row],[1020]]*$U$8))</f>
        <v>7.8198084650016542</v>
      </c>
      <c r="H63" s="5">
        <v>10.4</v>
      </c>
      <c r="I63" s="6">
        <v>8.4216940000000005</v>
      </c>
      <c r="J63" s="6">
        <f>Table1[[#This Row],[modulair]]-Table1[[#This Row],[adjusted_weighted_FEM_avg]]</f>
        <v>2.5801915349983462</v>
      </c>
      <c r="K63" s="5">
        <f>Table1[[#This Row],[purpleair]]-Table1[[#This Row],[adjusted_weighted_FEM_avg]]</f>
        <v>0.60188553499834629</v>
      </c>
      <c r="L63" s="5">
        <f>ABS(Table1[[#This Row],[modulair_err]])</f>
        <v>2.5801915349983462</v>
      </c>
      <c r="M63" s="5">
        <f>ABS(Table1[[#This Row],[purpleair_err]])</f>
        <v>0.60188553499834629</v>
      </c>
      <c r="N63" s="5">
        <f>Table1[[#This Row],[modulair_err]]^2</f>
        <v>6.6573883572771217</v>
      </c>
      <c r="O63" s="5">
        <f>Table1[[#This Row],[purpleair_err]]^2</f>
        <v>0.36226619724024556</v>
      </c>
      <c r="P63" s="5"/>
      <c r="Q63" s="5"/>
    </row>
    <row r="64" spans="1:17" x14ac:dyDescent="0.3">
      <c r="A64" s="2">
        <v>45506.083333333299</v>
      </c>
      <c r="B64" s="5">
        <v>11</v>
      </c>
      <c r="C64" s="5">
        <v>6.5</v>
      </c>
      <c r="D64" s="5">
        <v>6.5</v>
      </c>
      <c r="E64" s="5">
        <f t="shared" si="1"/>
        <v>8</v>
      </c>
      <c r="F64" s="5">
        <f>AVERAGE((Table1[[#This Row],[thermo]]*$S$7),(Table1[[#This Row],[1022]]*$T$7),( Table1[[#This Row],[1020]]*$U$7))</f>
        <v>7.2491342084851924</v>
      </c>
      <c r="G64" s="5">
        <f>AVERAGE((Table1[[#This Row],[thermo]]*$S$8),(Table1[[#This Row],[1022]]*$T$8),( Table1[[#This Row],[1020]]*$U$8))</f>
        <v>7.7235498206600015</v>
      </c>
      <c r="H64" s="5">
        <v>10.1</v>
      </c>
      <c r="I64" s="6">
        <v>8.4921600000000002</v>
      </c>
      <c r="J64" s="6">
        <f>Table1[[#This Row],[modulair]]-Table1[[#This Row],[adjusted_weighted_FEM_avg]]</f>
        <v>2.3764501793399981</v>
      </c>
      <c r="K64" s="5">
        <f>Table1[[#This Row],[purpleair]]-Table1[[#This Row],[adjusted_weighted_FEM_avg]]</f>
        <v>0.76861017933999864</v>
      </c>
      <c r="L64" s="5">
        <f>ABS(Table1[[#This Row],[modulair_err]])</f>
        <v>2.3764501793399981</v>
      </c>
      <c r="M64" s="5">
        <f>ABS(Table1[[#This Row],[purpleair_err]])</f>
        <v>0.76861017933999864</v>
      </c>
      <c r="N64" s="5">
        <f>Table1[[#This Row],[modulair_err]]^2</f>
        <v>5.6475154548851094</v>
      </c>
      <c r="O64" s="5">
        <f>Table1[[#This Row],[purpleair_err]]^2</f>
        <v>0.59076160778506492</v>
      </c>
      <c r="P64" s="5"/>
      <c r="Q64" s="5"/>
    </row>
    <row r="65" spans="1:17" x14ac:dyDescent="0.3">
      <c r="A65" s="2">
        <v>45506.125</v>
      </c>
      <c r="B65" s="5">
        <v>12.4</v>
      </c>
      <c r="C65" s="5">
        <v>1.8</v>
      </c>
      <c r="D65" s="5">
        <v>5.5</v>
      </c>
      <c r="E65" s="5">
        <f t="shared" si="1"/>
        <v>6.5666666666666673</v>
      </c>
      <c r="F65" s="5">
        <f>AVERAGE((Table1[[#This Row],[thermo]]*$S$7),(Table1[[#This Row],[1022]]*$T$7),( Table1[[#This Row],[1020]]*$U$7))</f>
        <v>4.5730790388783982</v>
      </c>
      <c r="G65" s="5">
        <f>AVERAGE((Table1[[#This Row],[thermo]]*$S$8),(Table1[[#This Row],[1022]]*$T$8),( Table1[[#This Row],[1020]]*$U$8))</f>
        <v>5.8678527253188451</v>
      </c>
      <c r="H65" s="5">
        <v>10.4</v>
      </c>
      <c r="I65" s="6">
        <v>8.2593549999999993</v>
      </c>
      <c r="J65" s="6">
        <f>Table1[[#This Row],[modulair]]-Table1[[#This Row],[adjusted_weighted_FEM_avg]]</f>
        <v>4.5321472746811553</v>
      </c>
      <c r="K65" s="5">
        <f>Table1[[#This Row],[purpleair]]-Table1[[#This Row],[adjusted_weighted_FEM_avg]]</f>
        <v>2.3915022746811543</v>
      </c>
      <c r="L65" s="5">
        <f>ABS(Table1[[#This Row],[modulair_err]])</f>
        <v>4.5321472746811553</v>
      </c>
      <c r="M65" s="5">
        <f>ABS(Table1[[#This Row],[purpleair_err]])</f>
        <v>2.3915022746811543</v>
      </c>
      <c r="N65" s="5">
        <f>Table1[[#This Row],[modulair_err]]^2</f>
        <v>20.540358919399825</v>
      </c>
      <c r="O65" s="5">
        <f>Table1[[#This Row],[purpleair_err]]^2</f>
        <v>5.7192831298051354</v>
      </c>
      <c r="P65" s="5"/>
      <c r="Q65" s="5"/>
    </row>
    <row r="66" spans="1:17" x14ac:dyDescent="0.3">
      <c r="A66" s="2">
        <v>45506.166666666701</v>
      </c>
      <c r="B66" s="5">
        <v>7.4</v>
      </c>
      <c r="C66" s="5">
        <v>5.7</v>
      </c>
      <c r="D66" s="5">
        <v>4</v>
      </c>
      <c r="E66" s="5">
        <f t="shared" si="1"/>
        <v>5.7</v>
      </c>
      <c r="F66" s="5">
        <f>AVERAGE((Table1[[#This Row],[thermo]]*$S$7),(Table1[[#This Row],[1022]]*$T$7),( Table1[[#This Row],[1020]]*$U$7))</f>
        <v>5.5196635411925099</v>
      </c>
      <c r="G66" s="5">
        <f>AVERAGE((Table1[[#This Row],[thermo]]*$S$8),(Table1[[#This Row],[1022]]*$T$8),( Table1[[#This Row],[1020]]*$U$8))</f>
        <v>5.6174428103036327</v>
      </c>
      <c r="H66" s="5">
        <v>10.1</v>
      </c>
      <c r="I66" s="6">
        <v>8.4421029999999995</v>
      </c>
      <c r="J66" s="6">
        <f>Table1[[#This Row],[modulair]]-Table1[[#This Row],[adjusted_weighted_FEM_avg]]</f>
        <v>4.482557189696367</v>
      </c>
      <c r="K66" s="5">
        <f>Table1[[#This Row],[purpleair]]-Table1[[#This Row],[adjusted_weighted_FEM_avg]]</f>
        <v>2.8246601896963668</v>
      </c>
      <c r="L66" s="5">
        <f>ABS(Table1[[#This Row],[modulair_err]])</f>
        <v>4.482557189696367</v>
      </c>
      <c r="M66" s="5">
        <f>ABS(Table1[[#This Row],[purpleair_err]])</f>
        <v>2.8246601896963668</v>
      </c>
      <c r="N66" s="5">
        <f>Table1[[#This Row],[modulair_err]]^2</f>
        <v>20.093318958898593</v>
      </c>
      <c r="O66" s="5">
        <f>Table1[[#This Row],[purpleair_err]]^2</f>
        <v>7.9787051872555148</v>
      </c>
      <c r="P66" s="5"/>
      <c r="Q66" s="5"/>
    </row>
    <row r="67" spans="1:17" x14ac:dyDescent="0.3">
      <c r="A67" s="2">
        <v>45506.208333333299</v>
      </c>
      <c r="B67" s="5">
        <v>14.3</v>
      </c>
      <c r="C67" s="5">
        <v>4.9000000000000004</v>
      </c>
      <c r="D67" s="5">
        <v>4.3</v>
      </c>
      <c r="E67" s="5">
        <f t="shared" ref="E67:E130" si="7">AVERAGE(B67:D67)</f>
        <v>7.8333333333333348</v>
      </c>
      <c r="F67" s="5">
        <f>AVERAGE((Table1[[#This Row],[thermo]]*$S$7),(Table1[[#This Row],[1022]]*$T$7),( Table1[[#This Row],[1020]]*$U$7))</f>
        <v>6.3013254013278752</v>
      </c>
      <c r="G67" s="5">
        <f>AVERAGE((Table1[[#This Row],[thermo]]*$S$8),(Table1[[#This Row],[1022]]*$T$8),( Table1[[#This Row],[1020]]*$U$8))</f>
        <v>7.2635818176331277</v>
      </c>
      <c r="H67" s="5">
        <v>10.3</v>
      </c>
      <c r="I67" s="6">
        <v>8.9900479999999998</v>
      </c>
      <c r="J67" s="6">
        <f>Table1[[#This Row],[modulair]]-Table1[[#This Row],[adjusted_weighted_FEM_avg]]</f>
        <v>3.036418182366873</v>
      </c>
      <c r="K67" s="5">
        <f>Table1[[#This Row],[purpleair]]-Table1[[#This Row],[adjusted_weighted_FEM_avg]]</f>
        <v>1.7264661823668721</v>
      </c>
      <c r="L67" s="5">
        <f>ABS(Table1[[#This Row],[modulair_err]])</f>
        <v>3.036418182366873</v>
      </c>
      <c r="M67" s="5">
        <f>ABS(Table1[[#This Row],[purpleair_err]])</f>
        <v>1.7264661823668721</v>
      </c>
      <c r="N67" s="5">
        <f>Table1[[#This Row],[modulair_err]]^2</f>
        <v>9.2198353782081455</v>
      </c>
      <c r="O67" s="5">
        <f>Table1[[#This Row],[purpleair_err]]^2</f>
        <v>2.9806854788564419</v>
      </c>
      <c r="P67" s="5"/>
      <c r="Q67" s="5"/>
    </row>
    <row r="68" spans="1:17" x14ac:dyDescent="0.3">
      <c r="A68" s="2">
        <v>45506.25</v>
      </c>
      <c r="B68" s="5">
        <v>4.0999999999999996</v>
      </c>
      <c r="C68" s="5">
        <v>9.4</v>
      </c>
      <c r="D68" s="5">
        <v>9</v>
      </c>
      <c r="E68" s="5">
        <f t="shared" si="7"/>
        <v>7.5</v>
      </c>
      <c r="F68" s="5">
        <f>AVERAGE((Table1[[#This Row],[thermo]]*$S$7),(Table1[[#This Row],[1022]]*$T$7),( Table1[[#This Row],[1020]]*$U$7))</f>
        <v>8.4086645612973854</v>
      </c>
      <c r="G68" s="5">
        <f>AVERAGE((Table1[[#This Row],[thermo]]*$S$8),(Table1[[#This Row],[1022]]*$T$8),( Table1[[#This Row],[1020]]*$U$8))</f>
        <v>7.8307450060589687</v>
      </c>
      <c r="H68" s="5">
        <v>12</v>
      </c>
      <c r="I68" s="6">
        <v>9.6348380000000002</v>
      </c>
      <c r="J68" s="6">
        <f>Table1[[#This Row],[modulair]]-Table1[[#This Row],[adjusted_weighted_FEM_avg]]</f>
        <v>4.1692549939410313</v>
      </c>
      <c r="K68" s="5">
        <f>Table1[[#This Row],[purpleair]]-Table1[[#This Row],[adjusted_weighted_FEM_avg]]</f>
        <v>1.8040929939410315</v>
      </c>
      <c r="L68" s="5">
        <f>ABS(Table1[[#This Row],[modulair_err]])</f>
        <v>4.1692549939410313</v>
      </c>
      <c r="M68" s="5">
        <f>ABS(Table1[[#This Row],[purpleair_err]])</f>
        <v>1.8040929939410315</v>
      </c>
      <c r="N68" s="5">
        <f>Table1[[#This Row],[modulair_err]]^2</f>
        <v>17.382687204502229</v>
      </c>
      <c r="O68" s="5">
        <f>Table1[[#This Row],[purpleair_err]]^2</f>
        <v>3.2547515307871149</v>
      </c>
      <c r="P68" s="5"/>
      <c r="Q68" s="5"/>
    </row>
    <row r="69" spans="1:17" x14ac:dyDescent="0.3">
      <c r="A69" s="2">
        <v>45506.291666666701</v>
      </c>
      <c r="B69" s="5">
        <v>-3.3</v>
      </c>
      <c r="C69" s="5">
        <v>11.2</v>
      </c>
      <c r="D69" s="5">
        <v>14.8</v>
      </c>
      <c r="E69" s="5">
        <f t="shared" si="7"/>
        <v>7.5666666666666664</v>
      </c>
      <c r="F69" s="5">
        <f>AVERAGE((Table1[[#This Row],[thermo]]*$S$7),(Table1[[#This Row],[1022]]*$T$7),( Table1[[#This Row],[1020]]*$U$7))</f>
        <v>9.7673194443726459</v>
      </c>
      <c r="G69" s="5">
        <f>AVERAGE((Table1[[#This Row],[thermo]]*$S$8),(Table1[[#This Row],[1022]]*$T$8),( Table1[[#This Row],[1020]]*$U$8))</f>
        <v>8.4111174243465783</v>
      </c>
      <c r="H69" s="5">
        <v>12.9</v>
      </c>
      <c r="I69" s="6">
        <v>10.781808</v>
      </c>
      <c r="J69" s="6">
        <f>Table1[[#This Row],[modulair]]-Table1[[#This Row],[adjusted_weighted_FEM_avg]]</f>
        <v>4.4888825756534221</v>
      </c>
      <c r="K69" s="5">
        <f>Table1[[#This Row],[purpleair]]-Table1[[#This Row],[adjusted_weighted_FEM_avg]]</f>
        <v>2.3706905756534216</v>
      </c>
      <c r="L69" s="5">
        <f>ABS(Table1[[#This Row],[modulair_err]])</f>
        <v>4.4888825756534221</v>
      </c>
      <c r="M69" s="5">
        <f>ABS(Table1[[#This Row],[purpleair_err]])</f>
        <v>2.3706905756534216</v>
      </c>
      <c r="N69" s="5">
        <f>Table1[[#This Row],[modulair_err]]^2</f>
        <v>20.150066778004902</v>
      </c>
      <c r="O69" s="5">
        <f>Table1[[#This Row],[purpleair_err]]^2</f>
        <v>5.6201738054919517</v>
      </c>
      <c r="P69" s="5"/>
      <c r="Q69" s="5"/>
    </row>
    <row r="70" spans="1:17" x14ac:dyDescent="0.3">
      <c r="A70" s="2">
        <v>45506.333333333299</v>
      </c>
      <c r="B70" s="5">
        <v>-2.5</v>
      </c>
      <c r="C70" s="5">
        <v>7.7</v>
      </c>
      <c r="D70" s="5">
        <v>12.4</v>
      </c>
      <c r="E70" s="5">
        <f t="shared" si="7"/>
        <v>5.8666666666666671</v>
      </c>
      <c r="F70" s="5">
        <f>AVERAGE((Table1[[#This Row],[thermo]]*$S$7),(Table1[[#This Row],[1022]]*$T$7),( Table1[[#This Row],[1020]]*$U$7))</f>
        <v>7.282968791430311</v>
      </c>
      <c r="G70" s="5">
        <f>AVERAGE((Table1[[#This Row],[thermo]]*$S$8),(Table1[[#This Row],[1022]]*$T$8),( Table1[[#This Row],[1020]]*$U$8))</f>
        <v>6.4327965671774079</v>
      </c>
      <c r="H70" s="5">
        <v>10.8</v>
      </c>
      <c r="I70" s="6">
        <v>11.489705000000001</v>
      </c>
      <c r="J70" s="6">
        <f>Table1[[#This Row],[modulair]]-Table1[[#This Row],[adjusted_weighted_FEM_avg]]</f>
        <v>4.3672034328225928</v>
      </c>
      <c r="K70" s="5">
        <f>Table1[[#This Row],[purpleair]]-Table1[[#This Row],[adjusted_weighted_FEM_avg]]</f>
        <v>5.0569084328225928</v>
      </c>
      <c r="L70" s="5">
        <f>ABS(Table1[[#This Row],[modulair_err]])</f>
        <v>4.3672034328225928</v>
      </c>
      <c r="M70" s="5">
        <f>ABS(Table1[[#This Row],[purpleair_err]])</f>
        <v>5.0569084328225928</v>
      </c>
      <c r="N70" s="5">
        <f>Table1[[#This Row],[modulair_err]]^2</f>
        <v>19.072465823657438</v>
      </c>
      <c r="O70" s="5">
        <f>Table1[[#This Row],[purpleair_err]]^2</f>
        <v>25.572322897952251</v>
      </c>
      <c r="P70" s="5"/>
      <c r="Q70" s="5"/>
    </row>
    <row r="71" spans="1:17" x14ac:dyDescent="0.3">
      <c r="A71" s="2">
        <v>45506.375</v>
      </c>
      <c r="B71" s="5">
        <v>2.1</v>
      </c>
      <c r="C71" s="5">
        <v>11.1</v>
      </c>
      <c r="D71" s="5">
        <v>13.8</v>
      </c>
      <c r="E71" s="5">
        <f t="shared" si="7"/>
        <v>9</v>
      </c>
      <c r="F71" s="5">
        <f>AVERAGE((Table1[[#This Row],[thermo]]*$S$7),(Table1[[#This Row],[1022]]*$T$7),( Table1[[#This Row],[1020]]*$U$7))</f>
        <v>10.33762883681498</v>
      </c>
      <c r="G71" s="5">
        <f>AVERAGE((Table1[[#This Row],[thermo]]*$S$8),(Table1[[#This Row],[1022]]*$T$8),( Table1[[#This Row],[1020]]*$U$8))</f>
        <v>9.5181504935349341</v>
      </c>
      <c r="H71" s="5">
        <v>11.8</v>
      </c>
      <c r="I71" s="6">
        <v>11.299118</v>
      </c>
      <c r="J71" s="6">
        <f>Table1[[#This Row],[modulair]]-Table1[[#This Row],[adjusted_weighted_FEM_avg]]</f>
        <v>2.2818495064650666</v>
      </c>
      <c r="K71" s="5">
        <f>Table1[[#This Row],[purpleair]]-Table1[[#This Row],[adjusted_weighted_FEM_avg]]</f>
        <v>1.7809675064650659</v>
      </c>
      <c r="L71" s="5">
        <f>ABS(Table1[[#This Row],[modulair_err]])</f>
        <v>2.2818495064650666</v>
      </c>
      <c r="M71" s="5">
        <f>ABS(Table1[[#This Row],[purpleair_err]])</f>
        <v>1.7809675064650659</v>
      </c>
      <c r="N71" s="5">
        <f>Table1[[#This Row],[modulair_err]]^2</f>
        <v>5.2068371701548681</v>
      </c>
      <c r="O71" s="5">
        <f>Table1[[#This Row],[purpleair_err]]^2</f>
        <v>3.1718452590843942</v>
      </c>
      <c r="P71" s="5"/>
      <c r="Q71" s="5"/>
    </row>
    <row r="72" spans="1:17" x14ac:dyDescent="0.3">
      <c r="A72" s="2">
        <v>45506.416666666701</v>
      </c>
      <c r="B72" s="5">
        <v>8.3000000000000007</v>
      </c>
      <c r="C72" s="5">
        <v>9.5</v>
      </c>
      <c r="D72" s="5">
        <v>8.5</v>
      </c>
      <c r="E72" s="5">
        <f t="shared" si="7"/>
        <v>8.7666666666666675</v>
      </c>
      <c r="F72" s="5">
        <f>AVERAGE((Table1[[#This Row],[thermo]]*$S$7),(Table1[[#This Row],[1022]]*$T$7),( Table1[[#This Row],[1020]]*$U$7))</f>
        <v>9.0276763392982566</v>
      </c>
      <c r="G72" s="5">
        <f>AVERAGE((Table1[[#This Row],[thermo]]*$S$8),(Table1[[#This Row],[1022]]*$T$8),( Table1[[#This Row],[1020]]*$U$8))</f>
        <v>8.8532570349147637</v>
      </c>
      <c r="H72" s="5">
        <v>11.5</v>
      </c>
      <c r="I72" s="6">
        <v>11.589892000000001</v>
      </c>
      <c r="J72" s="6">
        <f>Table1[[#This Row],[modulair]]-Table1[[#This Row],[adjusted_weighted_FEM_avg]]</f>
        <v>2.6467429650852363</v>
      </c>
      <c r="K72" s="5">
        <f>Table1[[#This Row],[purpleair]]-Table1[[#This Row],[adjusted_weighted_FEM_avg]]</f>
        <v>2.7366349650852371</v>
      </c>
      <c r="L72" s="5">
        <f>ABS(Table1[[#This Row],[modulair_err]])</f>
        <v>2.6467429650852363</v>
      </c>
      <c r="M72" s="5">
        <f>ABS(Table1[[#This Row],[purpleair_err]])</f>
        <v>2.7366349650852371</v>
      </c>
      <c r="N72" s="5">
        <f>Table1[[#This Row],[modulair_err]]^2</f>
        <v>7.0052483232281881</v>
      </c>
      <c r="O72" s="5">
        <f>Table1[[#This Row],[purpleair_err]]^2</f>
        <v>7.4891709321270765</v>
      </c>
      <c r="P72" s="5"/>
      <c r="Q72" s="5"/>
    </row>
    <row r="73" spans="1:17" x14ac:dyDescent="0.3">
      <c r="A73" s="2">
        <v>45506.458333333299</v>
      </c>
      <c r="B73" s="5">
        <v>2.7</v>
      </c>
      <c r="C73" s="5">
        <v>14.4</v>
      </c>
      <c r="D73" s="5">
        <v>7</v>
      </c>
      <c r="E73" s="5">
        <f t="shared" si="7"/>
        <v>8.0333333333333332</v>
      </c>
      <c r="F73" s="5">
        <f>AVERAGE((Table1[[#This Row],[thermo]]*$S$7),(Table1[[#This Row],[1022]]*$T$7),( Table1[[#This Row],[1020]]*$U$7))</f>
        <v>10.435347473489719</v>
      </c>
      <c r="G73" s="5">
        <f>AVERAGE((Table1[[#This Row],[thermo]]*$S$8),(Table1[[#This Row],[1022]]*$T$8),( Table1[[#This Row],[1020]]*$U$8))</f>
        <v>8.8473441707556457</v>
      </c>
      <c r="H73" s="5">
        <v>15.6</v>
      </c>
      <c r="I73" s="6">
        <v>13.851747</v>
      </c>
      <c r="J73" s="6">
        <f>Table1[[#This Row],[modulair]]-Table1[[#This Row],[adjusted_weighted_FEM_avg]]</f>
        <v>6.7526558292443539</v>
      </c>
      <c r="K73" s="5">
        <f>Table1[[#This Row],[purpleair]]-Table1[[#This Row],[adjusted_weighted_FEM_avg]]</f>
        <v>5.0044028292443539</v>
      </c>
      <c r="L73" s="5">
        <f>ABS(Table1[[#This Row],[modulair_err]])</f>
        <v>6.7526558292443539</v>
      </c>
      <c r="M73" s="5">
        <f>ABS(Table1[[#This Row],[purpleair_err]])</f>
        <v>5.0044028292443539</v>
      </c>
      <c r="N73" s="5">
        <f>Table1[[#This Row],[modulair_err]]^2</f>
        <v>45.598360748227755</v>
      </c>
      <c r="O73" s="5">
        <f>Table1[[#This Row],[purpleair_err]]^2</f>
        <v>25.044047677348892</v>
      </c>
      <c r="P73" s="5"/>
      <c r="Q73" s="5"/>
    </row>
    <row r="74" spans="1:17" x14ac:dyDescent="0.3">
      <c r="A74" s="2">
        <v>45506.5</v>
      </c>
      <c r="B74" s="5">
        <v>10.8</v>
      </c>
      <c r="C74" s="5">
        <v>13.9</v>
      </c>
      <c r="D74" s="5">
        <v>12.4</v>
      </c>
      <c r="E74" s="5">
        <f t="shared" si="7"/>
        <v>12.366666666666667</v>
      </c>
      <c r="F74" s="5">
        <f>AVERAGE((Table1[[#This Row],[thermo]]*$S$7),(Table1[[#This Row],[1022]]*$T$7),( Table1[[#This Row],[1020]]*$U$7))</f>
        <v>12.975097959829441</v>
      </c>
      <c r="G74" s="5">
        <f>AVERAGE((Table1[[#This Row],[thermo]]*$S$8),(Table1[[#This Row],[1022]]*$T$8),( Table1[[#This Row],[1020]]*$U$8))</f>
        <v>12.576415604181477</v>
      </c>
      <c r="H74" s="5">
        <v>19.600000000000001</v>
      </c>
      <c r="I74" s="6">
        <v>17.910015999999999</v>
      </c>
      <c r="J74" s="6">
        <f>Table1[[#This Row],[modulair]]-Table1[[#This Row],[adjusted_weighted_FEM_avg]]</f>
        <v>7.0235843958185242</v>
      </c>
      <c r="K74" s="5">
        <f>Table1[[#This Row],[purpleair]]-Table1[[#This Row],[adjusted_weighted_FEM_avg]]</f>
        <v>5.3336003958185216</v>
      </c>
      <c r="L74" s="5">
        <f>ABS(Table1[[#This Row],[modulair_err]])</f>
        <v>7.0235843958185242</v>
      </c>
      <c r="M74" s="5">
        <f>ABS(Table1[[#This Row],[purpleair_err]])</f>
        <v>5.3336003958185216</v>
      </c>
      <c r="N74" s="5">
        <f>Table1[[#This Row],[modulair_err]]^2</f>
        <v>49.330737765185461</v>
      </c>
      <c r="O74" s="5">
        <f>Table1[[#This Row],[purpleair_err]]^2</f>
        <v>28.447293182275491</v>
      </c>
      <c r="P74" s="5"/>
      <c r="Q74" s="5"/>
    </row>
    <row r="75" spans="1:17" x14ac:dyDescent="0.3">
      <c r="A75" s="2">
        <v>45506.541666666701</v>
      </c>
      <c r="B75" s="5">
        <v>13.8</v>
      </c>
      <c r="C75" s="5">
        <v>13.3</v>
      </c>
      <c r="D75" s="5">
        <v>11.6</v>
      </c>
      <c r="E75" s="5">
        <f t="shared" si="7"/>
        <v>12.9</v>
      </c>
      <c r="F75" s="5">
        <f>AVERAGE((Table1[[#This Row],[thermo]]*$S$7),(Table1[[#This Row],[1022]]*$T$7),( Table1[[#This Row],[1020]]*$U$7))</f>
        <v>12.919894418929792</v>
      </c>
      <c r="G75" s="5">
        <f>AVERAGE((Table1[[#This Row],[thermo]]*$S$8),(Table1[[#This Row],[1022]]*$T$8),( Table1[[#This Row],[1020]]*$U$8))</f>
        <v>12.891162858127631</v>
      </c>
      <c r="H75" s="5">
        <v>20.2</v>
      </c>
      <c r="I75" s="6">
        <v>19.200254999999999</v>
      </c>
      <c r="J75" s="6">
        <f>Table1[[#This Row],[modulair]]-Table1[[#This Row],[adjusted_weighted_FEM_avg]]</f>
        <v>7.3088371418723685</v>
      </c>
      <c r="K75" s="5">
        <f>Table1[[#This Row],[purpleair]]-Table1[[#This Row],[adjusted_weighted_FEM_avg]]</f>
        <v>6.3090921418723678</v>
      </c>
      <c r="L75" s="5">
        <f>ABS(Table1[[#This Row],[modulair_err]])</f>
        <v>7.3088371418723685</v>
      </c>
      <c r="M75" s="5">
        <f>ABS(Table1[[#This Row],[purpleair_err]])</f>
        <v>6.3090921418723678</v>
      </c>
      <c r="N75" s="5">
        <f>Table1[[#This Row],[modulair_err]]^2</f>
        <v>53.419100366413055</v>
      </c>
      <c r="O75" s="5">
        <f>Table1[[#This Row],[purpleair_err]]^2</f>
        <v>39.804643654635662</v>
      </c>
      <c r="P75" s="5"/>
      <c r="Q75" s="5"/>
    </row>
    <row r="76" spans="1:17" x14ac:dyDescent="0.3">
      <c r="A76" s="2">
        <v>45506.583333333299</v>
      </c>
      <c r="B76" s="5">
        <v>16.100000000000001</v>
      </c>
      <c r="C76" s="5">
        <v>11.4</v>
      </c>
      <c r="D76" s="5">
        <v>10.9</v>
      </c>
      <c r="E76" s="5">
        <f t="shared" si="7"/>
        <v>12.799999999999999</v>
      </c>
      <c r="F76" s="5">
        <f>AVERAGE((Table1[[#This Row],[thermo]]*$S$7),(Table1[[#This Row],[1022]]*$T$7),( Table1[[#This Row],[1020]]*$U$7))</f>
        <v>12.046151792976133</v>
      </c>
      <c r="G76" s="5">
        <f>AVERAGE((Table1[[#This Row],[thermo]]*$S$8),(Table1[[#This Row],[1022]]*$T$8),( Table1[[#This Row],[1020]]*$U$8))</f>
        <v>12.517698306234715</v>
      </c>
      <c r="H76" s="5">
        <v>19.5</v>
      </c>
      <c r="I76" s="6">
        <v>18.757791000000001</v>
      </c>
      <c r="J76" s="6">
        <f>Table1[[#This Row],[modulair]]-Table1[[#This Row],[adjusted_weighted_FEM_avg]]</f>
        <v>6.9823016937652849</v>
      </c>
      <c r="K76" s="5">
        <f>Table1[[#This Row],[purpleair]]-Table1[[#This Row],[adjusted_weighted_FEM_avg]]</f>
        <v>6.2400926937652859</v>
      </c>
      <c r="L76" s="5">
        <f>ABS(Table1[[#This Row],[modulair_err]])</f>
        <v>6.9823016937652849</v>
      </c>
      <c r="M76" s="5">
        <f>ABS(Table1[[#This Row],[purpleair_err]])</f>
        <v>6.2400926937652859</v>
      </c>
      <c r="N76" s="5">
        <f>Table1[[#This Row],[modulair_err]]^2</f>
        <v>48.752536942757565</v>
      </c>
      <c r="O76" s="5">
        <f>Table1[[#This Row],[purpleair_err]]^2</f>
        <v>38.9387568267829</v>
      </c>
      <c r="P76" s="5"/>
      <c r="Q76" s="5"/>
    </row>
    <row r="77" spans="1:17" x14ac:dyDescent="0.3">
      <c r="A77" s="2">
        <v>45506.625</v>
      </c>
      <c r="B77" s="5">
        <v>16.899999999999999</v>
      </c>
      <c r="C77" s="5">
        <v>13.3</v>
      </c>
      <c r="D77" s="5">
        <v>8.6999999999999993</v>
      </c>
      <c r="E77" s="5">
        <f t="shared" si="7"/>
        <v>12.966666666666667</v>
      </c>
      <c r="F77" s="5">
        <f>AVERAGE((Table1[[#This Row],[thermo]]*$S$7),(Table1[[#This Row],[1022]]*$T$7),( Table1[[#This Row],[1020]]*$U$7))</f>
        <v>12.645556489968641</v>
      </c>
      <c r="G77" s="5">
        <f>AVERAGE((Table1[[#This Row],[thermo]]*$S$8),(Table1[[#This Row],[1022]]*$T$8),( Table1[[#This Row],[1020]]*$U$8))</f>
        <v>12.804709997145514</v>
      </c>
      <c r="H77" s="5">
        <v>22.5</v>
      </c>
      <c r="I77" s="6">
        <v>20.719282</v>
      </c>
      <c r="J77" s="6">
        <f>Table1[[#This Row],[modulair]]-Table1[[#This Row],[adjusted_weighted_FEM_avg]]</f>
        <v>9.6952900028544864</v>
      </c>
      <c r="K77" s="5">
        <f>Table1[[#This Row],[purpleair]]-Table1[[#This Row],[adjusted_weighted_FEM_avg]]</f>
        <v>7.9145720028544861</v>
      </c>
      <c r="L77" s="5">
        <f>ABS(Table1[[#This Row],[modulair_err]])</f>
        <v>9.6952900028544864</v>
      </c>
      <c r="M77" s="5">
        <f>ABS(Table1[[#This Row],[purpleair_err]])</f>
        <v>7.9145720028544861</v>
      </c>
      <c r="N77" s="5">
        <f>Table1[[#This Row],[modulair_err]]^2</f>
        <v>93.998648239450148</v>
      </c>
      <c r="O77" s="5">
        <f>Table1[[#This Row],[purpleair_err]]^2</f>
        <v>62.640449988368076</v>
      </c>
      <c r="P77" s="5"/>
      <c r="Q77" s="5"/>
    </row>
    <row r="78" spans="1:17" x14ac:dyDescent="0.3">
      <c r="A78" s="2">
        <v>45506.666666666701</v>
      </c>
      <c r="B78" s="5">
        <v>12.5</v>
      </c>
      <c r="C78" s="5">
        <v>11.7</v>
      </c>
      <c r="D78" s="5">
        <v>11.6</v>
      </c>
      <c r="E78" s="5">
        <f t="shared" si="7"/>
        <v>11.933333333333332</v>
      </c>
      <c r="F78" s="5">
        <f>AVERAGE((Table1[[#This Row],[thermo]]*$S$7),(Table1[[#This Row],[1022]]*$T$7),( Table1[[#This Row],[1020]]*$U$7))</f>
        <v>11.805923960997907</v>
      </c>
      <c r="G78" s="5">
        <f>AVERAGE((Table1[[#This Row],[thermo]]*$S$8),(Table1[[#This Row],[1022]]*$T$8),( Table1[[#This Row],[1020]]*$U$8))</f>
        <v>11.885473666826408</v>
      </c>
      <c r="H78" s="5">
        <v>23.5</v>
      </c>
      <c r="I78" s="6">
        <v>21.654693000000002</v>
      </c>
      <c r="J78" s="6">
        <f>Table1[[#This Row],[modulair]]-Table1[[#This Row],[adjusted_weighted_FEM_avg]]</f>
        <v>11.614526333173592</v>
      </c>
      <c r="K78" s="5">
        <f>Table1[[#This Row],[purpleair]]-Table1[[#This Row],[adjusted_weighted_FEM_avg]]</f>
        <v>9.7692193331735933</v>
      </c>
      <c r="L78" s="5">
        <f>ABS(Table1[[#This Row],[modulair_err]])</f>
        <v>11.614526333173592</v>
      </c>
      <c r="M78" s="5">
        <f>ABS(Table1[[#This Row],[purpleair_err]])</f>
        <v>9.7692193331735933</v>
      </c>
      <c r="N78" s="5">
        <f>Table1[[#This Row],[modulair_err]]^2</f>
        <v>134.8972219439828</v>
      </c>
      <c r="O78" s="5">
        <f>Table1[[#This Row],[purpleair_err]]^2</f>
        <v>95.437646379652705</v>
      </c>
      <c r="P78" s="5"/>
      <c r="Q78" s="5"/>
    </row>
    <row r="79" spans="1:17" x14ac:dyDescent="0.3">
      <c r="A79" s="2">
        <v>45506.708333333299</v>
      </c>
      <c r="B79" s="5">
        <v>12.8</v>
      </c>
      <c r="C79" s="5">
        <v>7.5</v>
      </c>
      <c r="D79" s="5">
        <v>6.3</v>
      </c>
      <c r="E79" s="5">
        <f t="shared" si="7"/>
        <v>8.8666666666666671</v>
      </c>
      <c r="F79" s="5">
        <f>AVERAGE((Table1[[#This Row],[thermo]]*$S$7),(Table1[[#This Row],[1022]]*$T$7),( Table1[[#This Row],[1020]]*$U$7))</f>
        <v>8.0552481772001752</v>
      </c>
      <c r="G79" s="5">
        <f>AVERAGE((Table1[[#This Row],[thermo]]*$S$8),(Table1[[#This Row],[1022]]*$T$8),( Table1[[#This Row],[1020]]*$U$8))</f>
        <v>8.5565141732862511</v>
      </c>
      <c r="H79" s="5">
        <v>16.100000000000001</v>
      </c>
      <c r="I79" s="6">
        <v>15.237634999999999</v>
      </c>
      <c r="J79" s="6">
        <f>Table1[[#This Row],[modulair]]-Table1[[#This Row],[adjusted_weighted_FEM_avg]]</f>
        <v>7.5434858267137503</v>
      </c>
      <c r="K79" s="5">
        <f>Table1[[#This Row],[purpleair]]-Table1[[#This Row],[adjusted_weighted_FEM_avg]]</f>
        <v>6.6811208267137481</v>
      </c>
      <c r="L79" s="5">
        <f>ABS(Table1[[#This Row],[modulair_err]])</f>
        <v>7.5434858267137503</v>
      </c>
      <c r="M79" s="5">
        <f>ABS(Table1[[#This Row],[purpleair_err]])</f>
        <v>6.6811208267137481</v>
      </c>
      <c r="N79" s="5">
        <f>Table1[[#This Row],[modulair_err]]^2</f>
        <v>56.904178417831233</v>
      </c>
      <c r="O79" s="5">
        <f>Table1[[#This Row],[purpleair_err]]^2</f>
        <v>44.637375501148199</v>
      </c>
      <c r="P79" s="5"/>
      <c r="Q79" s="5"/>
    </row>
    <row r="80" spans="1:17" x14ac:dyDescent="0.3">
      <c r="A80" s="2">
        <v>45506.75</v>
      </c>
      <c r="B80" s="5">
        <v>12.7</v>
      </c>
      <c r="C80" s="5">
        <v>4.4000000000000004</v>
      </c>
      <c r="D80" s="5">
        <v>5.5</v>
      </c>
      <c r="E80" s="5">
        <f t="shared" si="7"/>
        <v>7.5333333333333341</v>
      </c>
      <c r="F80" s="5">
        <f>AVERAGE((Table1[[#This Row],[thermo]]*$S$7),(Table1[[#This Row],[1022]]*$T$7),( Table1[[#This Row],[1020]]*$U$7))</f>
        <v>6.081546421266725</v>
      </c>
      <c r="G80" s="5">
        <f>AVERAGE((Table1[[#This Row],[thermo]]*$S$8),(Table1[[#This Row],[1022]]*$T$8),( Table1[[#This Row],[1020]]*$U$8))</f>
        <v>7.0092789834174951</v>
      </c>
      <c r="H80" s="5">
        <v>14.1</v>
      </c>
      <c r="I80" s="6">
        <v>13.396096999999999</v>
      </c>
      <c r="J80" s="6">
        <f>Table1[[#This Row],[modulair]]-Table1[[#This Row],[adjusted_weighted_FEM_avg]]</f>
        <v>7.0907210165825045</v>
      </c>
      <c r="K80" s="5">
        <f>Table1[[#This Row],[purpleair]]-Table1[[#This Row],[adjusted_weighted_FEM_avg]]</f>
        <v>6.3868180165825041</v>
      </c>
      <c r="L80" s="5">
        <f>ABS(Table1[[#This Row],[modulair_err]])</f>
        <v>7.0907210165825045</v>
      </c>
      <c r="M80" s="5">
        <f>ABS(Table1[[#This Row],[purpleair_err]])</f>
        <v>6.3868180165825041</v>
      </c>
      <c r="N80" s="5">
        <f>Table1[[#This Row],[modulair_err]]^2</f>
        <v>50.278324535004828</v>
      </c>
      <c r="O80" s="5">
        <f>Table1[[#This Row],[purpleair_err]]^2</f>
        <v>40.79144437694287</v>
      </c>
      <c r="P80" s="5"/>
      <c r="Q80" s="5"/>
    </row>
    <row r="81" spans="1:17" x14ac:dyDescent="0.3">
      <c r="A81" s="2">
        <v>45506.791666666701</v>
      </c>
      <c r="B81" s="5">
        <v>15.4</v>
      </c>
      <c r="C81" s="5">
        <v>5.6</v>
      </c>
      <c r="D81" s="5">
        <v>22.8</v>
      </c>
      <c r="E81" s="5">
        <f t="shared" si="7"/>
        <v>14.6</v>
      </c>
      <c r="F81" s="5">
        <f>AVERAGE((Table1[[#This Row],[thermo]]*$S$7),(Table1[[#This Row],[1022]]*$T$7),( Table1[[#This Row],[1020]]*$U$7))</f>
        <v>11.919385892963414</v>
      </c>
      <c r="G81" s="5">
        <f>AVERAGE((Table1[[#This Row],[thermo]]*$S$8),(Table1[[#This Row],[1022]]*$T$8),( Table1[[#This Row],[1020]]*$U$8))</f>
        <v>13.776583431476203</v>
      </c>
      <c r="H81" s="5">
        <v>13.4</v>
      </c>
      <c r="I81" s="6">
        <v>12.841471</v>
      </c>
      <c r="J81" s="6">
        <f>Table1[[#This Row],[modulair]]-Table1[[#This Row],[adjusted_weighted_FEM_avg]]</f>
        <v>-0.37658343147620243</v>
      </c>
      <c r="K81" s="5">
        <f>Table1[[#This Row],[purpleair]]-Table1[[#This Row],[adjusted_weighted_FEM_avg]]</f>
        <v>-0.93511243147620249</v>
      </c>
      <c r="L81" s="5">
        <f>ABS(Table1[[#This Row],[modulair_err]])</f>
        <v>0.37658343147620243</v>
      </c>
      <c r="M81" s="5">
        <f>ABS(Table1[[#This Row],[purpleair_err]])</f>
        <v>0.93511243147620249</v>
      </c>
      <c r="N81" s="5">
        <f>Table1[[#This Row],[modulair_err]]^2</f>
        <v>0.14181508086239167</v>
      </c>
      <c r="O81" s="5">
        <f>Table1[[#This Row],[purpleair_err]]^2</f>
        <v>0.87443525950133549</v>
      </c>
      <c r="P81" s="5"/>
      <c r="Q81" s="5"/>
    </row>
    <row r="82" spans="1:17" x14ac:dyDescent="0.3">
      <c r="A82" s="2">
        <v>45506.833333333299</v>
      </c>
      <c r="B82" s="5">
        <v>24.6</v>
      </c>
      <c r="C82" s="5">
        <v>2.2999999999999998</v>
      </c>
      <c r="D82" s="5">
        <v>11.9</v>
      </c>
      <c r="E82" s="5">
        <f t="shared" si="7"/>
        <v>12.933333333333335</v>
      </c>
      <c r="F82" s="5">
        <f>AVERAGE((Table1[[#This Row],[thermo]]*$S$7),(Table1[[#This Row],[1022]]*$T$7),( Table1[[#This Row],[1020]]*$U$7))</f>
        <v>8.6288997577301405</v>
      </c>
      <c r="G82" s="5">
        <f>AVERAGE((Table1[[#This Row],[thermo]]*$S$8),(Table1[[#This Row],[1022]]*$T$8),( Table1[[#This Row],[1020]]*$U$8))</f>
        <v>11.439814035199342</v>
      </c>
      <c r="H82" s="5">
        <v>11.1</v>
      </c>
      <c r="I82" s="6">
        <v>10.616319000000001</v>
      </c>
      <c r="J82" s="6">
        <f>Table1[[#This Row],[modulair]]-Table1[[#This Row],[adjusted_weighted_FEM_avg]]</f>
        <v>-0.33981403519934261</v>
      </c>
      <c r="K82" s="5">
        <f>Table1[[#This Row],[purpleair]]-Table1[[#This Row],[adjusted_weighted_FEM_avg]]</f>
        <v>-0.82349503519934153</v>
      </c>
      <c r="L82" s="5">
        <f>ABS(Table1[[#This Row],[modulair_err]])</f>
        <v>0.33981403519934261</v>
      </c>
      <c r="M82" s="5">
        <f>ABS(Table1[[#This Row],[purpleair_err]])</f>
        <v>0.82349503519934153</v>
      </c>
      <c r="N82" s="5">
        <f>Table1[[#This Row],[modulair_err]]^2</f>
        <v>0.11547357851846006</v>
      </c>
      <c r="O82" s="5">
        <f>Table1[[#This Row],[purpleair_err]]^2</f>
        <v>0.67814407299796475</v>
      </c>
      <c r="P82" s="5"/>
      <c r="Q82" s="5"/>
    </row>
    <row r="83" spans="1:17" x14ac:dyDescent="0.3">
      <c r="A83" s="2">
        <v>45506.875</v>
      </c>
      <c r="B83" s="5">
        <v>19.600000000000001</v>
      </c>
      <c r="C83" s="5">
        <v>1.5</v>
      </c>
      <c r="D83" s="5">
        <v>13.5</v>
      </c>
      <c r="E83" s="5">
        <f t="shared" si="7"/>
        <v>11.533333333333333</v>
      </c>
      <c r="F83" s="5">
        <f>AVERAGE((Table1[[#This Row],[thermo]]*$S$7),(Table1[[#This Row],[1022]]*$T$7),( Table1[[#This Row],[1020]]*$U$7))</f>
        <v>7.783838722064286</v>
      </c>
      <c r="G83" s="5">
        <f>AVERAGE((Table1[[#This Row],[thermo]]*$S$8),(Table1[[#This Row],[1022]]*$T$8),( Table1[[#This Row],[1020]]*$U$8))</f>
        <v>10.26694543356551</v>
      </c>
      <c r="H83" s="5">
        <v>13.2</v>
      </c>
      <c r="I83" s="6">
        <v>11.162191</v>
      </c>
      <c r="J83" s="6">
        <f>Table1[[#This Row],[modulair]]-Table1[[#This Row],[adjusted_weighted_FEM_avg]]</f>
        <v>2.9330545664344889</v>
      </c>
      <c r="K83" s="5">
        <f>Table1[[#This Row],[purpleair]]-Table1[[#This Row],[adjusted_weighted_FEM_avg]]</f>
        <v>0.8952455664344896</v>
      </c>
      <c r="L83" s="5">
        <f>ABS(Table1[[#This Row],[modulair_err]])</f>
        <v>2.9330545664344889</v>
      </c>
      <c r="M83" s="5">
        <f>ABS(Table1[[#This Row],[purpleair_err]])</f>
        <v>0.8952455664344896</v>
      </c>
      <c r="N83" s="5">
        <f>Table1[[#This Row],[modulair_err]]^2</f>
        <v>8.6028090896822071</v>
      </c>
      <c r="O83" s="5">
        <f>Table1[[#This Row],[purpleair_err]]^2</f>
        <v>0.80146462422061016</v>
      </c>
      <c r="P83" s="5"/>
      <c r="Q83" s="5"/>
    </row>
    <row r="84" spans="1:17" x14ac:dyDescent="0.3">
      <c r="A84" s="2">
        <v>45506.916666666701</v>
      </c>
      <c r="B84" s="5">
        <v>16</v>
      </c>
      <c r="C84" s="5">
        <v>7.1</v>
      </c>
      <c r="D84" s="5">
        <v>12.8</v>
      </c>
      <c r="E84" s="5">
        <f t="shared" si="7"/>
        <v>11.966666666666669</v>
      </c>
      <c r="F84" s="5">
        <f>AVERAGE((Table1[[#This Row],[thermo]]*$S$7),(Table1[[#This Row],[1022]]*$T$7),( Table1[[#This Row],[1020]]*$U$7))</f>
        <v>10.135181859217596</v>
      </c>
      <c r="G84" s="5">
        <f>AVERAGE((Table1[[#This Row],[thermo]]*$S$8),(Table1[[#This Row],[1022]]*$T$8),( Table1[[#This Row],[1020]]*$U$8))</f>
        <v>11.346548818887984</v>
      </c>
      <c r="H84" s="5">
        <v>16.100000000000001</v>
      </c>
      <c r="I84" s="6">
        <v>13.394584999999999</v>
      </c>
      <c r="J84" s="6">
        <f>Table1[[#This Row],[modulair]]-Table1[[#This Row],[adjusted_weighted_FEM_avg]]</f>
        <v>4.7534511811120179</v>
      </c>
      <c r="K84" s="5">
        <f>Table1[[#This Row],[purpleair]]-Table1[[#This Row],[adjusted_weighted_FEM_avg]]</f>
        <v>2.0480361811120158</v>
      </c>
      <c r="L84" s="5">
        <f>ABS(Table1[[#This Row],[modulair_err]])</f>
        <v>4.7534511811120179</v>
      </c>
      <c r="M84" s="5">
        <f>ABS(Table1[[#This Row],[purpleair_err]])</f>
        <v>2.0480361811120158</v>
      </c>
      <c r="N84" s="5">
        <f>Table1[[#This Row],[modulair_err]]^2</f>
        <v>22.595298131215237</v>
      </c>
      <c r="O84" s="5">
        <f>Table1[[#This Row],[purpleair_err]]^2</f>
        <v>4.1944521991438899</v>
      </c>
      <c r="P84" s="5"/>
      <c r="Q84" s="5"/>
    </row>
    <row r="85" spans="1:17" x14ac:dyDescent="0.3">
      <c r="A85" s="2">
        <v>45506.958333333299</v>
      </c>
      <c r="B85" s="5">
        <v>11.6</v>
      </c>
      <c r="C85" s="5">
        <v>8.1999999999999993</v>
      </c>
      <c r="D85" s="5">
        <v>10.4</v>
      </c>
      <c r="E85" s="5">
        <f t="shared" si="7"/>
        <v>10.066666666666665</v>
      </c>
      <c r="F85" s="5">
        <f>AVERAGE((Table1[[#This Row],[thermo]]*$S$7),(Table1[[#This Row],[1022]]*$T$7),( Table1[[#This Row],[1020]]*$U$7))</f>
        <v>9.3656324976435528</v>
      </c>
      <c r="G85" s="5">
        <f>AVERAGE((Table1[[#This Row],[thermo]]*$S$8),(Table1[[#This Row],[1022]]*$T$8),( Table1[[#This Row],[1020]]*$U$8))</f>
        <v>9.8294784928989873</v>
      </c>
      <c r="H85" s="5">
        <v>16.8</v>
      </c>
      <c r="I85" s="6">
        <v>14.133760000000001</v>
      </c>
      <c r="J85" s="6">
        <f>Table1[[#This Row],[modulair]]-Table1[[#This Row],[adjusted_weighted_FEM_avg]]</f>
        <v>6.9705215071010134</v>
      </c>
      <c r="K85" s="5">
        <f>Table1[[#This Row],[purpleair]]-Table1[[#This Row],[adjusted_weighted_FEM_avg]]</f>
        <v>4.3042815071010132</v>
      </c>
      <c r="L85" s="5">
        <f>ABS(Table1[[#This Row],[modulair_err]])</f>
        <v>6.9705215071010134</v>
      </c>
      <c r="M85" s="5">
        <f>ABS(Table1[[#This Row],[purpleair_err]])</f>
        <v>4.3042815071010132</v>
      </c>
      <c r="N85" s="5">
        <f>Table1[[#This Row],[modulair_err]]^2</f>
        <v>48.588170080957781</v>
      </c>
      <c r="O85" s="5">
        <f>Table1[[#This Row],[purpleair_err]]^2</f>
        <v>18.526839292371768</v>
      </c>
      <c r="P85" s="5"/>
      <c r="Q85" s="5"/>
    </row>
    <row r="86" spans="1:17" x14ac:dyDescent="0.3">
      <c r="A86" s="2">
        <v>45507</v>
      </c>
      <c r="B86" s="5">
        <v>24.2</v>
      </c>
      <c r="C86" s="5">
        <v>11.3</v>
      </c>
      <c r="D86" s="5">
        <v>9</v>
      </c>
      <c r="E86" s="5">
        <f t="shared" si="7"/>
        <v>14.833333333333334</v>
      </c>
      <c r="F86" s="5">
        <f>AVERAGE((Table1[[#This Row],[thermo]]*$S$7),(Table1[[#This Row],[1022]]*$T$7),( Table1[[#This Row],[1020]]*$U$7))</f>
        <v>12.820642625914461</v>
      </c>
      <c r="G86" s="5">
        <f>AVERAGE((Table1[[#This Row],[thermo]]*$S$8),(Table1[[#This Row],[1022]]*$T$8),( Table1[[#This Row],[1020]]*$U$8))</f>
        <v>14.07044455620076</v>
      </c>
      <c r="H86" s="5">
        <v>17.2</v>
      </c>
      <c r="I86" s="6">
        <v>14.465206999999999</v>
      </c>
      <c r="J86" s="6">
        <f>Table1[[#This Row],[modulair]]-Table1[[#This Row],[adjusted_weighted_FEM_avg]]</f>
        <v>3.129555443799239</v>
      </c>
      <c r="K86" s="5">
        <f>Table1[[#This Row],[purpleair]]-Table1[[#This Row],[adjusted_weighted_FEM_avg]]</f>
        <v>0.39476244379923919</v>
      </c>
      <c r="L86" s="5">
        <f>ABS(Table1[[#This Row],[modulair_err]])</f>
        <v>3.129555443799239</v>
      </c>
      <c r="M86" s="5">
        <f>ABS(Table1[[#This Row],[purpleair_err]])</f>
        <v>0.39476244379923919</v>
      </c>
      <c r="N86" s="5">
        <f>Table1[[#This Row],[modulair_err]]^2</f>
        <v>9.794117275813452</v>
      </c>
      <c r="O86" s="5">
        <f>Table1[[#This Row],[purpleair_err]]^2</f>
        <v>0.15583738703434749</v>
      </c>
      <c r="P86" s="5"/>
      <c r="Q86" s="5"/>
    </row>
    <row r="87" spans="1:17" x14ac:dyDescent="0.3">
      <c r="A87" s="2">
        <v>45507.041666666701</v>
      </c>
      <c r="B87" s="5">
        <v>20.3</v>
      </c>
      <c r="C87" s="5">
        <v>8.3000000000000007</v>
      </c>
      <c r="D87" s="5">
        <v>9.1</v>
      </c>
      <c r="E87" s="5">
        <f t="shared" si="7"/>
        <v>12.566666666666668</v>
      </c>
      <c r="F87" s="5">
        <f>AVERAGE((Table1[[#This Row],[thermo]]*$S$7),(Table1[[#This Row],[1022]]*$T$7),( Table1[[#This Row],[1020]]*$U$7))</f>
        <v>10.515734853378399</v>
      </c>
      <c r="G87" s="5">
        <f>AVERAGE((Table1[[#This Row],[thermo]]*$S$8),(Table1[[#This Row],[1022]]*$T$8),( Table1[[#This Row],[1020]]*$U$8))</f>
        <v>11.819169932087393</v>
      </c>
      <c r="H87" s="5">
        <v>19.5</v>
      </c>
      <c r="I87" s="6">
        <v>15.355689</v>
      </c>
      <c r="J87" s="6">
        <f>Table1[[#This Row],[modulair]]-Table1[[#This Row],[adjusted_weighted_FEM_avg]]</f>
        <v>7.6808300679126074</v>
      </c>
      <c r="K87" s="5">
        <f>Table1[[#This Row],[purpleair]]-Table1[[#This Row],[adjusted_weighted_FEM_avg]]</f>
        <v>3.5365190679126073</v>
      </c>
      <c r="L87" s="5">
        <f>ABS(Table1[[#This Row],[modulair_err]])</f>
        <v>7.6808300679126074</v>
      </c>
      <c r="M87" s="5">
        <f>ABS(Table1[[#This Row],[purpleair_err]])</f>
        <v>3.5365190679126073</v>
      </c>
      <c r="N87" s="5">
        <f>Table1[[#This Row],[modulair_err]]^2</f>
        <v>58.99515053215039</v>
      </c>
      <c r="O87" s="5">
        <f>Table1[[#This Row],[purpleair_err]]^2</f>
        <v>12.506967117709456</v>
      </c>
      <c r="P87" s="5"/>
      <c r="Q87" s="5"/>
    </row>
    <row r="88" spans="1:17" x14ac:dyDescent="0.3">
      <c r="A88" s="2">
        <v>45507.083333333299</v>
      </c>
      <c r="B88" s="5">
        <v>14.2</v>
      </c>
      <c r="C88" s="5">
        <v>14.3</v>
      </c>
      <c r="D88" s="5">
        <v>9.6</v>
      </c>
      <c r="E88" s="5">
        <f t="shared" si="7"/>
        <v>12.700000000000001</v>
      </c>
      <c r="F88" s="5">
        <f>AVERAGE((Table1[[#This Row],[thermo]]*$S$7),(Table1[[#This Row],[1022]]*$T$7),( Table1[[#This Row],[1020]]*$U$7))</f>
        <v>13.002346242481359</v>
      </c>
      <c r="G88" s="5">
        <f>AVERAGE((Table1[[#This Row],[thermo]]*$S$8),(Table1[[#This Row],[1022]]*$T$8),( Table1[[#This Row],[1020]]*$U$8))</f>
        <v>12.766633843311922</v>
      </c>
      <c r="H88" s="5">
        <v>22.2</v>
      </c>
      <c r="I88" s="6">
        <v>18.56645133</v>
      </c>
      <c r="J88" s="6">
        <f>Table1[[#This Row],[modulair]]-Table1[[#This Row],[adjusted_weighted_FEM_avg]]</f>
        <v>9.4333661566880771</v>
      </c>
      <c r="K88" s="5">
        <f>Table1[[#This Row],[purpleair]]-Table1[[#This Row],[adjusted_weighted_FEM_avg]]</f>
        <v>5.7998174866880774</v>
      </c>
      <c r="L88" s="5">
        <f>ABS(Table1[[#This Row],[modulair_err]])</f>
        <v>9.4333661566880771</v>
      </c>
      <c r="M88" s="5">
        <f>ABS(Table1[[#This Row],[purpleair_err]])</f>
        <v>5.7998174866880774</v>
      </c>
      <c r="N88" s="5">
        <f>Table1[[#This Row],[modulair_err]]^2</f>
        <v>88.988397046147981</v>
      </c>
      <c r="O88" s="5">
        <f>Table1[[#This Row],[purpleair_err]]^2</f>
        <v>33.637882878892803</v>
      </c>
      <c r="P88" s="5"/>
      <c r="Q88" s="5"/>
    </row>
    <row r="89" spans="1:17" x14ac:dyDescent="0.3">
      <c r="A89" s="2">
        <v>45507.125</v>
      </c>
      <c r="B89" s="5">
        <v>14</v>
      </c>
      <c r="C89" s="5">
        <v>10.4</v>
      </c>
      <c r="D89" s="5">
        <v>12.6</v>
      </c>
      <c r="E89" s="5">
        <f t="shared" si="7"/>
        <v>12.333333333333334</v>
      </c>
      <c r="F89" s="5">
        <f>AVERAGE((Table1[[#This Row],[thermo]]*$S$7),(Table1[[#This Row],[1022]]*$T$7),( Table1[[#This Row],[1020]]*$U$7))</f>
        <v>11.598927351354007</v>
      </c>
      <c r="G89" s="5">
        <f>AVERAGE((Table1[[#This Row],[thermo]]*$S$8),(Table1[[#This Row],[1022]]*$T$8),( Table1[[#This Row],[1020]]*$U$8))</f>
        <v>12.083858484928321</v>
      </c>
      <c r="H89" s="5">
        <v>22.6</v>
      </c>
      <c r="I89" s="6">
        <v>19.301286999999999</v>
      </c>
      <c r="J89" s="6">
        <f>Table1[[#This Row],[modulair]]-Table1[[#This Row],[adjusted_weighted_FEM_avg]]</f>
        <v>10.516141515071681</v>
      </c>
      <c r="K89" s="5">
        <f>Table1[[#This Row],[purpleair]]-Table1[[#This Row],[adjusted_weighted_FEM_avg]]</f>
        <v>7.2174285150716777</v>
      </c>
      <c r="L89" s="5">
        <f>ABS(Table1[[#This Row],[modulair_err]])</f>
        <v>10.516141515071681</v>
      </c>
      <c r="M89" s="5">
        <f>ABS(Table1[[#This Row],[purpleair_err]])</f>
        <v>7.2174285150716777</v>
      </c>
      <c r="N89" s="5">
        <f>Table1[[#This Row],[modulair_err]]^2</f>
        <v>110.5892323650141</v>
      </c>
      <c r="O89" s="5">
        <f>Table1[[#This Row],[purpleair_err]]^2</f>
        <v>52.091274370169764</v>
      </c>
      <c r="P89" s="5"/>
      <c r="Q89" s="5"/>
    </row>
    <row r="90" spans="1:17" x14ac:dyDescent="0.3">
      <c r="A90" s="2">
        <v>45507.166666666701</v>
      </c>
      <c r="B90" s="5">
        <v>18.899999999999999</v>
      </c>
      <c r="C90" s="5">
        <v>12.8</v>
      </c>
      <c r="D90" s="5">
        <v>14.3</v>
      </c>
      <c r="E90" s="5">
        <f t="shared" si="7"/>
        <v>15.333333333333334</v>
      </c>
      <c r="F90" s="5">
        <f>AVERAGE((Table1[[#This Row],[thermo]]*$S$7),(Table1[[#This Row],[1022]]*$T$7),( Table1[[#This Row],[1020]]*$U$7))</f>
        <v>14.224324845827352</v>
      </c>
      <c r="G90" s="5">
        <f>AVERAGE((Table1[[#This Row],[thermo]]*$S$8),(Table1[[#This Row],[1022]]*$T$8),( Table1[[#This Row],[1020]]*$U$8))</f>
        <v>14.939284276258524</v>
      </c>
      <c r="H90" s="5">
        <v>22.3</v>
      </c>
      <c r="I90" s="6">
        <v>19.856679</v>
      </c>
      <c r="J90" s="6">
        <f>Table1[[#This Row],[modulair]]-Table1[[#This Row],[adjusted_weighted_FEM_avg]]</f>
        <v>7.3607157237414764</v>
      </c>
      <c r="K90" s="5">
        <f>Table1[[#This Row],[purpleair]]-Table1[[#This Row],[adjusted_weighted_FEM_avg]]</f>
        <v>4.9173947237414755</v>
      </c>
      <c r="L90" s="5">
        <f>ABS(Table1[[#This Row],[modulair_err]])</f>
        <v>7.3607157237414764</v>
      </c>
      <c r="M90" s="5">
        <f>ABS(Table1[[#This Row],[purpleair_err]])</f>
        <v>4.9173947237414755</v>
      </c>
      <c r="N90" s="5">
        <f>Table1[[#This Row],[modulair_err]]^2</f>
        <v>54.180135965735005</v>
      </c>
      <c r="O90" s="5">
        <f>Table1[[#This Row],[purpleair_err]]^2</f>
        <v>24.180770869080501</v>
      </c>
      <c r="P90" s="5"/>
      <c r="Q90" s="5"/>
    </row>
    <row r="91" spans="1:17" x14ac:dyDescent="0.3">
      <c r="A91" s="2">
        <v>45507.208333333299</v>
      </c>
      <c r="B91" s="5">
        <v>15</v>
      </c>
      <c r="C91" s="5">
        <v>14.1</v>
      </c>
      <c r="D91" s="5">
        <v>15.7</v>
      </c>
      <c r="E91" s="5">
        <f t="shared" si="7"/>
        <v>14.933333333333332</v>
      </c>
      <c r="F91" s="5">
        <f>AVERAGE((Table1[[#This Row],[thermo]]*$S$7),(Table1[[#This Row],[1022]]*$T$7),( Table1[[#This Row],[1020]]*$U$7))</f>
        <v>14.685914103199474</v>
      </c>
      <c r="G91" s="5">
        <f>AVERAGE((Table1[[#This Row],[thermo]]*$S$8),(Table1[[#This Row],[1022]]*$T$8),( Table1[[#This Row],[1020]]*$U$8))</f>
        <v>14.857450784786778</v>
      </c>
      <c r="H91" s="5">
        <v>25</v>
      </c>
      <c r="I91" s="6">
        <v>22.704608700000001</v>
      </c>
      <c r="J91" s="6">
        <f>Table1[[#This Row],[modulair]]-Table1[[#This Row],[adjusted_weighted_FEM_avg]]</f>
        <v>10.142549215213222</v>
      </c>
      <c r="K91" s="5">
        <f>Table1[[#This Row],[purpleair]]-Table1[[#This Row],[adjusted_weighted_FEM_avg]]</f>
        <v>7.8471579152132236</v>
      </c>
      <c r="L91" s="5">
        <f>ABS(Table1[[#This Row],[modulair_err]])</f>
        <v>10.142549215213222</v>
      </c>
      <c r="M91" s="5">
        <f>ABS(Table1[[#This Row],[purpleair_err]])</f>
        <v>7.8471579152132236</v>
      </c>
      <c r="N91" s="5">
        <f>Table1[[#This Row],[modulair_err]]^2</f>
        <v>102.87130458302235</v>
      </c>
      <c r="O91" s="5">
        <f>Table1[[#This Row],[purpleair_err]]^2</f>
        <v>61.577887346293544</v>
      </c>
      <c r="P91" s="5"/>
      <c r="Q91" s="5"/>
    </row>
    <row r="92" spans="1:17" x14ac:dyDescent="0.3">
      <c r="A92" s="2">
        <v>45507.25</v>
      </c>
      <c r="B92" s="5">
        <v>15.9</v>
      </c>
      <c r="C92" s="5">
        <v>11.7</v>
      </c>
      <c r="D92" s="5">
        <v>11.9</v>
      </c>
      <c r="E92" s="5">
        <f t="shared" si="7"/>
        <v>13.166666666666666</v>
      </c>
      <c r="F92" s="5">
        <f>AVERAGE((Table1[[#This Row],[thermo]]*$S$7),(Table1[[#This Row],[1022]]*$T$7),( Table1[[#This Row],[1020]]*$U$7))</f>
        <v>12.453702835607317</v>
      </c>
      <c r="G92" s="5">
        <f>AVERAGE((Table1[[#This Row],[thermo]]*$S$8),(Table1[[#This Row],[1022]]*$T$8),( Table1[[#This Row],[1020]]*$U$8))</f>
        <v>12.906072435197848</v>
      </c>
      <c r="H92" s="5">
        <v>24.7</v>
      </c>
      <c r="I92" s="6">
        <v>22.035263</v>
      </c>
      <c r="J92" s="6">
        <f>Table1[[#This Row],[modulair]]-Table1[[#This Row],[adjusted_weighted_FEM_avg]]</f>
        <v>11.793927564802152</v>
      </c>
      <c r="K92" s="5">
        <f>Table1[[#This Row],[purpleair]]-Table1[[#This Row],[adjusted_weighted_FEM_avg]]</f>
        <v>9.129190564802153</v>
      </c>
      <c r="L92" s="5">
        <f>ABS(Table1[[#This Row],[modulair_err]])</f>
        <v>11.793927564802152</v>
      </c>
      <c r="M92" s="5">
        <f>ABS(Table1[[#This Row],[purpleair_err]])</f>
        <v>9.129190564802153</v>
      </c>
      <c r="N92" s="5">
        <f>Table1[[#This Row],[modulair_err]]^2</f>
        <v>139.0967274038</v>
      </c>
      <c r="O92" s="5">
        <f>Table1[[#This Row],[purpleair_err]]^2</f>
        <v>83.342120368472649</v>
      </c>
      <c r="P92" s="5"/>
      <c r="Q92" s="5"/>
    </row>
    <row r="93" spans="1:17" x14ac:dyDescent="0.3">
      <c r="A93" s="2">
        <v>45507.291666666701</v>
      </c>
      <c r="B93" s="5">
        <v>7.3</v>
      </c>
      <c r="C93" s="5">
        <v>14.3</v>
      </c>
      <c r="D93" s="5">
        <v>9.6</v>
      </c>
      <c r="E93" s="5">
        <f t="shared" si="7"/>
        <v>10.4</v>
      </c>
      <c r="F93" s="5">
        <f>AVERAGE((Table1[[#This Row],[thermo]]*$S$7),(Table1[[#This Row],[1022]]*$T$7),( Table1[[#This Row],[1020]]*$U$7))</f>
        <v>11.853673789470731</v>
      </c>
      <c r="G93" s="5">
        <f>AVERAGE((Table1[[#This Row],[thermo]]*$S$8),(Table1[[#This Row],[1022]]*$T$8),( Table1[[#This Row],[1020]]*$U$8))</f>
        <v>10.89052411829992</v>
      </c>
      <c r="H93" s="5">
        <v>25.2</v>
      </c>
      <c r="I93" s="6">
        <v>21.539663999999998</v>
      </c>
      <c r="J93" s="6">
        <f>Table1[[#This Row],[modulair]]-Table1[[#This Row],[adjusted_weighted_FEM_avg]]</f>
        <v>14.309475881700079</v>
      </c>
      <c r="K93" s="5">
        <f>Table1[[#This Row],[purpleair]]-Table1[[#This Row],[adjusted_weighted_FEM_avg]]</f>
        <v>10.649139881700078</v>
      </c>
      <c r="L93" s="5">
        <f>ABS(Table1[[#This Row],[modulair_err]])</f>
        <v>14.309475881700079</v>
      </c>
      <c r="M93" s="5">
        <f>ABS(Table1[[#This Row],[purpleair_err]])</f>
        <v>10.649139881700078</v>
      </c>
      <c r="N93" s="5">
        <f>Table1[[#This Row],[modulair_err]]^2</f>
        <v>204.76110000895625</v>
      </c>
      <c r="O93" s="5">
        <f>Table1[[#This Row],[purpleair_err]]^2</f>
        <v>113.40418022001515</v>
      </c>
      <c r="P93" s="5"/>
      <c r="Q93" s="5"/>
    </row>
    <row r="94" spans="1:17" x14ac:dyDescent="0.3">
      <c r="A94" s="2">
        <v>45507.333333333299</v>
      </c>
      <c r="B94" s="5">
        <v>5.7</v>
      </c>
      <c r="C94" s="5">
        <v>19.5</v>
      </c>
      <c r="D94" s="5">
        <v>14</v>
      </c>
      <c r="E94" s="5">
        <f t="shared" si="7"/>
        <v>13.066666666666668</v>
      </c>
      <c r="F94" s="5">
        <f>AVERAGE((Table1[[#This Row],[thermo]]*$S$7),(Table1[[#This Row],[1022]]*$T$7),( Table1[[#This Row],[1020]]*$U$7))</f>
        <v>15.703605132564109</v>
      </c>
      <c r="G94" s="5">
        <f>AVERAGE((Table1[[#This Row],[thermo]]*$S$8),(Table1[[#This Row],[1022]]*$T$8),( Table1[[#This Row],[1020]]*$U$8))</f>
        <v>13.985233978975195</v>
      </c>
      <c r="H94" s="5">
        <v>27.9</v>
      </c>
      <c r="I94" s="6">
        <v>22.889765000000001</v>
      </c>
      <c r="J94" s="6">
        <f>Table1[[#This Row],[modulair]]-Table1[[#This Row],[adjusted_weighted_FEM_avg]]</f>
        <v>13.914766021024803</v>
      </c>
      <c r="K94" s="5">
        <f>Table1[[#This Row],[purpleair]]-Table1[[#This Row],[adjusted_weighted_FEM_avg]]</f>
        <v>8.9045310210248054</v>
      </c>
      <c r="L94" s="5">
        <f>ABS(Table1[[#This Row],[modulair_err]])</f>
        <v>13.914766021024803</v>
      </c>
      <c r="M94" s="5">
        <f>ABS(Table1[[#This Row],[purpleair_err]])</f>
        <v>8.9045310210248054</v>
      </c>
      <c r="N94" s="5">
        <f>Table1[[#This Row],[modulair_err]]^2</f>
        <v>193.62071341986643</v>
      </c>
      <c r="O94" s="5">
        <f>Table1[[#This Row],[purpleair_err]]^2</f>
        <v>79.29067270439306</v>
      </c>
      <c r="P94" s="5"/>
      <c r="Q94" s="5"/>
    </row>
    <row r="95" spans="1:17" x14ac:dyDescent="0.3">
      <c r="A95" s="2">
        <v>45507.375</v>
      </c>
      <c r="B95" s="5">
        <v>6.9</v>
      </c>
      <c r="C95" s="5">
        <v>18</v>
      </c>
      <c r="D95" s="5">
        <v>17.8</v>
      </c>
      <c r="E95" s="5">
        <f t="shared" si="7"/>
        <v>14.233333333333334</v>
      </c>
      <c r="F95" s="5">
        <f>AVERAGE((Table1[[#This Row],[thermo]]*$S$7),(Table1[[#This Row],[1022]]*$T$7),( Table1[[#This Row],[1020]]*$U$7))</f>
        <v>16.097624711382053</v>
      </c>
      <c r="G95" s="5">
        <f>AVERAGE((Table1[[#This Row],[thermo]]*$S$8),(Table1[[#This Row],[1022]]*$T$8),( Table1[[#This Row],[1020]]*$U$8))</f>
        <v>14.917817839790148</v>
      </c>
      <c r="H95" s="5">
        <v>26.8</v>
      </c>
      <c r="I95" s="6">
        <v>22.571795000000002</v>
      </c>
      <c r="J95" s="6">
        <f>Table1[[#This Row],[modulair]]-Table1[[#This Row],[adjusted_weighted_FEM_avg]]</f>
        <v>11.882182160209853</v>
      </c>
      <c r="K95" s="5">
        <f>Table1[[#This Row],[purpleair]]-Table1[[#This Row],[adjusted_weighted_FEM_avg]]</f>
        <v>7.6539771602098536</v>
      </c>
      <c r="L95" s="5">
        <f>ABS(Table1[[#This Row],[modulair_err]])</f>
        <v>11.882182160209853</v>
      </c>
      <c r="M95" s="5">
        <f>ABS(Table1[[#This Row],[purpleair_err]])</f>
        <v>7.6539771602098536</v>
      </c>
      <c r="N95" s="5">
        <f>Table1[[#This Row],[modulair_err]]^2</f>
        <v>141.18625288840929</v>
      </c>
      <c r="O95" s="5">
        <f>Table1[[#This Row],[purpleair_err]]^2</f>
        <v>58.583366369014094</v>
      </c>
      <c r="P95" s="5"/>
      <c r="Q95" s="5"/>
    </row>
    <row r="96" spans="1:17" x14ac:dyDescent="0.3">
      <c r="A96" s="2">
        <v>45507.416666666701</v>
      </c>
      <c r="B96" s="5">
        <v>12.9</v>
      </c>
      <c r="C96" s="5">
        <v>12.5</v>
      </c>
      <c r="D96" s="5">
        <v>13.6</v>
      </c>
      <c r="E96" s="5">
        <f t="shared" si="7"/>
        <v>13</v>
      </c>
      <c r="F96" s="5">
        <f>AVERAGE((Table1[[#This Row],[thermo]]*$S$7),(Table1[[#This Row],[1022]]*$T$7),( Table1[[#This Row],[1020]]*$U$7))</f>
        <v>12.866399699703834</v>
      </c>
      <c r="G96" s="5">
        <f>AVERAGE((Table1[[#This Row],[thermo]]*$S$8),(Table1[[#This Row],[1022]]*$T$8),( Table1[[#This Row],[1020]]*$U$8))</f>
        <v>12.961269298258827</v>
      </c>
      <c r="H96" s="5">
        <v>24.4</v>
      </c>
      <c r="I96" s="6">
        <v>21.196043</v>
      </c>
      <c r="J96" s="6">
        <f>Table1[[#This Row],[modulair]]-Table1[[#This Row],[adjusted_weighted_FEM_avg]]</f>
        <v>11.438730701741171</v>
      </c>
      <c r="K96" s="5">
        <f>Table1[[#This Row],[purpleair]]-Table1[[#This Row],[adjusted_weighted_FEM_avg]]</f>
        <v>8.2347737017411724</v>
      </c>
      <c r="L96" s="5">
        <f>ABS(Table1[[#This Row],[modulair_err]])</f>
        <v>11.438730701741171</v>
      </c>
      <c r="M96" s="5">
        <f>ABS(Table1[[#This Row],[purpleair_err]])</f>
        <v>8.2347737017411724</v>
      </c>
      <c r="N96" s="5">
        <f>Table1[[#This Row],[modulair_err]]^2</f>
        <v>130.84456006695606</v>
      </c>
      <c r="O96" s="5">
        <f>Table1[[#This Row],[purpleair_err]]^2</f>
        <v>67.811497918888008</v>
      </c>
      <c r="P96" s="5"/>
      <c r="Q96" s="5"/>
    </row>
    <row r="97" spans="1:17" x14ac:dyDescent="0.3">
      <c r="A97" s="2">
        <v>45507.458333333299</v>
      </c>
      <c r="B97" s="5">
        <v>11.6</v>
      </c>
      <c r="C97" s="5">
        <v>18.600000000000001</v>
      </c>
      <c r="D97" s="5">
        <v>8.5</v>
      </c>
      <c r="E97" s="5">
        <f t="shared" si="7"/>
        <v>12.9</v>
      </c>
      <c r="F97" s="5">
        <f>AVERAGE((Table1[[#This Row],[thermo]]*$S$7),(Table1[[#This Row],[1022]]*$T$7),( Table1[[#This Row],[1020]]*$U$7))</f>
        <v>14.681879281900001</v>
      </c>
      <c r="G97" s="5">
        <f>AVERAGE((Table1[[#This Row],[thermo]]*$S$8),(Table1[[#This Row],[1022]]*$T$8),( Table1[[#This Row],[1020]]*$U$8))</f>
        <v>13.460023848590042</v>
      </c>
      <c r="H97" s="5">
        <v>21.9</v>
      </c>
      <c r="I97" s="6">
        <v>20.450569000000002</v>
      </c>
      <c r="J97" s="6">
        <f>Table1[[#This Row],[modulair]]-Table1[[#This Row],[adjusted_weighted_FEM_avg]]</f>
        <v>8.4399761514099563</v>
      </c>
      <c r="K97" s="5">
        <f>Table1[[#This Row],[purpleair]]-Table1[[#This Row],[adjusted_weighted_FEM_avg]]</f>
        <v>6.9905451514099592</v>
      </c>
      <c r="L97" s="5">
        <f>ABS(Table1[[#This Row],[modulair_err]])</f>
        <v>8.4399761514099563</v>
      </c>
      <c r="M97" s="5">
        <f>ABS(Table1[[#This Row],[purpleair_err]])</f>
        <v>6.9905451514099592</v>
      </c>
      <c r="N97" s="5">
        <f>Table1[[#This Row],[modulair_err]]^2</f>
        <v>71.233197436368812</v>
      </c>
      <c r="O97" s="5">
        <f>Table1[[#This Row],[purpleair_err]]^2</f>
        <v>48.867721513901287</v>
      </c>
      <c r="P97" s="5"/>
      <c r="Q97" s="5"/>
    </row>
    <row r="98" spans="1:17" x14ac:dyDescent="0.3">
      <c r="A98" s="2">
        <v>45507.5</v>
      </c>
      <c r="B98" s="5">
        <v>15.9</v>
      </c>
      <c r="C98" s="5">
        <v>13.4</v>
      </c>
      <c r="D98" s="5">
        <v>8.9</v>
      </c>
      <c r="E98" s="5">
        <f t="shared" si="7"/>
        <v>12.733333333333334</v>
      </c>
      <c r="F98" s="5">
        <f>AVERAGE((Table1[[#This Row],[thermo]]*$S$7),(Table1[[#This Row],[1022]]*$T$7),( Table1[[#This Row],[1020]]*$U$7))</f>
        <v>12.58969024840505</v>
      </c>
      <c r="G98" s="5">
        <f>AVERAGE((Table1[[#This Row],[thermo]]*$S$8),(Table1[[#This Row],[1022]]*$T$8),( Table1[[#This Row],[1020]]*$U$8))</f>
        <v>12.637666342275102</v>
      </c>
      <c r="H98" s="5">
        <v>22.5</v>
      </c>
      <c r="I98" s="6">
        <v>20.073589999999999</v>
      </c>
      <c r="J98" s="6">
        <f>Table1[[#This Row],[modulair]]-Table1[[#This Row],[adjusted_weighted_FEM_avg]]</f>
        <v>9.8623336577248981</v>
      </c>
      <c r="K98" s="5">
        <f>Table1[[#This Row],[purpleair]]-Table1[[#This Row],[adjusted_weighted_FEM_avg]]</f>
        <v>7.4359236577248975</v>
      </c>
      <c r="L98" s="5">
        <f>ABS(Table1[[#This Row],[modulair_err]])</f>
        <v>9.8623336577248981</v>
      </c>
      <c r="M98" s="5">
        <f>ABS(Table1[[#This Row],[purpleair_err]])</f>
        <v>7.4359236577248975</v>
      </c>
      <c r="N98" s="5">
        <f>Table1[[#This Row],[modulair_err]]^2</f>
        <v>97.265625176293369</v>
      </c>
      <c r="O98" s="5">
        <f>Table1[[#This Row],[purpleair_err]]^2</f>
        <v>55.292960643512821</v>
      </c>
      <c r="P98" s="5"/>
      <c r="Q98" s="5"/>
    </row>
    <row r="99" spans="1:17" x14ac:dyDescent="0.3">
      <c r="A99" s="2">
        <v>45507.541666666701</v>
      </c>
      <c r="B99" s="5">
        <v>13.9</v>
      </c>
      <c r="C99" s="5">
        <v>17.600000000000001</v>
      </c>
      <c r="D99" s="5">
        <v>14.3</v>
      </c>
      <c r="E99" s="5">
        <f t="shared" si="7"/>
        <v>15.266666666666666</v>
      </c>
      <c r="F99" s="5">
        <f>AVERAGE((Table1[[#This Row],[thermo]]*$S$7),(Table1[[#This Row],[1022]]*$T$7),( Table1[[#This Row],[1020]]*$U$7))</f>
        <v>16.08461522950784</v>
      </c>
      <c r="G99" s="5">
        <f>AVERAGE((Table1[[#This Row],[thermo]]*$S$8),(Table1[[#This Row],[1022]]*$T$8),( Table1[[#This Row],[1020]]*$U$8))</f>
        <v>15.536442204856852</v>
      </c>
      <c r="H99" s="5">
        <v>24.5</v>
      </c>
      <c r="I99" s="6">
        <v>20.902455</v>
      </c>
      <c r="J99" s="6">
        <f>Table1[[#This Row],[modulair]]-Table1[[#This Row],[adjusted_weighted_FEM_avg]]</f>
        <v>8.9635577951431475</v>
      </c>
      <c r="K99" s="5">
        <f>Table1[[#This Row],[purpleair]]-Table1[[#This Row],[adjusted_weighted_FEM_avg]]</f>
        <v>5.3660127951431473</v>
      </c>
      <c r="L99" s="5">
        <f>ABS(Table1[[#This Row],[modulair_err]])</f>
        <v>8.9635577951431475</v>
      </c>
      <c r="M99" s="5">
        <f>ABS(Table1[[#This Row],[purpleair_err]])</f>
        <v>5.3660127951431473</v>
      </c>
      <c r="N99" s="5">
        <f>Table1[[#This Row],[modulair_err]]^2</f>
        <v>80.345368346871481</v>
      </c>
      <c r="O99" s="5">
        <f>Table1[[#This Row],[purpleair_err]]^2</f>
        <v>28.794093317639973</v>
      </c>
      <c r="P99" s="5"/>
      <c r="Q99" s="5"/>
    </row>
    <row r="100" spans="1:17" x14ac:dyDescent="0.3">
      <c r="A100" s="2">
        <v>45507.583333333299</v>
      </c>
      <c r="B100" s="5">
        <v>14.3</v>
      </c>
      <c r="C100" s="5">
        <v>18.399999999999999</v>
      </c>
      <c r="D100" s="5">
        <v>15.3</v>
      </c>
      <c r="E100" s="5">
        <f t="shared" si="7"/>
        <v>16</v>
      </c>
      <c r="F100" s="5">
        <f>AVERAGE((Table1[[#This Row],[thermo]]*$S$7),(Table1[[#This Row],[1022]]*$T$7),( Table1[[#This Row],[1020]]*$U$7))</f>
        <v>16.872536429774737</v>
      </c>
      <c r="G100" s="5">
        <f>AVERAGE((Table1[[#This Row],[thermo]]*$S$8),(Table1[[#This Row],[1022]]*$T$8),( Table1[[#This Row],[1020]]*$U$8))</f>
        <v>16.291774823380031</v>
      </c>
      <c r="H100" s="5">
        <v>25.7</v>
      </c>
      <c r="I100" s="6">
        <v>22.263914</v>
      </c>
      <c r="J100" s="6">
        <f>Table1[[#This Row],[modulair]]-Table1[[#This Row],[adjusted_weighted_FEM_avg]]</f>
        <v>9.4082251766199683</v>
      </c>
      <c r="K100" s="5">
        <f>Table1[[#This Row],[purpleair]]-Table1[[#This Row],[adjusted_weighted_FEM_avg]]</f>
        <v>5.9721391766199687</v>
      </c>
      <c r="L100" s="5">
        <f>ABS(Table1[[#This Row],[modulair_err]])</f>
        <v>9.4082251766199683</v>
      </c>
      <c r="M100" s="5">
        <f>ABS(Table1[[#This Row],[purpleair_err]])</f>
        <v>5.9721391766199687</v>
      </c>
      <c r="N100" s="5">
        <f>Table1[[#This Row],[modulair_err]]^2</f>
        <v>88.514700973985839</v>
      </c>
      <c r="O100" s="5">
        <f>Table1[[#This Row],[purpleair_err]]^2</f>
        <v>35.666446344919038</v>
      </c>
      <c r="P100" s="5"/>
      <c r="Q100" s="5"/>
    </row>
    <row r="101" spans="1:17" x14ac:dyDescent="0.3">
      <c r="A101" s="2">
        <v>45507.625</v>
      </c>
      <c r="B101" s="5">
        <v>21.1</v>
      </c>
      <c r="C101" s="5">
        <v>23.8</v>
      </c>
      <c r="D101" s="5">
        <v>28.3</v>
      </c>
      <c r="E101" s="5">
        <f t="shared" si="7"/>
        <v>24.400000000000002</v>
      </c>
      <c r="F101" s="5">
        <f>AVERAGE((Table1[[#This Row],[thermo]]*$S$7),(Table1[[#This Row],[1022]]*$T$7),( Table1[[#This Row],[1020]]*$U$7))</f>
        <v>24.577014897884492</v>
      </c>
      <c r="G101" s="5">
        <f>AVERAGE((Table1[[#This Row],[thermo]]*$S$8),(Table1[[#This Row],[1022]]*$T$8),( Table1[[#This Row],[1020]]*$U$8))</f>
        <v>24.507953665695567</v>
      </c>
      <c r="H101" s="5">
        <v>33.6</v>
      </c>
      <c r="I101" s="6">
        <v>32.865875000000003</v>
      </c>
      <c r="J101" s="6">
        <f>Table1[[#This Row],[modulair]]-Table1[[#This Row],[adjusted_weighted_FEM_avg]]</f>
        <v>9.0920463343044347</v>
      </c>
      <c r="K101" s="5">
        <f>Table1[[#This Row],[purpleair]]-Table1[[#This Row],[adjusted_weighted_FEM_avg]]</f>
        <v>8.3579213343044358</v>
      </c>
      <c r="L101" s="5">
        <f>ABS(Table1[[#This Row],[modulair_err]])</f>
        <v>9.0920463343044347</v>
      </c>
      <c r="M101" s="5">
        <f>ABS(Table1[[#This Row],[purpleair_err]])</f>
        <v>8.3579213343044358</v>
      </c>
      <c r="N101" s="5">
        <f>Table1[[#This Row],[modulair_err]]^2</f>
        <v>82.665306545138705</v>
      </c>
      <c r="O101" s="5">
        <f>Table1[[#This Row],[purpleair_err]]^2</f>
        <v>69.854849030421235</v>
      </c>
      <c r="P101" s="5"/>
      <c r="Q101" s="5"/>
    </row>
    <row r="102" spans="1:17" x14ac:dyDescent="0.3">
      <c r="A102" s="2">
        <v>45507.666666666701</v>
      </c>
      <c r="B102" s="5">
        <v>32.5</v>
      </c>
      <c r="C102" s="5">
        <v>10.3</v>
      </c>
      <c r="D102" s="5">
        <v>26</v>
      </c>
      <c r="E102" s="5">
        <f t="shared" si="7"/>
        <v>22.933333333333334</v>
      </c>
      <c r="F102" s="5">
        <f>AVERAGE((Table1[[#This Row],[thermo]]*$S$7),(Table1[[#This Row],[1022]]*$T$7),( Table1[[#This Row],[1020]]*$U$7))</f>
        <v>18.274835015352963</v>
      </c>
      <c r="G102" s="5">
        <f>AVERAGE((Table1[[#This Row],[thermo]]*$S$8),(Table1[[#This Row],[1022]]*$T$8),( Table1[[#This Row],[1020]]*$U$8))</f>
        <v>21.367448417931019</v>
      </c>
      <c r="H102" s="5">
        <v>33.700000000000003</v>
      </c>
      <c r="I102" s="6">
        <v>30.324123</v>
      </c>
      <c r="J102" s="6">
        <f>Table1[[#This Row],[modulair]]-Table1[[#This Row],[adjusted_weighted_FEM_avg]]</f>
        <v>12.332551582068984</v>
      </c>
      <c r="K102" s="5">
        <f>Table1[[#This Row],[purpleair]]-Table1[[#This Row],[adjusted_weighted_FEM_avg]]</f>
        <v>8.956674582068981</v>
      </c>
      <c r="L102" s="5">
        <f>ABS(Table1[[#This Row],[modulair_err]])</f>
        <v>12.332551582068984</v>
      </c>
      <c r="M102" s="5">
        <f>ABS(Table1[[#This Row],[purpleair_err]])</f>
        <v>8.956674582068981</v>
      </c>
      <c r="N102" s="5">
        <f>Table1[[#This Row],[modulair_err]]^2</f>
        <v>152.09182852439218</v>
      </c>
      <c r="O102" s="5">
        <f>Table1[[#This Row],[purpleair_err]]^2</f>
        <v>80.222019569080558</v>
      </c>
      <c r="P102" s="5"/>
      <c r="Q102" s="5"/>
    </row>
    <row r="103" spans="1:17" x14ac:dyDescent="0.3">
      <c r="A103" s="2">
        <v>45507.708333333299</v>
      </c>
      <c r="B103" s="5">
        <v>29.7</v>
      </c>
      <c r="C103" s="5">
        <v>16.3</v>
      </c>
      <c r="D103" s="5">
        <v>19.7</v>
      </c>
      <c r="E103" s="5">
        <f t="shared" si="7"/>
        <v>21.900000000000002</v>
      </c>
      <c r="F103" s="5">
        <f>AVERAGE((Table1[[#This Row],[thermo]]*$S$7),(Table1[[#This Row],[1022]]*$T$7),( Table1[[#This Row],[1020]]*$U$7))</f>
        <v>19.457440629293032</v>
      </c>
      <c r="G103" s="5">
        <f>AVERAGE((Table1[[#This Row],[thermo]]*$S$8),(Table1[[#This Row],[1022]]*$T$8),( Table1[[#This Row],[1020]]*$U$8))</f>
        <v>21.033033709856738</v>
      </c>
      <c r="H103" s="5">
        <v>29.6</v>
      </c>
      <c r="I103" s="6">
        <v>24.184784000000001</v>
      </c>
      <c r="J103" s="6">
        <f>Table1[[#This Row],[modulair]]-Table1[[#This Row],[adjusted_weighted_FEM_avg]]</f>
        <v>8.5669662901432631</v>
      </c>
      <c r="K103" s="5">
        <f>Table1[[#This Row],[purpleair]]-Table1[[#This Row],[adjusted_weighted_FEM_avg]]</f>
        <v>3.1517502901432621</v>
      </c>
      <c r="L103" s="5">
        <f>ABS(Table1[[#This Row],[modulair_err]])</f>
        <v>8.5669662901432631</v>
      </c>
      <c r="M103" s="5">
        <f>ABS(Table1[[#This Row],[purpleair_err]])</f>
        <v>3.1517502901432621</v>
      </c>
      <c r="N103" s="5">
        <f>Table1[[#This Row],[modulair_err]]^2</f>
        <v>73.392911416451028</v>
      </c>
      <c r="O103" s="5">
        <f>Table1[[#This Row],[purpleair_err]]^2</f>
        <v>9.9335298914181376</v>
      </c>
      <c r="P103" s="5"/>
      <c r="Q103" s="5"/>
    </row>
    <row r="104" spans="1:17" x14ac:dyDescent="0.3">
      <c r="A104" s="2">
        <v>45507.75</v>
      </c>
      <c r="B104" s="5">
        <v>24.4</v>
      </c>
      <c r="C104" s="5">
        <v>16.2</v>
      </c>
      <c r="D104" s="5">
        <v>21.5</v>
      </c>
      <c r="E104" s="5">
        <f t="shared" si="7"/>
        <v>20.7</v>
      </c>
      <c r="F104" s="5">
        <f>AVERAGE((Table1[[#This Row],[thermo]]*$S$7),(Table1[[#This Row],[1022]]*$T$7),( Table1[[#This Row],[1020]]*$U$7))</f>
        <v>19.009628055855398</v>
      </c>
      <c r="G104" s="5">
        <f>AVERAGE((Table1[[#This Row],[thermo]]*$S$8),(Table1[[#This Row],[1022]]*$T$8),( Table1[[#This Row],[1020]]*$U$8))</f>
        <v>20.128033641621624</v>
      </c>
      <c r="H104" s="5">
        <v>28.4</v>
      </c>
      <c r="I104" s="6">
        <v>23.62959</v>
      </c>
      <c r="J104" s="6">
        <f>Table1[[#This Row],[modulair]]-Table1[[#This Row],[adjusted_weighted_FEM_avg]]</f>
        <v>8.2719663583783749</v>
      </c>
      <c r="K104" s="5">
        <f>Table1[[#This Row],[purpleair]]-Table1[[#This Row],[adjusted_weighted_FEM_avg]]</f>
        <v>3.5015563583783766</v>
      </c>
      <c r="L104" s="5">
        <f>ABS(Table1[[#This Row],[modulair_err]])</f>
        <v>8.2719663583783749</v>
      </c>
      <c r="M104" s="5">
        <f>ABS(Table1[[#This Row],[purpleair_err]])</f>
        <v>3.5015563583783766</v>
      </c>
      <c r="N104" s="5">
        <f>Table1[[#This Row],[modulair_err]]^2</f>
        <v>68.4254274341436</v>
      </c>
      <c r="O104" s="5">
        <f>Table1[[#This Row],[purpleair_err]]^2</f>
        <v>12.260896930900039</v>
      </c>
      <c r="P104" s="5"/>
      <c r="Q104" s="5"/>
    </row>
    <row r="105" spans="1:17" x14ac:dyDescent="0.3">
      <c r="A105" s="2">
        <v>45507.791666666701</v>
      </c>
      <c r="B105" s="5">
        <v>23.2</v>
      </c>
      <c r="C105" s="5">
        <v>15.9</v>
      </c>
      <c r="D105" s="5">
        <v>19</v>
      </c>
      <c r="E105" s="5">
        <f t="shared" si="7"/>
        <v>19.366666666666667</v>
      </c>
      <c r="F105" s="5">
        <f>AVERAGE((Table1[[#This Row],[thermo]]*$S$7),(Table1[[#This Row],[1022]]*$T$7),( Table1[[#This Row],[1020]]*$U$7))</f>
        <v>17.960181229592507</v>
      </c>
      <c r="G105" s="5">
        <f>AVERAGE((Table1[[#This Row],[thermo]]*$S$8),(Table1[[#This Row],[1022]]*$T$8),( Table1[[#This Row],[1020]]*$U$8))</f>
        <v>18.878305049089303</v>
      </c>
      <c r="H105" s="5">
        <v>26.5</v>
      </c>
      <c r="I105" s="6">
        <v>19.923328999999999</v>
      </c>
      <c r="J105" s="6">
        <f>Table1[[#This Row],[modulair]]-Table1[[#This Row],[adjusted_weighted_FEM_avg]]</f>
        <v>7.6216949509106975</v>
      </c>
      <c r="K105" s="5">
        <f>Table1[[#This Row],[purpleair]]-Table1[[#This Row],[adjusted_weighted_FEM_avg]]</f>
        <v>1.0450239509106964</v>
      </c>
      <c r="L105" s="5">
        <f>ABS(Table1[[#This Row],[modulair_err]])</f>
        <v>7.6216949509106975</v>
      </c>
      <c r="M105" s="5">
        <f>ABS(Table1[[#This Row],[purpleair_err]])</f>
        <v>1.0450239509106964</v>
      </c>
      <c r="N105" s="5">
        <f>Table1[[#This Row],[modulair_err]]^2</f>
        <v>58.090233924737618</v>
      </c>
      <c r="O105" s="5">
        <f>Table1[[#This Row],[purpleair_err]]^2</f>
        <v>1.0920750579770018</v>
      </c>
      <c r="P105" s="5"/>
      <c r="Q105" s="5"/>
    </row>
    <row r="106" spans="1:17" x14ac:dyDescent="0.3">
      <c r="A106" s="2">
        <v>45507.833333333299</v>
      </c>
      <c r="B106" s="5">
        <v>22.4</v>
      </c>
      <c r="C106" s="5">
        <v>16.8</v>
      </c>
      <c r="D106" s="5">
        <v>20.9</v>
      </c>
      <c r="E106" s="5">
        <f t="shared" si="7"/>
        <v>20.033333333333335</v>
      </c>
      <c r="F106" s="5">
        <f>AVERAGE((Table1[[#This Row],[thermo]]*$S$7),(Table1[[#This Row],[1022]]*$T$7),( Table1[[#This Row],[1020]]*$U$7))</f>
        <v>18.849729511492683</v>
      </c>
      <c r="G106" s="5">
        <f>AVERAGE((Table1[[#This Row],[thermo]]*$S$8),(Table1[[#This Row],[1022]]*$T$8),( Table1[[#This Row],[1020]]*$U$8))</f>
        <v>19.636538129749201</v>
      </c>
      <c r="H106" s="5">
        <v>26.8</v>
      </c>
      <c r="I106" s="6">
        <v>21.235472000000001</v>
      </c>
      <c r="J106" s="6">
        <f>Table1[[#This Row],[modulair]]-Table1[[#This Row],[adjusted_weighted_FEM_avg]]</f>
        <v>7.1634618702507993</v>
      </c>
      <c r="K106" s="5">
        <f>Table1[[#This Row],[purpleair]]-Table1[[#This Row],[adjusted_weighted_FEM_avg]]</f>
        <v>1.5989338702508</v>
      </c>
      <c r="L106" s="5">
        <f>ABS(Table1[[#This Row],[modulair_err]])</f>
        <v>7.1634618702507993</v>
      </c>
      <c r="M106" s="5">
        <f>ABS(Table1[[#This Row],[purpleair_err]])</f>
        <v>1.5989338702508</v>
      </c>
      <c r="N106" s="5">
        <f>Table1[[#This Row],[modulair_err]]^2</f>
        <v>51.315185966537079</v>
      </c>
      <c r="O106" s="5">
        <f>Table1[[#This Row],[purpleair_err]]^2</f>
        <v>2.5565895214352024</v>
      </c>
      <c r="P106" s="5"/>
      <c r="Q106" s="5"/>
    </row>
    <row r="107" spans="1:17" x14ac:dyDescent="0.3">
      <c r="A107" s="2">
        <v>45507.875</v>
      </c>
      <c r="B107" s="5">
        <v>25.2</v>
      </c>
      <c r="C107" s="5">
        <v>13.1</v>
      </c>
      <c r="D107" s="5">
        <v>19.5</v>
      </c>
      <c r="E107" s="5">
        <f t="shared" si="7"/>
        <v>19.266666666666666</v>
      </c>
      <c r="F107" s="5">
        <f>AVERAGE((Table1[[#This Row],[thermo]]*$S$7),(Table1[[#This Row],[1022]]*$T$7),( Table1[[#This Row],[1020]]*$U$7))</f>
        <v>16.858687695492161</v>
      </c>
      <c r="G107" s="5">
        <f>AVERAGE((Table1[[#This Row],[thermo]]*$S$8),(Table1[[#This Row],[1022]]*$T$8),( Table1[[#This Row],[1020]]*$U$8))</f>
        <v>18.440952800393784</v>
      </c>
      <c r="H107" s="5">
        <v>23.1</v>
      </c>
      <c r="I107" s="6">
        <v>19.545544</v>
      </c>
      <c r="J107" s="6">
        <f>Table1[[#This Row],[modulair]]-Table1[[#This Row],[adjusted_weighted_FEM_avg]]</f>
        <v>4.659047199606217</v>
      </c>
      <c r="K107" s="5">
        <f>Table1[[#This Row],[purpleair]]-Table1[[#This Row],[adjusted_weighted_FEM_avg]]</f>
        <v>1.1045911996062152</v>
      </c>
      <c r="L107" s="5">
        <f>ABS(Table1[[#This Row],[modulair_err]])</f>
        <v>4.659047199606217</v>
      </c>
      <c r="M107" s="5">
        <f>ABS(Table1[[#This Row],[purpleair_err]])</f>
        <v>1.1045911996062152</v>
      </c>
      <c r="N107" s="5">
        <f>Table1[[#This Row],[modulair_err]]^2</f>
        <v>21.706720808158533</v>
      </c>
      <c r="O107" s="5">
        <f>Table1[[#This Row],[purpleair_err]]^2</f>
        <v>1.2201217182474975</v>
      </c>
      <c r="P107" s="5"/>
      <c r="Q107" s="5"/>
    </row>
    <row r="108" spans="1:17" x14ac:dyDescent="0.3">
      <c r="A108" s="2">
        <v>45507.916666666701</v>
      </c>
      <c r="B108" s="5">
        <v>19.899999999999999</v>
      </c>
      <c r="C108" s="5">
        <v>13.2</v>
      </c>
      <c r="D108" s="5">
        <v>15.5</v>
      </c>
      <c r="E108" s="5">
        <f t="shared" si="7"/>
        <v>16.2</v>
      </c>
      <c r="F108" s="5">
        <f>AVERAGE((Table1[[#This Row],[thermo]]*$S$7),(Table1[[#This Row],[1022]]*$T$7),( Table1[[#This Row],[1020]]*$U$7))</f>
        <v>14.942253037709927</v>
      </c>
      <c r="G108" s="5">
        <f>AVERAGE((Table1[[#This Row],[thermo]]*$S$8),(Table1[[#This Row],[1022]]*$T$8),( Table1[[#This Row],[1020]]*$U$8))</f>
        <v>15.758794662673914</v>
      </c>
      <c r="H108" s="5">
        <v>23.1</v>
      </c>
      <c r="I108" s="6">
        <v>19.021816999999999</v>
      </c>
      <c r="J108" s="6">
        <f>Table1[[#This Row],[modulair]]-Table1[[#This Row],[adjusted_weighted_FEM_avg]]</f>
        <v>7.3412053373260875</v>
      </c>
      <c r="K108" s="5">
        <f>Table1[[#This Row],[purpleair]]-Table1[[#This Row],[adjusted_weighted_FEM_avg]]</f>
        <v>3.2630223373260847</v>
      </c>
      <c r="L108" s="5">
        <f>ABS(Table1[[#This Row],[modulair_err]])</f>
        <v>7.3412053373260875</v>
      </c>
      <c r="M108" s="5">
        <f>ABS(Table1[[#This Row],[purpleair_err]])</f>
        <v>3.2630223373260847</v>
      </c>
      <c r="N108" s="5">
        <f>Table1[[#This Row],[modulair_err]]^2</f>
        <v>53.893295804785033</v>
      </c>
      <c r="O108" s="5">
        <f>Table1[[#This Row],[purpleair_err]]^2</f>
        <v>10.647314773888985</v>
      </c>
      <c r="P108" s="5"/>
      <c r="Q108" s="5"/>
    </row>
    <row r="109" spans="1:17" x14ac:dyDescent="0.3">
      <c r="A109" s="2">
        <v>45507.958333333299</v>
      </c>
      <c r="B109" s="5">
        <v>23.1</v>
      </c>
      <c r="C109" s="5">
        <v>10.7</v>
      </c>
      <c r="D109" s="5">
        <v>11.1</v>
      </c>
      <c r="E109" s="5">
        <f t="shared" si="7"/>
        <v>14.966666666666667</v>
      </c>
      <c r="F109" s="5">
        <f>AVERAGE((Table1[[#This Row],[thermo]]*$S$7),(Table1[[#This Row],[1022]]*$T$7),( Table1[[#This Row],[1020]]*$U$7))</f>
        <v>12.873302745423693</v>
      </c>
      <c r="G109" s="5">
        <f>AVERAGE((Table1[[#This Row],[thermo]]*$S$8),(Table1[[#This Row],[1022]]*$T$8),( Table1[[#This Row],[1020]]*$U$8))</f>
        <v>14.199744710982365</v>
      </c>
      <c r="H109" s="5">
        <v>23.9</v>
      </c>
      <c r="I109" s="6">
        <v>20.111059999999998</v>
      </c>
      <c r="J109" s="6">
        <f>Table1[[#This Row],[modulair]]-Table1[[#This Row],[adjusted_weighted_FEM_avg]]</f>
        <v>9.7002552890176332</v>
      </c>
      <c r="K109" s="5">
        <f>Table1[[#This Row],[purpleair]]-Table1[[#This Row],[adjusted_weighted_FEM_avg]]</f>
        <v>5.911315289017633</v>
      </c>
      <c r="L109" s="5">
        <f>ABS(Table1[[#This Row],[modulair_err]])</f>
        <v>9.7002552890176332</v>
      </c>
      <c r="M109" s="5">
        <f>ABS(Table1[[#This Row],[purpleair_err]])</f>
        <v>5.911315289017633</v>
      </c>
      <c r="N109" s="5">
        <f>Table1[[#This Row],[modulair_err]]^2</f>
        <v>94.094952672114573</v>
      </c>
      <c r="O109" s="5">
        <f>Table1[[#This Row],[purpleair_err]]^2</f>
        <v>34.943648446173626</v>
      </c>
      <c r="P109" s="5"/>
      <c r="Q109" s="5"/>
    </row>
    <row r="110" spans="1:17" x14ac:dyDescent="0.3">
      <c r="A110" s="2">
        <v>45508</v>
      </c>
      <c r="B110" s="5">
        <v>8.9</v>
      </c>
      <c r="C110" s="5">
        <v>12.9</v>
      </c>
      <c r="D110" s="5">
        <v>15.5</v>
      </c>
      <c r="E110" s="5">
        <f t="shared" si="7"/>
        <v>12.433333333333332</v>
      </c>
      <c r="F110" s="5">
        <f>AVERAGE((Table1[[#This Row],[thermo]]*$S$7),(Table1[[#This Row],[1022]]*$T$7),( Table1[[#This Row],[1020]]*$U$7))</f>
        <v>12.942744725732403</v>
      </c>
      <c r="G110" s="5">
        <f>AVERAGE((Table1[[#This Row],[thermo]]*$S$8),(Table1[[#This Row],[1022]]*$T$8),( Table1[[#This Row],[1020]]*$U$8))</f>
        <v>12.645603992977348</v>
      </c>
      <c r="H110" s="5">
        <v>22.2</v>
      </c>
      <c r="I110" s="6">
        <v>19.615481299999999</v>
      </c>
      <c r="J110" s="6">
        <f>Table1[[#This Row],[modulair]]-Table1[[#This Row],[adjusted_weighted_FEM_avg]]</f>
        <v>9.5543960070226515</v>
      </c>
      <c r="K110" s="5">
        <f>Table1[[#This Row],[purpleair]]-Table1[[#This Row],[adjusted_weighted_FEM_avg]]</f>
        <v>6.9698773070226512</v>
      </c>
      <c r="L110" s="5">
        <f>ABS(Table1[[#This Row],[modulair_err]])</f>
        <v>9.5543960070226515</v>
      </c>
      <c r="M110" s="5">
        <f>ABS(Table1[[#This Row],[purpleair_err]])</f>
        <v>6.9698773070226512</v>
      </c>
      <c r="N110" s="5">
        <f>Table1[[#This Row],[modulair_err]]^2</f>
        <v>91.286483059010379</v>
      </c>
      <c r="O110" s="5">
        <f>Table1[[#This Row],[purpleair_err]]^2</f>
        <v>48.579189674949326</v>
      </c>
      <c r="P110" s="5"/>
      <c r="Q110" s="5"/>
    </row>
    <row r="111" spans="1:17" x14ac:dyDescent="0.3">
      <c r="A111" s="2">
        <v>45508.041666666701</v>
      </c>
      <c r="B111" s="5">
        <v>19.100000000000001</v>
      </c>
      <c r="C111" s="5">
        <v>12</v>
      </c>
      <c r="D111" s="5">
        <v>13.3</v>
      </c>
      <c r="E111" s="5">
        <f t="shared" si="7"/>
        <v>14.800000000000002</v>
      </c>
      <c r="F111" s="5">
        <f>AVERAGE((Table1[[#This Row],[thermo]]*$S$7),(Table1[[#This Row],[1022]]*$T$7),( Table1[[#This Row],[1020]]*$U$7))</f>
        <v>13.536288206691813</v>
      </c>
      <c r="G111" s="5">
        <f>AVERAGE((Table1[[#This Row],[thermo]]*$S$8),(Table1[[#This Row],[1022]]*$T$8),( Table1[[#This Row],[1020]]*$U$8))</f>
        <v>14.347091633823345</v>
      </c>
      <c r="H111" s="5">
        <v>25.2</v>
      </c>
      <c r="I111" s="6">
        <v>21.408090699999999</v>
      </c>
      <c r="J111" s="6">
        <f>Table1[[#This Row],[modulair]]-Table1[[#This Row],[adjusted_weighted_FEM_avg]]</f>
        <v>10.852908366176655</v>
      </c>
      <c r="K111" s="5">
        <f>Table1[[#This Row],[purpleair]]-Table1[[#This Row],[adjusted_weighted_FEM_avg]]</f>
        <v>7.0609990661766542</v>
      </c>
      <c r="L111" s="5">
        <f>ABS(Table1[[#This Row],[modulair_err]])</f>
        <v>10.852908366176655</v>
      </c>
      <c r="M111" s="5">
        <f>ABS(Table1[[#This Row],[purpleair_err]])</f>
        <v>7.0609990661766542</v>
      </c>
      <c r="N111" s="5">
        <f>Table1[[#This Row],[modulair_err]]^2</f>
        <v>117.78562000462722</v>
      </c>
      <c r="O111" s="5">
        <f>Table1[[#This Row],[purpleair_err]]^2</f>
        <v>49.857707812547581</v>
      </c>
      <c r="P111" s="5"/>
      <c r="Q111" s="5"/>
    </row>
    <row r="112" spans="1:17" x14ac:dyDescent="0.3">
      <c r="A112" s="2">
        <v>45508.083333333299</v>
      </c>
      <c r="B112" s="5">
        <v>14.4</v>
      </c>
      <c r="C112" s="5">
        <v>17.5</v>
      </c>
      <c r="D112" s="5">
        <v>12.8</v>
      </c>
      <c r="E112" s="5">
        <f t="shared" si="7"/>
        <v>14.9</v>
      </c>
      <c r="F112" s="5">
        <f>AVERAGE((Table1[[#This Row],[thermo]]*$S$7),(Table1[[#This Row],[1022]]*$T$7),( Table1[[#This Row],[1020]]*$U$7))</f>
        <v>15.702923436824562</v>
      </c>
      <c r="G112" s="5">
        <f>AVERAGE((Table1[[#This Row],[thermo]]*$S$8),(Table1[[#This Row],[1022]]*$T$8),( Table1[[#This Row],[1020]]*$U$8))</f>
        <v>15.150933962871919</v>
      </c>
      <c r="H112" s="5">
        <v>22.5</v>
      </c>
      <c r="I112" s="6">
        <v>19.1688869</v>
      </c>
      <c r="J112" s="6">
        <f>Table1[[#This Row],[modulair]]-Table1[[#This Row],[adjusted_weighted_FEM_avg]]</f>
        <v>7.3490660371280807</v>
      </c>
      <c r="K112" s="5">
        <f>Table1[[#This Row],[purpleair]]-Table1[[#This Row],[adjusted_weighted_FEM_avg]]</f>
        <v>4.0179529371280811</v>
      </c>
      <c r="L112" s="5">
        <f>ABS(Table1[[#This Row],[modulair_err]])</f>
        <v>7.3490660371280807</v>
      </c>
      <c r="M112" s="5">
        <f>ABS(Table1[[#This Row],[purpleair_err]])</f>
        <v>4.0179529371280811</v>
      </c>
      <c r="N112" s="5">
        <f>Table1[[#This Row],[modulair_err]]^2</f>
        <v>54.008771618069431</v>
      </c>
      <c r="O112" s="5">
        <f>Table1[[#This Row],[purpleair_err]]^2</f>
        <v>16.143945804976173</v>
      </c>
      <c r="P112" s="5"/>
      <c r="Q112" s="5"/>
    </row>
    <row r="113" spans="1:17" x14ac:dyDescent="0.3">
      <c r="A113" s="2">
        <v>45508.125</v>
      </c>
      <c r="B113" s="5">
        <v>23.7</v>
      </c>
      <c r="C113" s="5">
        <v>12.4</v>
      </c>
      <c r="D113" s="5">
        <v>15.7</v>
      </c>
      <c r="E113" s="5">
        <f t="shared" si="7"/>
        <v>17.266666666666666</v>
      </c>
      <c r="F113" s="5">
        <f>AVERAGE((Table1[[#This Row],[thermo]]*$S$7),(Table1[[#This Row],[1022]]*$T$7),( Table1[[#This Row],[1020]]*$U$7))</f>
        <v>15.180589211489371</v>
      </c>
      <c r="G113" s="5">
        <f>AVERAGE((Table1[[#This Row],[thermo]]*$S$8),(Table1[[#This Row],[1022]]*$T$8),( Table1[[#This Row],[1020]]*$U$8))</f>
        <v>16.529997492257817</v>
      </c>
      <c r="H113" s="5">
        <v>20.9</v>
      </c>
      <c r="I113" s="6">
        <v>16.459966999999999</v>
      </c>
      <c r="J113" s="6">
        <f>Table1[[#This Row],[modulair]]-Table1[[#This Row],[adjusted_weighted_FEM_avg]]</f>
        <v>4.370002507742182</v>
      </c>
      <c r="K113" s="5">
        <f>Table1[[#This Row],[purpleair]]-Table1[[#This Row],[adjusted_weighted_FEM_avg]]</f>
        <v>-7.0030492257817656E-2</v>
      </c>
      <c r="L113" s="5">
        <f>ABS(Table1[[#This Row],[modulair_err]])</f>
        <v>4.370002507742182</v>
      </c>
      <c r="M113" s="5">
        <f>ABS(Table1[[#This Row],[purpleair_err]])</f>
        <v>7.0030492257817656E-2</v>
      </c>
      <c r="N113" s="5">
        <f>Table1[[#This Row],[modulair_err]]^2</f>
        <v>19.096921917672958</v>
      </c>
      <c r="O113" s="5">
        <f>Table1[[#This Row],[purpleair_err]]^2</f>
        <v>4.9042698458722587E-3</v>
      </c>
      <c r="P113" s="5"/>
      <c r="Q113" s="5"/>
    </row>
    <row r="114" spans="1:17" x14ac:dyDescent="0.3">
      <c r="A114" s="2">
        <v>45508.166666666701</v>
      </c>
      <c r="B114" s="5">
        <v>22.7</v>
      </c>
      <c r="C114" s="5">
        <v>10.9</v>
      </c>
      <c r="D114" s="5">
        <v>15.5</v>
      </c>
      <c r="E114" s="5">
        <f t="shared" si="7"/>
        <v>16.366666666666667</v>
      </c>
      <c r="F114" s="5">
        <f>AVERAGE((Table1[[#This Row],[thermo]]*$S$7),(Table1[[#This Row],[1022]]*$T$7),( Table1[[#This Row],[1020]]*$U$7))</f>
        <v>14.118147245736237</v>
      </c>
      <c r="G114" s="5">
        <f>AVERAGE((Table1[[#This Row],[thermo]]*$S$8),(Table1[[#This Row],[1022]]*$T$8),( Table1[[#This Row],[1020]]*$U$8))</f>
        <v>15.58254938911316</v>
      </c>
      <c r="H114" s="5">
        <v>18.899999999999999</v>
      </c>
      <c r="I114" s="6">
        <v>15.316527000000001</v>
      </c>
      <c r="J114" s="6">
        <f>Table1[[#This Row],[modulair]]-Table1[[#This Row],[adjusted_weighted_FEM_avg]]</f>
        <v>3.3174506108868389</v>
      </c>
      <c r="K114" s="5">
        <f>Table1[[#This Row],[purpleair]]-Table1[[#This Row],[adjusted_weighted_FEM_avg]]</f>
        <v>-0.26602238911315901</v>
      </c>
      <c r="L114" s="5">
        <f>ABS(Table1[[#This Row],[modulair_err]])</f>
        <v>3.3174506108868389</v>
      </c>
      <c r="M114" s="5">
        <f>ABS(Table1[[#This Row],[purpleair_err]])</f>
        <v>0.26602238911315901</v>
      </c>
      <c r="N114" s="5">
        <f>Table1[[#This Row],[modulair_err]]^2</f>
        <v>11.005478555673461</v>
      </c>
      <c r="O114" s="5">
        <f>Table1[[#This Row],[purpleair_err]]^2</f>
        <v>7.076791150947298E-2</v>
      </c>
      <c r="P114" s="5"/>
      <c r="Q114" s="5"/>
    </row>
    <row r="115" spans="1:17" x14ac:dyDescent="0.3">
      <c r="A115" s="2">
        <v>45508.208333333299</v>
      </c>
      <c r="B115" s="5">
        <v>19.3</v>
      </c>
      <c r="C115" s="5">
        <v>12</v>
      </c>
      <c r="D115" s="5">
        <v>16.2</v>
      </c>
      <c r="E115" s="5">
        <f t="shared" si="7"/>
        <v>15.833333333333334</v>
      </c>
      <c r="F115" s="5">
        <f>AVERAGE((Table1[[#This Row],[thermo]]*$S$7),(Table1[[#This Row],[1022]]*$T$7),( Table1[[#This Row],[1020]]*$U$7))</f>
        <v>14.359991221875434</v>
      </c>
      <c r="G115" s="5">
        <f>AVERAGE((Table1[[#This Row],[thermo]]*$S$8),(Table1[[#This Row],[1022]]*$T$8),( Table1[[#This Row],[1020]]*$U$8))</f>
        <v>15.330814363289461</v>
      </c>
      <c r="H115" s="5">
        <v>19.2</v>
      </c>
      <c r="I115" s="6">
        <v>15.100737000000001</v>
      </c>
      <c r="J115" s="6">
        <f>Table1[[#This Row],[modulair]]-Table1[[#This Row],[adjusted_weighted_FEM_avg]]</f>
        <v>3.8691856367105384</v>
      </c>
      <c r="K115" s="5">
        <f>Table1[[#This Row],[purpleair]]-Table1[[#This Row],[adjusted_weighted_FEM_avg]]</f>
        <v>-0.23007736328946038</v>
      </c>
      <c r="L115" s="5">
        <f>ABS(Table1[[#This Row],[modulair_err]])</f>
        <v>3.8691856367105384</v>
      </c>
      <c r="M115" s="5">
        <f>ABS(Table1[[#This Row],[purpleair_err]])</f>
        <v>0.23007736328946038</v>
      </c>
      <c r="N115" s="5">
        <f>Table1[[#This Row],[modulair_err]]^2</f>
        <v>14.970597491327135</v>
      </c>
      <c r="O115" s="5">
        <f>Table1[[#This Row],[purpleair_err]]^2</f>
        <v>5.293559309823033E-2</v>
      </c>
      <c r="P115" s="5"/>
      <c r="Q115" s="5"/>
    </row>
    <row r="116" spans="1:17" x14ac:dyDescent="0.3">
      <c r="A116" s="2">
        <v>45508.25</v>
      </c>
      <c r="B116" s="5">
        <v>13.2</v>
      </c>
      <c r="C116" s="5">
        <v>12.6</v>
      </c>
      <c r="D116" s="5">
        <v>14.7</v>
      </c>
      <c r="E116" s="5">
        <f t="shared" si="7"/>
        <v>13.5</v>
      </c>
      <c r="F116" s="5">
        <f>AVERAGE((Table1[[#This Row],[thermo]]*$S$7),(Table1[[#This Row],[1022]]*$T$7),( Table1[[#This Row],[1020]]*$U$7))</f>
        <v>13.272249091853309</v>
      </c>
      <c r="G116" s="5">
        <f>AVERAGE((Table1[[#This Row],[thermo]]*$S$8),(Table1[[#This Row],[1022]]*$T$8),( Table1[[#This Row],[1020]]*$U$8))</f>
        <v>13.436112303197396</v>
      </c>
      <c r="H116" s="5">
        <v>17.8</v>
      </c>
      <c r="I116" s="6">
        <v>14.139912000000001</v>
      </c>
      <c r="J116" s="6">
        <f>Table1[[#This Row],[modulair]]-Table1[[#This Row],[adjusted_weighted_FEM_avg]]</f>
        <v>4.363887696802605</v>
      </c>
      <c r="K116" s="5">
        <f>Table1[[#This Row],[purpleair]]-Table1[[#This Row],[adjusted_weighted_FEM_avg]]</f>
        <v>0.70379969680260501</v>
      </c>
      <c r="L116" s="5">
        <f>ABS(Table1[[#This Row],[modulair_err]])</f>
        <v>4.363887696802605</v>
      </c>
      <c r="M116" s="5">
        <f>ABS(Table1[[#This Row],[purpleair_err]])</f>
        <v>0.70379969680260501</v>
      </c>
      <c r="N116" s="5">
        <f>Table1[[#This Row],[modulair_err]]^2</f>
        <v>19.043515830305143</v>
      </c>
      <c r="O116" s="5">
        <f>Table1[[#This Row],[purpleair_err]]^2</f>
        <v>0.49533401321943876</v>
      </c>
      <c r="P116" s="5"/>
      <c r="Q116" s="5"/>
    </row>
    <row r="117" spans="1:17" x14ac:dyDescent="0.3">
      <c r="A117" s="2">
        <v>45508.291666666701</v>
      </c>
      <c r="B117" s="5">
        <v>4.5</v>
      </c>
      <c r="C117" s="5">
        <v>12.4</v>
      </c>
      <c r="D117" s="5">
        <v>15.2</v>
      </c>
      <c r="E117" s="5">
        <f t="shared" si="7"/>
        <v>10.699999999999998</v>
      </c>
      <c r="F117" s="5">
        <f>AVERAGE((Table1[[#This Row],[thermo]]*$S$7),(Table1[[#This Row],[1022]]*$T$7),( Table1[[#This Row],[1020]]*$U$7))</f>
        <v>11.848005986066374</v>
      </c>
      <c r="G117" s="5">
        <f>AVERAGE((Table1[[#This Row],[thermo]]*$S$8),(Table1[[#This Row],[1022]]*$T$8),( Table1[[#This Row],[1020]]*$U$8))</f>
        <v>11.149286750987192</v>
      </c>
      <c r="H117" s="5">
        <v>17.7</v>
      </c>
      <c r="I117" s="6">
        <v>14.853513</v>
      </c>
      <c r="J117" s="6">
        <f>Table1[[#This Row],[modulair]]-Table1[[#This Row],[adjusted_weighted_FEM_avg]]</f>
        <v>6.5507132490128068</v>
      </c>
      <c r="K117" s="5">
        <f>Table1[[#This Row],[purpleair]]-Table1[[#This Row],[adjusted_weighted_FEM_avg]]</f>
        <v>3.7042262490128071</v>
      </c>
      <c r="L117" s="5">
        <f>ABS(Table1[[#This Row],[modulair_err]])</f>
        <v>6.5507132490128068</v>
      </c>
      <c r="M117" s="5">
        <f>ABS(Table1[[#This Row],[purpleair_err]])</f>
        <v>3.7042262490128071</v>
      </c>
      <c r="N117" s="5">
        <f>Table1[[#This Row],[modulair_err]]^2</f>
        <v>42.911844070791922</v>
      </c>
      <c r="O117" s="5">
        <f>Table1[[#This Row],[purpleair_err]]^2</f>
        <v>13.721292103875491</v>
      </c>
      <c r="P117" s="5"/>
      <c r="Q117" s="5"/>
    </row>
    <row r="118" spans="1:17" x14ac:dyDescent="0.3">
      <c r="A118" s="2">
        <v>45508.333333333299</v>
      </c>
      <c r="B118" s="5">
        <v>-3.9</v>
      </c>
      <c r="C118" s="5">
        <v>11</v>
      </c>
      <c r="D118" s="5">
        <v>11.6</v>
      </c>
      <c r="E118" s="5">
        <f t="shared" si="7"/>
        <v>6.2333333333333334</v>
      </c>
      <c r="F118" s="5">
        <f>AVERAGE((Table1[[#This Row],[thermo]]*$S$7),(Table1[[#This Row],[1022]]*$T$7),( Table1[[#This Row],[1020]]*$U$7))</f>
        <v>8.683066121634667</v>
      </c>
      <c r="G118" s="5">
        <f>AVERAGE((Table1[[#This Row],[thermo]]*$S$8),(Table1[[#This Row],[1022]]*$T$8),( Table1[[#This Row],[1020]]*$U$8))</f>
        <v>7.140968401560202</v>
      </c>
      <c r="H118" s="5">
        <v>16.899999999999999</v>
      </c>
      <c r="I118" s="6">
        <v>13.209337</v>
      </c>
      <c r="J118" s="6">
        <f>Table1[[#This Row],[modulair]]-Table1[[#This Row],[adjusted_weighted_FEM_avg]]</f>
        <v>9.7590315984397975</v>
      </c>
      <c r="K118" s="5">
        <f>Table1[[#This Row],[purpleair]]-Table1[[#This Row],[adjusted_weighted_FEM_avg]]</f>
        <v>6.0683685984397977</v>
      </c>
      <c r="L118" s="5">
        <f>ABS(Table1[[#This Row],[modulair_err]])</f>
        <v>9.7590315984397975</v>
      </c>
      <c r="M118" s="5">
        <f>ABS(Table1[[#This Row],[purpleair_err]])</f>
        <v>6.0683685984397977</v>
      </c>
      <c r="N118" s="5">
        <f>Table1[[#This Row],[modulair_err]]^2</f>
        <v>95.238697739346435</v>
      </c>
      <c r="O118" s="5">
        <f>Table1[[#This Row],[purpleair_err]]^2</f>
        <v>36.825097446530194</v>
      </c>
      <c r="P118" s="5"/>
      <c r="Q118" s="5"/>
    </row>
    <row r="119" spans="1:17" x14ac:dyDescent="0.3">
      <c r="A119" s="2">
        <v>45508.375</v>
      </c>
      <c r="B119" s="5">
        <v>1.1000000000000001</v>
      </c>
      <c r="C119" s="5">
        <v>12.5</v>
      </c>
      <c r="D119" s="5">
        <v>13.1</v>
      </c>
      <c r="E119" s="5">
        <f t="shared" si="7"/>
        <v>8.9</v>
      </c>
      <c r="F119" s="5">
        <f>AVERAGE((Table1[[#This Row],[thermo]]*$S$7),(Table1[[#This Row],[1022]]*$T$7),( Table1[[#This Row],[1020]]*$U$7))</f>
        <v>10.765726061567593</v>
      </c>
      <c r="G119" s="5">
        <f>AVERAGE((Table1[[#This Row],[thermo]]*$S$8),(Table1[[#This Row],[1022]]*$T$8),( Table1[[#This Row],[1020]]*$U$8))</f>
        <v>9.5926182620735378</v>
      </c>
      <c r="H119" s="5">
        <v>16.5</v>
      </c>
      <c r="I119" s="6">
        <v>12.877784</v>
      </c>
      <c r="J119" s="6">
        <f>Table1[[#This Row],[modulair]]-Table1[[#This Row],[adjusted_weighted_FEM_avg]]</f>
        <v>6.9073817379264622</v>
      </c>
      <c r="K119" s="5">
        <f>Table1[[#This Row],[purpleair]]-Table1[[#This Row],[adjusted_weighted_FEM_avg]]</f>
        <v>3.2851657379264623</v>
      </c>
      <c r="L119" s="5">
        <f>ABS(Table1[[#This Row],[modulair_err]])</f>
        <v>6.9073817379264622</v>
      </c>
      <c r="M119" s="5">
        <f>ABS(Table1[[#This Row],[purpleair_err]])</f>
        <v>3.2851657379264623</v>
      </c>
      <c r="N119" s="5">
        <f>Table1[[#This Row],[modulair_err]]^2</f>
        <v>47.711922473439991</v>
      </c>
      <c r="O119" s="5">
        <f>Table1[[#This Row],[purpleair_err]]^2</f>
        <v>10.792313925645917</v>
      </c>
      <c r="P119" s="5"/>
      <c r="Q119" s="5"/>
    </row>
    <row r="120" spans="1:17" x14ac:dyDescent="0.3">
      <c r="A120" s="2">
        <v>45508.416666666701</v>
      </c>
      <c r="B120" s="5">
        <v>15.9</v>
      </c>
      <c r="C120" s="5">
        <v>12.6</v>
      </c>
      <c r="D120" s="5">
        <v>10.1</v>
      </c>
      <c r="E120" s="5">
        <f t="shared" si="7"/>
        <v>12.866666666666667</v>
      </c>
      <c r="F120" s="5">
        <f>AVERAGE((Table1[[#This Row],[thermo]]*$S$7),(Table1[[#This Row],[1022]]*$T$7),( Table1[[#This Row],[1020]]*$U$7))</f>
        <v>12.467978740124913</v>
      </c>
      <c r="G120" s="5">
        <f>AVERAGE((Table1[[#This Row],[thermo]]*$S$8),(Table1[[#This Row],[1022]]*$T$8),( Table1[[#This Row],[1020]]*$U$8))</f>
        <v>12.696112336210909</v>
      </c>
      <c r="H120" s="5">
        <v>16.2</v>
      </c>
      <c r="I120" s="6">
        <v>11.681291</v>
      </c>
      <c r="J120" s="6">
        <f>Table1[[#This Row],[modulair]]-Table1[[#This Row],[adjusted_weighted_FEM_avg]]</f>
        <v>3.5038876637890901</v>
      </c>
      <c r="K120" s="5">
        <f>Table1[[#This Row],[purpleair]]-Table1[[#This Row],[adjusted_weighted_FEM_avg]]</f>
        <v>-1.0148213362109093</v>
      </c>
      <c r="L120" s="5">
        <f>ABS(Table1[[#This Row],[modulair_err]])</f>
        <v>3.5038876637890901</v>
      </c>
      <c r="M120" s="5">
        <f>ABS(Table1[[#This Row],[purpleair_err]])</f>
        <v>1.0148213362109093</v>
      </c>
      <c r="N120" s="5">
        <f>Table1[[#This Row],[modulair_err]]^2</f>
        <v>12.277228760453367</v>
      </c>
      <c r="O120" s="5">
        <f>Table1[[#This Row],[purpleair_err]]^2</f>
        <v>1.0298623444288955</v>
      </c>
      <c r="P120" s="5"/>
      <c r="Q120" s="5"/>
    </row>
    <row r="121" spans="1:17" x14ac:dyDescent="0.3">
      <c r="A121" s="2">
        <v>45508.458333333299</v>
      </c>
      <c r="B121" s="5">
        <v>16.100000000000001</v>
      </c>
      <c r="C121" s="5">
        <v>10.9</v>
      </c>
      <c r="D121" s="5">
        <v>8.6999999999999993</v>
      </c>
      <c r="E121" s="5">
        <f t="shared" si="7"/>
        <v>11.9</v>
      </c>
      <c r="F121" s="5">
        <f>AVERAGE((Table1[[#This Row],[thermo]]*$S$7),(Table1[[#This Row],[1022]]*$T$7),( Table1[[#This Row],[1020]]*$U$7))</f>
        <v>11.166046211905924</v>
      </c>
      <c r="G121" s="5">
        <f>AVERAGE((Table1[[#This Row],[thermo]]*$S$8),(Table1[[#This Row],[1022]]*$T$8),( Table1[[#This Row],[1020]]*$U$8))</f>
        <v>11.608861164362347</v>
      </c>
      <c r="H121" s="5">
        <v>15.2</v>
      </c>
      <c r="I121" s="6">
        <v>11.126161</v>
      </c>
      <c r="J121" s="6">
        <f>Table1[[#This Row],[modulair]]-Table1[[#This Row],[adjusted_weighted_FEM_avg]]</f>
        <v>3.5911388356376523</v>
      </c>
      <c r="K121" s="5">
        <f>Table1[[#This Row],[purpleair]]-Table1[[#This Row],[adjusted_weighted_FEM_avg]]</f>
        <v>-0.48270016436234719</v>
      </c>
      <c r="L121" s="5">
        <f>ABS(Table1[[#This Row],[modulair_err]])</f>
        <v>3.5911388356376523</v>
      </c>
      <c r="M121" s="5">
        <f>ABS(Table1[[#This Row],[purpleair_err]])</f>
        <v>0.48270016436234719</v>
      </c>
      <c r="N121" s="5">
        <f>Table1[[#This Row],[modulair_err]]^2</f>
        <v>12.896278136824954</v>
      </c>
      <c r="O121" s="5">
        <f>Table1[[#This Row],[purpleair_err]]^2</f>
        <v>0.23299944867543701</v>
      </c>
      <c r="P121" s="5"/>
      <c r="Q121" s="5"/>
    </row>
    <row r="122" spans="1:17" x14ac:dyDescent="0.3">
      <c r="A122" s="2">
        <v>45508.5</v>
      </c>
      <c r="B122" s="5">
        <v>11.5</v>
      </c>
      <c r="C122" s="5">
        <v>10.3</v>
      </c>
      <c r="D122" s="5">
        <v>12.1</v>
      </c>
      <c r="E122" s="5">
        <f t="shared" si="7"/>
        <v>11.299999999999999</v>
      </c>
      <c r="F122" s="5">
        <f>AVERAGE((Table1[[#This Row],[thermo]]*$S$7),(Table1[[#This Row],[1022]]*$T$7),( Table1[[#This Row],[1020]]*$U$7))</f>
        <v>10.99036729145296</v>
      </c>
      <c r="G122" s="5">
        <f>AVERAGE((Table1[[#This Row],[thermo]]*$S$8),(Table1[[#This Row],[1022]]*$T$8),( Table1[[#This Row],[1020]]*$U$8))</f>
        <v>11.203113375412627</v>
      </c>
      <c r="H122" s="5">
        <v>15.1</v>
      </c>
      <c r="I122" s="6">
        <v>11.353629</v>
      </c>
      <c r="J122" s="6">
        <f>Table1[[#This Row],[modulair]]-Table1[[#This Row],[adjusted_weighted_FEM_avg]]</f>
        <v>3.8968866245873723</v>
      </c>
      <c r="K122" s="5">
        <f>Table1[[#This Row],[purpleair]]-Table1[[#This Row],[adjusted_weighted_FEM_avg]]</f>
        <v>0.15051562458737244</v>
      </c>
      <c r="L122" s="5">
        <f>ABS(Table1[[#This Row],[modulair_err]])</f>
        <v>3.8968866245873723</v>
      </c>
      <c r="M122" s="5">
        <f>ABS(Table1[[#This Row],[purpleair_err]])</f>
        <v>0.15051562458737244</v>
      </c>
      <c r="N122" s="5">
        <f>Table1[[#This Row],[modulair_err]]^2</f>
        <v>15.185725364887965</v>
      </c>
      <c r="O122" s="5">
        <f>Table1[[#This Row],[purpleair_err]]^2</f>
        <v>2.2654953244926834E-2</v>
      </c>
      <c r="P122" s="5"/>
      <c r="Q122" s="5"/>
    </row>
    <row r="123" spans="1:17" x14ac:dyDescent="0.3">
      <c r="A123" s="2">
        <v>45508.541666666701</v>
      </c>
      <c r="B123" s="5">
        <v>18.5</v>
      </c>
      <c r="C123" s="5">
        <v>11.6</v>
      </c>
      <c r="D123" s="5">
        <v>10.6</v>
      </c>
      <c r="E123" s="5">
        <f t="shared" si="7"/>
        <v>13.566666666666668</v>
      </c>
      <c r="F123" s="5">
        <f>AVERAGE((Table1[[#This Row],[thermo]]*$S$7),(Table1[[#This Row],[1022]]*$T$7),( Table1[[#This Row],[1020]]*$U$7))</f>
        <v>12.476117914571603</v>
      </c>
      <c r="G123" s="5">
        <f>AVERAGE((Table1[[#This Row],[thermo]]*$S$8),(Table1[[#This Row],[1022]]*$T$8),( Table1[[#This Row],[1020]]*$U$8))</f>
        <v>13.155646712102765</v>
      </c>
      <c r="H123" s="5">
        <v>14.9</v>
      </c>
      <c r="I123" s="6">
        <v>10.760486999999999</v>
      </c>
      <c r="J123" s="6">
        <f>Table1[[#This Row],[modulair]]-Table1[[#This Row],[adjusted_weighted_FEM_avg]]</f>
        <v>1.7443532878972352</v>
      </c>
      <c r="K123" s="5">
        <f>Table1[[#This Row],[purpleair]]-Table1[[#This Row],[adjusted_weighted_FEM_avg]]</f>
        <v>-2.3951597121027657</v>
      </c>
      <c r="L123" s="5">
        <f>ABS(Table1[[#This Row],[modulair_err]])</f>
        <v>1.7443532878972352</v>
      </c>
      <c r="M123" s="5">
        <f>ABS(Table1[[#This Row],[purpleair_err]])</f>
        <v>2.3951597121027657</v>
      </c>
      <c r="N123" s="5">
        <f>Table1[[#This Row],[modulair_err]]^2</f>
        <v>3.0427683929978948</v>
      </c>
      <c r="O123" s="5">
        <f>Table1[[#This Row],[purpleair_err]]^2</f>
        <v>5.7367900464802037</v>
      </c>
      <c r="P123" s="5"/>
      <c r="Q123" s="5"/>
    </row>
    <row r="124" spans="1:17" x14ac:dyDescent="0.3">
      <c r="A124" s="2">
        <v>45508.583333333299</v>
      </c>
      <c r="B124" s="5">
        <v>-6.2</v>
      </c>
      <c r="C124" s="5">
        <v>10</v>
      </c>
      <c r="D124" s="5">
        <v>9.6</v>
      </c>
      <c r="E124" s="5">
        <f t="shared" si="7"/>
        <v>4.4666666666666659</v>
      </c>
      <c r="F124" s="5">
        <f>AVERAGE((Table1[[#This Row],[thermo]]*$S$7),(Table1[[#This Row],[1022]]*$T$7),( Table1[[#This Row],[1020]]*$U$7))</f>
        <v>7.1940950340776979</v>
      </c>
      <c r="G124" s="5">
        <f>AVERAGE((Table1[[#This Row],[thermo]]*$S$8),(Table1[[#This Row],[1022]]*$T$8),( Table1[[#This Row],[1020]]*$U$8))</f>
        <v>5.4670354404602994</v>
      </c>
      <c r="H124" s="5">
        <v>16</v>
      </c>
      <c r="I124" s="6">
        <v>12.747216</v>
      </c>
      <c r="J124" s="6">
        <f>Table1[[#This Row],[modulair]]-Table1[[#This Row],[adjusted_weighted_FEM_avg]]</f>
        <v>10.5329645595397</v>
      </c>
      <c r="K124" s="5">
        <f>Table1[[#This Row],[purpleair]]-Table1[[#This Row],[adjusted_weighted_FEM_avg]]</f>
        <v>7.2801805595397004</v>
      </c>
      <c r="L124" s="5">
        <f>ABS(Table1[[#This Row],[modulair_err]])</f>
        <v>10.5329645595397</v>
      </c>
      <c r="M124" s="5">
        <f>ABS(Table1[[#This Row],[purpleair_err]])</f>
        <v>7.2801805595397004</v>
      </c>
      <c r="N124" s="5">
        <f>Table1[[#This Row],[modulair_err]]^2</f>
        <v>110.94334241251934</v>
      </c>
      <c r="O124" s="5">
        <f>Table1[[#This Row],[purpleair_err]]^2</f>
        <v>53.001028979499786</v>
      </c>
      <c r="P124" s="5"/>
      <c r="Q124" s="5"/>
    </row>
    <row r="125" spans="1:17" x14ac:dyDescent="0.3">
      <c r="A125" s="2">
        <v>45508.625</v>
      </c>
      <c r="B125" s="5">
        <v>16.399999999999999</v>
      </c>
      <c r="C125" s="5">
        <v>7.7</v>
      </c>
      <c r="D125" s="5">
        <v>8.6999999999999993</v>
      </c>
      <c r="E125" s="5">
        <f t="shared" si="7"/>
        <v>10.933333333333332</v>
      </c>
      <c r="F125" s="5">
        <f>AVERAGE((Table1[[#This Row],[thermo]]*$S$7),(Table1[[#This Row],[1022]]*$T$7),( Table1[[#This Row],[1020]]*$U$7))</f>
        <v>9.4208806748437279</v>
      </c>
      <c r="G125" s="5">
        <f>AVERAGE((Table1[[#This Row],[thermo]]*$S$8),(Table1[[#This Row],[1022]]*$T$8),( Table1[[#This Row],[1020]]*$U$8))</f>
        <v>10.385992666185238</v>
      </c>
      <c r="H125" s="5">
        <v>16.5</v>
      </c>
      <c r="I125" s="6">
        <v>12.092606999999999</v>
      </c>
      <c r="J125" s="6">
        <f>Table1[[#This Row],[modulair]]-Table1[[#This Row],[adjusted_weighted_FEM_avg]]</f>
        <v>6.1140073338147616</v>
      </c>
      <c r="K125" s="5">
        <f>Table1[[#This Row],[purpleair]]-Table1[[#This Row],[adjusted_weighted_FEM_avg]]</f>
        <v>1.7066143338147608</v>
      </c>
      <c r="L125" s="5">
        <f>ABS(Table1[[#This Row],[modulair_err]])</f>
        <v>6.1140073338147616</v>
      </c>
      <c r="M125" s="5">
        <f>ABS(Table1[[#This Row],[purpleair_err]])</f>
        <v>1.7066143338147608</v>
      </c>
      <c r="N125" s="5">
        <f>Table1[[#This Row],[modulair_err]]^2</f>
        <v>37.381085677940689</v>
      </c>
      <c r="O125" s="5">
        <f>Table1[[#This Row],[purpleair_err]]^2</f>
        <v>2.912532484382</v>
      </c>
      <c r="P125" s="5"/>
      <c r="Q125" s="5"/>
    </row>
    <row r="126" spans="1:17" x14ac:dyDescent="0.3">
      <c r="A126" s="2">
        <v>45508.666666666701</v>
      </c>
      <c r="B126" s="5">
        <v>20.3</v>
      </c>
      <c r="C126" s="5">
        <v>13</v>
      </c>
      <c r="D126" s="5">
        <v>11.4</v>
      </c>
      <c r="E126" s="5">
        <f t="shared" si="7"/>
        <v>14.899999999999999</v>
      </c>
      <c r="F126" s="5">
        <f>AVERAGE((Table1[[#This Row],[thermo]]*$S$7),(Table1[[#This Row],[1022]]*$T$7),( Table1[[#This Row],[1020]]*$U$7))</f>
        <v>13.779174898929094</v>
      </c>
      <c r="G126" s="5">
        <f>AVERAGE((Table1[[#This Row],[thermo]]*$S$8),(Table1[[#This Row],[1022]]*$T$8),( Table1[[#This Row],[1020]]*$U$8))</f>
        <v>14.47212888841589</v>
      </c>
      <c r="H126" s="5">
        <v>15.6</v>
      </c>
      <c r="I126" s="6">
        <v>12.342301000000001</v>
      </c>
      <c r="J126" s="6">
        <f>Table1[[#This Row],[modulair]]-Table1[[#This Row],[adjusted_weighted_FEM_avg]]</f>
        <v>1.1278711115841098</v>
      </c>
      <c r="K126" s="5">
        <f>Table1[[#This Row],[purpleair]]-Table1[[#This Row],[adjusted_weighted_FEM_avg]]</f>
        <v>-2.129827888415889</v>
      </c>
      <c r="L126" s="5">
        <f>ABS(Table1[[#This Row],[modulair_err]])</f>
        <v>1.1278711115841098</v>
      </c>
      <c r="M126" s="5">
        <f>ABS(Table1[[#This Row],[purpleair_err]])</f>
        <v>2.129827888415889</v>
      </c>
      <c r="N126" s="5">
        <f>Table1[[#This Row],[modulair_err]]^2</f>
        <v>1.2720932443459754</v>
      </c>
      <c r="O126" s="5">
        <f>Table1[[#This Row],[purpleair_err]]^2</f>
        <v>4.5361668342740842</v>
      </c>
      <c r="P126" s="5"/>
      <c r="Q126" s="5"/>
    </row>
    <row r="127" spans="1:17" x14ac:dyDescent="0.3">
      <c r="A127" s="2">
        <v>45508.708333333299</v>
      </c>
      <c r="B127" s="5">
        <v>18.7</v>
      </c>
      <c r="C127" s="5">
        <v>8.1</v>
      </c>
      <c r="D127" s="5">
        <v>10.6</v>
      </c>
      <c r="E127" s="5">
        <f t="shared" si="7"/>
        <v>12.466666666666667</v>
      </c>
      <c r="F127" s="5">
        <f>AVERAGE((Table1[[#This Row],[thermo]]*$S$7),(Table1[[#This Row],[1022]]*$T$7),( Table1[[#This Row],[1020]]*$U$7))</f>
        <v>10.546013592751569</v>
      </c>
      <c r="G127" s="5">
        <f>AVERAGE((Table1[[#This Row],[thermo]]*$S$8),(Table1[[#This Row],[1022]]*$T$8),( Table1[[#This Row],[1020]]*$U$8))</f>
        <v>11.783297109827762</v>
      </c>
      <c r="H127" s="5">
        <v>15.6</v>
      </c>
      <c r="I127" s="6">
        <v>12.7361</v>
      </c>
      <c r="J127" s="6">
        <f>Table1[[#This Row],[modulair]]-Table1[[#This Row],[adjusted_weighted_FEM_avg]]</f>
        <v>3.8167028901722375</v>
      </c>
      <c r="K127" s="5">
        <f>Table1[[#This Row],[purpleair]]-Table1[[#This Row],[adjusted_weighted_FEM_avg]]</f>
        <v>0.95280289017223829</v>
      </c>
      <c r="L127" s="5">
        <f>ABS(Table1[[#This Row],[modulair_err]])</f>
        <v>3.8167028901722375</v>
      </c>
      <c r="M127" s="5">
        <f>ABS(Table1[[#This Row],[purpleair_err]])</f>
        <v>0.95280289017223829</v>
      </c>
      <c r="N127" s="5">
        <f>Table1[[#This Row],[modulair_err]]^2</f>
        <v>14.56722095184911</v>
      </c>
      <c r="O127" s="5">
        <f>Table1[[#This Row],[purpleair_err]]^2</f>
        <v>0.90783334752057043</v>
      </c>
      <c r="P127" s="5"/>
      <c r="Q127" s="5"/>
    </row>
    <row r="128" spans="1:17" x14ac:dyDescent="0.3">
      <c r="A128" s="2">
        <v>45508.75</v>
      </c>
      <c r="B128" s="5">
        <v>13</v>
      </c>
      <c r="C128" s="5">
        <v>12.9</v>
      </c>
      <c r="D128" s="5">
        <v>10.1</v>
      </c>
      <c r="E128" s="5">
        <f t="shared" si="7"/>
        <v>12</v>
      </c>
      <c r="F128" s="5">
        <f>AVERAGE((Table1[[#This Row],[thermo]]*$S$7),(Table1[[#This Row],[1022]]*$T$7),( Table1[[#This Row],[1020]]*$U$7))</f>
        <v>12.153494719225959</v>
      </c>
      <c r="G128" s="5">
        <f>AVERAGE((Table1[[#This Row],[thermo]]*$S$8),(Table1[[#This Row],[1022]]*$T$8),( Table1[[#This Row],[1020]]*$U$8))</f>
        <v>12.029893559868805</v>
      </c>
      <c r="H128" s="5">
        <v>16.600000000000001</v>
      </c>
      <c r="I128" s="6">
        <v>13.268278</v>
      </c>
      <c r="J128" s="6">
        <f>Table1[[#This Row],[modulair]]-Table1[[#This Row],[adjusted_weighted_FEM_avg]]</f>
        <v>4.5701064401311964</v>
      </c>
      <c r="K128" s="5">
        <f>Table1[[#This Row],[purpleair]]-Table1[[#This Row],[adjusted_weighted_FEM_avg]]</f>
        <v>1.2383844401311954</v>
      </c>
      <c r="L128" s="5">
        <f>ABS(Table1[[#This Row],[modulair_err]])</f>
        <v>4.5701064401311964</v>
      </c>
      <c r="M128" s="5">
        <f>ABS(Table1[[#This Row],[purpleair_err]])</f>
        <v>1.2383844401311954</v>
      </c>
      <c r="N128" s="5">
        <f>Table1[[#This Row],[modulair_err]]^2</f>
        <v>20.885872874128637</v>
      </c>
      <c r="O128" s="5">
        <f>Table1[[#This Row],[purpleair_err]]^2</f>
        <v>1.5335960215590543</v>
      </c>
      <c r="P128" s="5"/>
      <c r="Q128" s="5"/>
    </row>
    <row r="129" spans="1:17" x14ac:dyDescent="0.3">
      <c r="A129" s="2">
        <v>45508.791666666701</v>
      </c>
      <c r="B129" s="5">
        <v>13.1</v>
      </c>
      <c r="C129" s="5">
        <v>8.3000000000000007</v>
      </c>
      <c r="D129" s="5">
        <v>9.9</v>
      </c>
      <c r="E129" s="5">
        <f t="shared" si="7"/>
        <v>10.433333333333332</v>
      </c>
      <c r="F129" s="5">
        <f>AVERAGE((Table1[[#This Row],[thermo]]*$S$7),(Table1[[#This Row],[1022]]*$T$7),( Table1[[#This Row],[1020]]*$U$7))</f>
        <v>9.5351637505533109</v>
      </c>
      <c r="G129" s="5">
        <f>AVERAGE((Table1[[#This Row],[thermo]]*$S$8),(Table1[[#This Row],[1022]]*$T$8),( Table1[[#This Row],[1020]]*$U$8))</f>
        <v>10.11786062935878</v>
      </c>
      <c r="H129" s="5">
        <v>16.100000000000001</v>
      </c>
      <c r="I129" s="6">
        <v>13.477649</v>
      </c>
      <c r="J129" s="6">
        <f>Table1[[#This Row],[modulair]]-Table1[[#This Row],[adjusted_weighted_FEM_avg]]</f>
        <v>5.9821393706412209</v>
      </c>
      <c r="K129" s="5">
        <f>Table1[[#This Row],[purpleair]]-Table1[[#This Row],[adjusted_weighted_FEM_avg]]</f>
        <v>3.359788370641219</v>
      </c>
      <c r="L129" s="5">
        <f>ABS(Table1[[#This Row],[modulair_err]])</f>
        <v>5.9821393706412209</v>
      </c>
      <c r="M129" s="5">
        <f>ABS(Table1[[#This Row],[purpleair_err]])</f>
        <v>3.359788370641219</v>
      </c>
      <c r="N129" s="5">
        <f>Table1[[#This Row],[modulair_err]]^2</f>
        <v>35.785991449775743</v>
      </c>
      <c r="O129" s="5">
        <f>Table1[[#This Row],[purpleair_err]]^2</f>
        <v>11.288177895495977</v>
      </c>
      <c r="P129" s="5"/>
      <c r="Q129" s="5"/>
    </row>
    <row r="130" spans="1:17" x14ac:dyDescent="0.3">
      <c r="A130" s="2">
        <v>45508.833333333299</v>
      </c>
      <c r="B130" s="5">
        <v>17</v>
      </c>
      <c r="C130" s="5">
        <v>8.1999999999999993</v>
      </c>
      <c r="D130" s="5">
        <v>8</v>
      </c>
      <c r="E130" s="5">
        <f t="shared" si="7"/>
        <v>11.066666666666668</v>
      </c>
      <c r="F130" s="5">
        <f>AVERAGE((Table1[[#This Row],[thermo]]*$S$7),(Table1[[#This Row],[1022]]*$T$7),( Table1[[#This Row],[1020]]*$U$7))</f>
        <v>9.6104626555721246</v>
      </c>
      <c r="G130" s="5">
        <f>AVERAGE((Table1[[#This Row],[thermo]]*$S$8),(Table1[[#This Row],[1022]]*$T$8),( Table1[[#This Row],[1020]]*$U$8))</f>
        <v>10.528627046708822</v>
      </c>
      <c r="H130" s="5">
        <v>15.8</v>
      </c>
      <c r="I130" s="6">
        <v>13.48638</v>
      </c>
      <c r="J130" s="6">
        <f>Table1[[#This Row],[modulair]]-Table1[[#This Row],[adjusted_weighted_FEM_avg]]</f>
        <v>5.2713729532911788</v>
      </c>
      <c r="K130" s="5">
        <f>Table1[[#This Row],[purpleair]]-Table1[[#This Row],[adjusted_weighted_FEM_avg]]</f>
        <v>2.9577529532911786</v>
      </c>
      <c r="L130" s="5">
        <f>ABS(Table1[[#This Row],[modulair_err]])</f>
        <v>5.2713729532911788</v>
      </c>
      <c r="M130" s="5">
        <f>ABS(Table1[[#This Row],[purpleair_err]])</f>
        <v>2.9577529532911786</v>
      </c>
      <c r="N130" s="5">
        <f>Table1[[#This Row],[modulair_err]]^2</f>
        <v>27.787372812689764</v>
      </c>
      <c r="O130" s="5">
        <f>Table1[[#This Row],[purpleair_err]]^2</f>
        <v>8.7483025327026898</v>
      </c>
      <c r="P130" s="5"/>
      <c r="Q130" s="5"/>
    </row>
    <row r="131" spans="1:17" x14ac:dyDescent="0.3">
      <c r="A131" s="2">
        <v>45508.875</v>
      </c>
      <c r="B131" s="5">
        <v>12.8</v>
      </c>
      <c r="C131" s="5">
        <v>8.6</v>
      </c>
      <c r="D131" s="5">
        <v>8</v>
      </c>
      <c r="E131" s="5">
        <f t="shared" ref="E131:E194" si="8">AVERAGE(B131:D131)</f>
        <v>9.7999999999999989</v>
      </c>
      <c r="F131" s="5">
        <f>AVERAGE((Table1[[#This Row],[thermo]]*$S$7),(Table1[[#This Row],[1022]]*$T$7),( Table1[[#This Row],[1020]]*$U$7))</f>
        <v>9.1356592048560969</v>
      </c>
      <c r="G131" s="5">
        <f>AVERAGE((Table1[[#This Row],[thermo]]*$S$8),(Table1[[#This Row],[1022]]*$T$8),( Table1[[#This Row],[1020]]*$U$8))</f>
        <v>9.5497020248704594</v>
      </c>
      <c r="H131" s="5">
        <v>16.399999999999999</v>
      </c>
      <c r="I131" s="6">
        <v>14.482872</v>
      </c>
      <c r="J131" s="6">
        <f>Table1[[#This Row],[modulair]]-Table1[[#This Row],[adjusted_weighted_FEM_avg]]</f>
        <v>6.8502979751295392</v>
      </c>
      <c r="K131" s="5">
        <f>Table1[[#This Row],[purpleair]]-Table1[[#This Row],[adjusted_weighted_FEM_avg]]</f>
        <v>4.933169975129541</v>
      </c>
      <c r="L131" s="5">
        <f>ABS(Table1[[#This Row],[modulair_err]])</f>
        <v>6.8502979751295392</v>
      </c>
      <c r="M131" s="5">
        <f>ABS(Table1[[#This Row],[purpleair_err]])</f>
        <v>4.933169975129541</v>
      </c>
      <c r="N131" s="5">
        <f>Table1[[#This Row],[modulair_err]]^2</f>
        <v>46.926582348063867</v>
      </c>
      <c r="O131" s="5">
        <f>Table1[[#This Row],[purpleair_err]]^2</f>
        <v>24.336166003519597</v>
      </c>
      <c r="P131" s="5"/>
      <c r="Q131" s="5"/>
    </row>
    <row r="132" spans="1:17" x14ac:dyDescent="0.3">
      <c r="A132" s="2">
        <v>45508.916666666701</v>
      </c>
      <c r="B132" s="5">
        <v>17.899999999999999</v>
      </c>
      <c r="C132" s="5">
        <v>10.8</v>
      </c>
      <c r="D132" s="5">
        <v>9.6</v>
      </c>
      <c r="E132" s="5">
        <f t="shared" si="8"/>
        <v>12.766666666666666</v>
      </c>
      <c r="F132" s="5">
        <f>AVERAGE((Table1[[#This Row],[thermo]]*$S$7),(Table1[[#This Row],[1022]]*$T$7),( Table1[[#This Row],[1020]]*$U$7))</f>
        <v>11.654901860594251</v>
      </c>
      <c r="G132" s="5">
        <f>AVERAGE((Table1[[#This Row],[thermo]]*$S$8),(Table1[[#This Row],[1022]]*$T$8),( Table1[[#This Row],[1020]]*$U$8))</f>
        <v>12.345934101550251</v>
      </c>
      <c r="H132" s="5">
        <v>16.399999999999999</v>
      </c>
      <c r="I132" s="6">
        <v>15.201738000000001</v>
      </c>
      <c r="J132" s="6">
        <f>Table1[[#This Row],[modulair]]-Table1[[#This Row],[adjusted_weighted_FEM_avg]]</f>
        <v>4.054065898449748</v>
      </c>
      <c r="K132" s="5">
        <f>Table1[[#This Row],[purpleair]]-Table1[[#This Row],[adjusted_weighted_FEM_avg]]</f>
        <v>2.85580389844975</v>
      </c>
      <c r="L132" s="5">
        <f>ABS(Table1[[#This Row],[modulair_err]])</f>
        <v>4.054065898449748</v>
      </c>
      <c r="M132" s="5">
        <f>ABS(Table1[[#This Row],[purpleair_err]])</f>
        <v>2.85580389844975</v>
      </c>
      <c r="N132" s="5">
        <f>Table1[[#This Row],[modulair_err]]^2</f>
        <v>16.435450308973163</v>
      </c>
      <c r="O132" s="5">
        <f>Table1[[#This Row],[purpleair_err]]^2</f>
        <v>8.15561590640079</v>
      </c>
      <c r="P132" s="5"/>
      <c r="Q132" s="5"/>
    </row>
    <row r="133" spans="1:17" x14ac:dyDescent="0.3">
      <c r="A133" s="2">
        <v>45508.958333333299</v>
      </c>
      <c r="B133" s="5">
        <v>22.4</v>
      </c>
      <c r="C133" s="5">
        <v>12.3</v>
      </c>
      <c r="D133" s="5">
        <v>14</v>
      </c>
      <c r="E133" s="5">
        <f t="shared" si="8"/>
        <v>16.233333333333334</v>
      </c>
      <c r="F133" s="5">
        <f>AVERAGE((Table1[[#This Row],[thermo]]*$S$7),(Table1[[#This Row],[1022]]*$T$7),( Table1[[#This Row],[1020]]*$U$7))</f>
        <v>14.444732827724216</v>
      </c>
      <c r="G133" s="5">
        <f>AVERAGE((Table1[[#This Row],[thermo]]*$S$8),(Table1[[#This Row],[1022]]*$T$8),( Table1[[#This Row],[1020]]*$U$8))</f>
        <v>15.590976719427038</v>
      </c>
      <c r="H133" s="5">
        <v>14.8</v>
      </c>
      <c r="I133" s="6">
        <v>14.889955</v>
      </c>
      <c r="J133" s="6">
        <f>Table1[[#This Row],[modulair]]-Table1[[#This Row],[adjusted_weighted_FEM_avg]]</f>
        <v>-0.79097671942703762</v>
      </c>
      <c r="K133" s="5">
        <f>Table1[[#This Row],[purpleair]]-Table1[[#This Row],[adjusted_weighted_FEM_avg]]</f>
        <v>-0.70102171942703784</v>
      </c>
      <c r="L133" s="5">
        <f>ABS(Table1[[#This Row],[modulair_err]])</f>
        <v>0.79097671942703762</v>
      </c>
      <c r="M133" s="5">
        <f>ABS(Table1[[#This Row],[purpleair_err]])</f>
        <v>0.70102171942703784</v>
      </c>
      <c r="N133" s="5">
        <f>Table1[[#This Row],[modulair_err]]^2</f>
        <v>0.62564417067555855</v>
      </c>
      <c r="O133" s="5">
        <f>Table1[[#This Row],[purpleair_err]]^2</f>
        <v>0.49143145110844055</v>
      </c>
      <c r="P133" s="5"/>
      <c r="Q133" s="5"/>
    </row>
    <row r="134" spans="1:17" x14ac:dyDescent="0.3">
      <c r="A134" s="2">
        <v>45509</v>
      </c>
      <c r="B134" s="5">
        <v>12.9</v>
      </c>
      <c r="C134" s="5">
        <v>11</v>
      </c>
      <c r="D134" s="5">
        <v>12.1</v>
      </c>
      <c r="E134" s="5">
        <f t="shared" si="8"/>
        <v>12</v>
      </c>
      <c r="F134" s="5">
        <f>AVERAGE((Table1[[#This Row],[thermo]]*$S$7),(Table1[[#This Row],[1022]]*$T$7),( Table1[[#This Row],[1020]]*$U$7))</f>
        <v>11.61611110253223</v>
      </c>
      <c r="G134" s="5">
        <f>AVERAGE((Table1[[#This Row],[thermo]]*$S$8),(Table1[[#This Row],[1022]]*$T$8),( Table1[[#This Row],[1020]]*$U$8))</f>
        <v>11.869119238478826</v>
      </c>
      <c r="H134" s="5">
        <v>13.4</v>
      </c>
      <c r="I134" s="6">
        <v>15.316654</v>
      </c>
      <c r="J134" s="6">
        <f>Table1[[#This Row],[modulair]]-Table1[[#This Row],[adjusted_weighted_FEM_avg]]</f>
        <v>1.5308807615211748</v>
      </c>
      <c r="K134" s="5">
        <f>Table1[[#This Row],[purpleair]]-Table1[[#This Row],[adjusted_weighted_FEM_avg]]</f>
        <v>3.4475347615211742</v>
      </c>
      <c r="L134" s="5">
        <f>ABS(Table1[[#This Row],[modulair_err]])</f>
        <v>1.5308807615211748</v>
      </c>
      <c r="M134" s="5">
        <f>ABS(Table1[[#This Row],[purpleair_err]])</f>
        <v>3.4475347615211742</v>
      </c>
      <c r="N134" s="5">
        <f>Table1[[#This Row],[modulair_err]]^2</f>
        <v>2.3435959059956519</v>
      </c>
      <c r="O134" s="5">
        <f>Table1[[#This Row],[purpleair_err]]^2</f>
        <v>11.885495931896859</v>
      </c>
      <c r="P134" s="5"/>
      <c r="Q134" s="5"/>
    </row>
    <row r="135" spans="1:17" x14ac:dyDescent="0.3">
      <c r="A135" s="2">
        <v>45509.041666666701</v>
      </c>
      <c r="B135" s="5">
        <v>7.9</v>
      </c>
      <c r="C135" s="5">
        <v>13.6</v>
      </c>
      <c r="D135" s="5">
        <v>14</v>
      </c>
      <c r="E135" s="5">
        <f t="shared" si="8"/>
        <v>11.833333333333334</v>
      </c>
      <c r="F135" s="5">
        <f>AVERAGE((Table1[[#This Row],[thermo]]*$S$7),(Table1[[#This Row],[1022]]*$T$7),( Table1[[#This Row],[1020]]*$U$7))</f>
        <v>12.760118484627698</v>
      </c>
      <c r="G135" s="5">
        <f>AVERAGE((Table1[[#This Row],[thermo]]*$S$8),(Table1[[#This Row],[1022]]*$T$8),( Table1[[#This Row],[1020]]*$U$8))</f>
        <v>12.178355432327692</v>
      </c>
      <c r="H135" s="5">
        <v>13.6</v>
      </c>
      <c r="I135" s="6">
        <v>16.158438</v>
      </c>
      <c r="J135" s="6">
        <f>Table1[[#This Row],[modulair]]-Table1[[#This Row],[adjusted_weighted_FEM_avg]]</f>
        <v>1.421644567672308</v>
      </c>
      <c r="K135" s="5">
        <f>Table1[[#This Row],[purpleair]]-Table1[[#This Row],[adjusted_weighted_FEM_avg]]</f>
        <v>3.9800825676723086</v>
      </c>
      <c r="L135" s="5">
        <f>ABS(Table1[[#This Row],[modulair_err]])</f>
        <v>1.421644567672308</v>
      </c>
      <c r="M135" s="5">
        <f>ABS(Table1[[#This Row],[purpleair_err]])</f>
        <v>3.9800825676723086</v>
      </c>
      <c r="N135" s="5">
        <f>Table1[[#This Row],[modulair_err]]^2</f>
        <v>2.0210732767921833</v>
      </c>
      <c r="O135" s="5">
        <f>Table1[[#This Row],[purpleair_err]]^2</f>
        <v>15.841057245488997</v>
      </c>
      <c r="P135" s="5"/>
      <c r="Q135" s="5"/>
    </row>
    <row r="136" spans="1:17" x14ac:dyDescent="0.3">
      <c r="A136" s="2">
        <v>45509.083333333299</v>
      </c>
      <c r="B136" s="5">
        <v>16.3</v>
      </c>
      <c r="C136" s="5">
        <v>11.3</v>
      </c>
      <c r="D136" s="5">
        <v>9.9</v>
      </c>
      <c r="E136" s="5">
        <f t="shared" si="8"/>
        <v>12.5</v>
      </c>
      <c r="F136" s="5">
        <f>AVERAGE((Table1[[#This Row],[thermo]]*$S$7),(Table1[[#This Row],[1022]]*$T$7),( Table1[[#This Row],[1020]]*$U$7))</f>
        <v>11.750794988946689</v>
      </c>
      <c r="G136" s="5">
        <f>AVERAGE((Table1[[#This Row],[thermo]]*$S$8),(Table1[[#This Row],[1022]]*$T$8),( Table1[[#This Row],[1020]]*$U$8))</f>
        <v>12.210851582660405</v>
      </c>
      <c r="H136" s="5">
        <v>12.6</v>
      </c>
      <c r="I136" s="6">
        <v>15.134788</v>
      </c>
      <c r="J136" s="6">
        <f>Table1[[#This Row],[modulair]]-Table1[[#This Row],[adjusted_weighted_FEM_avg]]</f>
        <v>0.38914841733959449</v>
      </c>
      <c r="K136" s="5">
        <f>Table1[[#This Row],[purpleair]]-Table1[[#This Row],[adjusted_weighted_FEM_avg]]</f>
        <v>2.9239364173395952</v>
      </c>
      <c r="L136" s="5">
        <f>ABS(Table1[[#This Row],[modulair_err]])</f>
        <v>0.38914841733959449</v>
      </c>
      <c r="M136" s="5">
        <f>ABS(Table1[[#This Row],[purpleair_err]])</f>
        <v>2.9239364173395952</v>
      </c>
      <c r="N136" s="5">
        <f>Table1[[#This Row],[modulair_err]]^2</f>
        <v>0.15143649071791121</v>
      </c>
      <c r="O136" s="5">
        <f>Table1[[#This Row],[purpleair_err]]^2</f>
        <v>8.5494041726447065</v>
      </c>
      <c r="P136" s="5"/>
      <c r="Q136" s="5"/>
    </row>
    <row r="137" spans="1:17" x14ac:dyDescent="0.3">
      <c r="A137" s="2">
        <v>45509.125</v>
      </c>
      <c r="B137" s="5">
        <v>15.6</v>
      </c>
      <c r="C137" s="5">
        <v>11.7</v>
      </c>
      <c r="D137" s="5">
        <v>7.5</v>
      </c>
      <c r="E137" s="5">
        <f t="shared" si="8"/>
        <v>11.6</v>
      </c>
      <c r="F137" s="5">
        <f>AVERAGE((Table1[[#This Row],[thermo]]*$S$7),(Table1[[#This Row],[1022]]*$T$7),( Table1[[#This Row],[1020]]*$U$7))</f>
        <v>11.204520585909931</v>
      </c>
      <c r="G137" s="5">
        <f>AVERAGE((Table1[[#This Row],[thermo]]*$S$8),(Table1[[#This Row],[1022]]*$T$8),( Table1[[#This Row],[1020]]*$U$8))</f>
        <v>11.414465190353207</v>
      </c>
      <c r="H137" s="5">
        <v>11</v>
      </c>
      <c r="I137" s="6">
        <v>15.213912000000001</v>
      </c>
      <c r="J137" s="6">
        <f>Table1[[#This Row],[modulair]]-Table1[[#This Row],[adjusted_weighted_FEM_avg]]</f>
        <v>-0.41446519035320684</v>
      </c>
      <c r="K137" s="5">
        <f>Table1[[#This Row],[purpleair]]-Table1[[#This Row],[adjusted_weighted_FEM_avg]]</f>
        <v>3.7994468096467937</v>
      </c>
      <c r="L137" s="5">
        <f>ABS(Table1[[#This Row],[modulair_err]])</f>
        <v>0.41446519035320684</v>
      </c>
      <c r="M137" s="5">
        <f>ABS(Table1[[#This Row],[purpleair_err]])</f>
        <v>3.7994468096467937</v>
      </c>
      <c r="N137" s="5">
        <f>Table1[[#This Row],[modulair_err]]^2</f>
        <v>0.17178139401451997</v>
      </c>
      <c r="O137" s="5">
        <f>Table1[[#This Row],[purpleair_err]]^2</f>
        <v>14.4357960593352</v>
      </c>
      <c r="P137" s="5"/>
      <c r="Q137" s="5"/>
    </row>
    <row r="138" spans="1:17" x14ac:dyDescent="0.3">
      <c r="A138" s="2">
        <v>45509.166666666701</v>
      </c>
      <c r="B138" s="5">
        <v>9</v>
      </c>
      <c r="C138" s="5">
        <v>9.9</v>
      </c>
      <c r="D138" s="5">
        <v>10.8</v>
      </c>
      <c r="E138" s="5">
        <f t="shared" si="8"/>
        <v>9.9</v>
      </c>
      <c r="F138" s="5">
        <f>AVERAGE((Table1[[#This Row],[thermo]]*$S$7),(Table1[[#This Row],[1022]]*$T$7),( Table1[[#This Row],[1020]]*$U$7))</f>
        <v>9.9954722428980833</v>
      </c>
      <c r="G138" s="5">
        <f>AVERAGE((Table1[[#This Row],[thermo]]*$S$8),(Table1[[#This Row],[1022]]*$T$8),( Table1[[#This Row],[1020]]*$U$8))</f>
        <v>9.9437067474863117</v>
      </c>
      <c r="H138" s="5">
        <v>10.3</v>
      </c>
      <c r="I138" s="6">
        <v>15.656435</v>
      </c>
      <c r="J138" s="6">
        <f>Table1[[#This Row],[modulair]]-Table1[[#This Row],[adjusted_weighted_FEM_avg]]</f>
        <v>0.35629325251368904</v>
      </c>
      <c r="K138" s="5">
        <f>Table1[[#This Row],[purpleair]]-Table1[[#This Row],[adjusted_weighted_FEM_avg]]</f>
        <v>5.7127282525136884</v>
      </c>
      <c r="L138" s="5">
        <f>ABS(Table1[[#This Row],[modulair_err]])</f>
        <v>0.35629325251368904</v>
      </c>
      <c r="M138" s="5">
        <f>ABS(Table1[[#This Row],[purpleair_err]])</f>
        <v>5.7127282525136884</v>
      </c>
      <c r="N138" s="5">
        <f>Table1[[#This Row],[modulair_err]]^2</f>
        <v>0.12694488178678337</v>
      </c>
      <c r="O138" s="5">
        <f>Table1[[#This Row],[purpleair_err]]^2</f>
        <v>32.635264087068101</v>
      </c>
      <c r="P138" s="5"/>
      <c r="Q138" s="5"/>
    </row>
    <row r="139" spans="1:17" x14ac:dyDescent="0.3">
      <c r="A139" s="2">
        <v>45509.208333333299</v>
      </c>
      <c r="B139" s="5">
        <v>23.1</v>
      </c>
      <c r="C139" s="5">
        <v>10.6</v>
      </c>
      <c r="D139" s="5">
        <v>11.4</v>
      </c>
      <c r="E139" s="5">
        <f t="shared" si="8"/>
        <v>15.033333333333333</v>
      </c>
      <c r="F139" s="5">
        <f>AVERAGE((Table1[[#This Row],[thermo]]*$S$7),(Table1[[#This Row],[1022]]*$T$7),( Table1[[#This Row],[1020]]*$U$7))</f>
        <v>12.898971987654532</v>
      </c>
      <c r="G139" s="5">
        <f>AVERAGE((Table1[[#This Row],[thermo]]*$S$8),(Table1[[#This Row],[1022]]*$T$8),( Table1[[#This Row],[1020]]*$U$8))</f>
        <v>14.255119912160728</v>
      </c>
      <c r="H139" s="5">
        <v>10.199999999999999</v>
      </c>
      <c r="I139" s="6">
        <v>16.103383000000001</v>
      </c>
      <c r="J139" s="6">
        <f>Table1[[#This Row],[modulair]]-Table1[[#This Row],[adjusted_weighted_FEM_avg]]</f>
        <v>-4.0551199121607286</v>
      </c>
      <c r="K139" s="5">
        <f>Table1[[#This Row],[purpleair]]-Table1[[#This Row],[adjusted_weighted_FEM_avg]]</f>
        <v>1.848263087839273</v>
      </c>
      <c r="L139" s="5">
        <f>ABS(Table1[[#This Row],[modulair_err]])</f>
        <v>4.0551199121607286</v>
      </c>
      <c r="M139" s="5">
        <f>ABS(Table1[[#This Row],[purpleair_err]])</f>
        <v>1.848263087839273</v>
      </c>
      <c r="N139" s="5">
        <f>Table1[[#This Row],[modulair_err]]^2</f>
        <v>16.443997502002436</v>
      </c>
      <c r="O139" s="5">
        <f>Table1[[#This Row],[purpleair_err]]^2</f>
        <v>3.4160764418691638</v>
      </c>
      <c r="P139" s="5"/>
      <c r="Q139" s="5"/>
    </row>
    <row r="140" spans="1:17" x14ac:dyDescent="0.3">
      <c r="A140" s="2">
        <v>45509.25</v>
      </c>
      <c r="B140" s="5">
        <v>-3.3</v>
      </c>
      <c r="C140" s="5">
        <v>9.1</v>
      </c>
      <c r="D140" s="5">
        <v>13.3</v>
      </c>
      <c r="E140" s="5">
        <f t="shared" si="8"/>
        <v>6.3666666666666671</v>
      </c>
      <c r="F140" s="5">
        <f>AVERAGE((Table1[[#This Row],[thermo]]*$S$7),(Table1[[#This Row],[1022]]*$T$7),( Table1[[#This Row],[1020]]*$U$7))</f>
        <v>8.1804481313958153</v>
      </c>
      <c r="G140" s="5">
        <f>AVERAGE((Table1[[#This Row],[thermo]]*$S$8),(Table1[[#This Row],[1022]]*$T$8),( Table1[[#This Row],[1020]]*$U$8))</f>
        <v>7.074385148400121</v>
      </c>
      <c r="H140" s="5">
        <v>13.1</v>
      </c>
      <c r="I140" s="6">
        <v>17.122820999999998</v>
      </c>
      <c r="J140" s="6">
        <f>Table1[[#This Row],[modulair]]-Table1[[#This Row],[adjusted_weighted_FEM_avg]]</f>
        <v>6.0256148515998786</v>
      </c>
      <c r="K140" s="5">
        <f>Table1[[#This Row],[purpleair]]-Table1[[#This Row],[adjusted_weighted_FEM_avg]]</f>
        <v>10.048435851599876</v>
      </c>
      <c r="L140" s="5">
        <f>ABS(Table1[[#This Row],[modulair_err]])</f>
        <v>6.0256148515998786</v>
      </c>
      <c r="M140" s="5">
        <f>ABS(Table1[[#This Row],[purpleair_err]])</f>
        <v>10.048435851599876</v>
      </c>
      <c r="N140" s="5">
        <f>Table1[[#This Row],[modulair_err]]^2</f>
        <v>36.308034339821027</v>
      </c>
      <c r="O140" s="5">
        <f>Table1[[#This Row],[purpleair_err]]^2</f>
        <v>100.97106306371774</v>
      </c>
      <c r="P140" s="5"/>
      <c r="Q140" s="5"/>
    </row>
    <row r="141" spans="1:17" x14ac:dyDescent="0.3">
      <c r="A141" s="2">
        <v>45509.291666666701</v>
      </c>
      <c r="B141" s="5">
        <v>10.199999999999999</v>
      </c>
      <c r="C141" s="5">
        <v>17.399999999999999</v>
      </c>
      <c r="D141" s="5">
        <v>12.1</v>
      </c>
      <c r="E141" s="5">
        <f t="shared" si="8"/>
        <v>13.233333333333333</v>
      </c>
      <c r="F141" s="5">
        <f>AVERAGE((Table1[[#This Row],[thermo]]*$S$7),(Table1[[#This Row],[1022]]*$T$7),( Table1[[#This Row],[1020]]*$U$7))</f>
        <v>14.756846212696862</v>
      </c>
      <c r="G141" s="5">
        <f>AVERAGE((Table1[[#This Row],[thermo]]*$S$8),(Table1[[#This Row],[1022]]*$T$8),( Table1[[#This Row],[1020]]*$U$8))</f>
        <v>13.743866318525042</v>
      </c>
      <c r="H141" s="5">
        <v>16.3</v>
      </c>
      <c r="I141" s="6">
        <v>18.199349000000002</v>
      </c>
      <c r="J141" s="6">
        <f>Table1[[#This Row],[modulair]]-Table1[[#This Row],[adjusted_weighted_FEM_avg]]</f>
        <v>2.5561336814749591</v>
      </c>
      <c r="K141" s="5">
        <f>Table1[[#This Row],[purpleair]]-Table1[[#This Row],[adjusted_weighted_FEM_avg]]</f>
        <v>4.45548268147496</v>
      </c>
      <c r="L141" s="5">
        <f>ABS(Table1[[#This Row],[modulair_err]])</f>
        <v>2.5561336814749591</v>
      </c>
      <c r="M141" s="5">
        <f>ABS(Table1[[#This Row],[purpleair_err]])</f>
        <v>4.45548268147496</v>
      </c>
      <c r="N141" s="5">
        <f>Table1[[#This Row],[modulair_err]]^2</f>
        <v>6.5338193975707277</v>
      </c>
      <c r="O141" s="5">
        <f>Table1[[#This Row],[purpleair_err]]^2</f>
        <v>19.851325924923298</v>
      </c>
      <c r="P141" s="5"/>
      <c r="Q141" s="5"/>
    </row>
    <row r="142" spans="1:17" x14ac:dyDescent="0.3">
      <c r="A142" s="2">
        <v>45509.333333333299</v>
      </c>
      <c r="B142" s="5">
        <v>27.8</v>
      </c>
      <c r="C142" s="5">
        <v>12.6</v>
      </c>
      <c r="D142" s="5">
        <v>14</v>
      </c>
      <c r="E142" s="5">
        <f t="shared" si="8"/>
        <v>18.133333333333333</v>
      </c>
      <c r="F142" s="5">
        <f>AVERAGE((Table1[[#This Row],[thermo]]*$S$7),(Table1[[#This Row],[1022]]*$T$7),( Table1[[#This Row],[1020]]*$U$7))</f>
        <v>15.511985235809059</v>
      </c>
      <c r="G142" s="5">
        <f>AVERAGE((Table1[[#This Row],[thermo]]*$S$8),(Table1[[#This Row],[1022]]*$T$8),( Table1[[#This Row],[1020]]*$U$8))</f>
        <v>17.181527612302268</v>
      </c>
      <c r="H142" s="5">
        <v>18.8</v>
      </c>
      <c r="I142" s="6">
        <v>19.340557</v>
      </c>
      <c r="J142" s="6">
        <f>Table1[[#This Row],[modulair]]-Table1[[#This Row],[adjusted_weighted_FEM_avg]]</f>
        <v>1.6184723876977323</v>
      </c>
      <c r="K142" s="5">
        <f>Table1[[#This Row],[purpleair]]-Table1[[#This Row],[adjusted_weighted_FEM_avg]]</f>
        <v>2.159029387697732</v>
      </c>
      <c r="L142" s="5">
        <f>ABS(Table1[[#This Row],[modulair_err]])</f>
        <v>1.6184723876977323</v>
      </c>
      <c r="M142" s="5">
        <f>ABS(Table1[[#This Row],[purpleair_err]])</f>
        <v>2.159029387697732</v>
      </c>
      <c r="N142" s="5">
        <f>Table1[[#This Row],[modulair_err]]^2</f>
        <v>2.6194528697399986</v>
      </c>
      <c r="O142" s="5">
        <f>Table1[[#This Row],[purpleair_err]]^2</f>
        <v>4.6614078969424435</v>
      </c>
      <c r="P142" s="5"/>
      <c r="Q142" s="5"/>
    </row>
    <row r="143" spans="1:17" x14ac:dyDescent="0.3">
      <c r="A143" s="2">
        <v>45509.375</v>
      </c>
      <c r="B143" s="5">
        <v>11.5</v>
      </c>
      <c r="C143" s="5">
        <v>17.399999999999999</v>
      </c>
      <c r="D143" s="5">
        <v>15.2</v>
      </c>
      <c r="E143" s="5">
        <f t="shared" si="8"/>
        <v>14.699999999999998</v>
      </c>
      <c r="F143" s="5">
        <f>AVERAGE((Table1[[#This Row],[thermo]]*$S$7),(Table1[[#This Row],[1022]]*$T$7),( Table1[[#This Row],[1020]]*$U$7))</f>
        <v>15.81818183097578</v>
      </c>
      <c r="G143" s="5">
        <f>AVERAGE((Table1[[#This Row],[thermo]]*$S$8),(Table1[[#This Row],[1022]]*$T$8),( Table1[[#This Row],[1020]]*$U$8))</f>
        <v>15.090771606734343</v>
      </c>
      <c r="H143" s="5">
        <v>21</v>
      </c>
      <c r="I143" s="6">
        <v>19.247291000000001</v>
      </c>
      <c r="J143" s="6">
        <f>Table1[[#This Row],[modulair]]-Table1[[#This Row],[adjusted_weighted_FEM_avg]]</f>
        <v>5.9092283932656571</v>
      </c>
      <c r="K143" s="5">
        <f>Table1[[#This Row],[purpleair]]-Table1[[#This Row],[adjusted_weighted_FEM_avg]]</f>
        <v>4.1565193932656577</v>
      </c>
      <c r="L143" s="5">
        <f>ABS(Table1[[#This Row],[modulair_err]])</f>
        <v>5.9092283932656571</v>
      </c>
      <c r="M143" s="5">
        <f>ABS(Table1[[#This Row],[purpleair_err]])</f>
        <v>4.1565193932656577</v>
      </c>
      <c r="N143" s="5">
        <f>Table1[[#This Row],[modulair_err]]^2</f>
        <v>34.918980203777018</v>
      </c>
      <c r="O143" s="5">
        <f>Table1[[#This Row],[purpleair_err]]^2</f>
        <v>17.276653466593512</v>
      </c>
      <c r="P143" s="5"/>
      <c r="Q143" s="5"/>
    </row>
    <row r="144" spans="1:17" x14ac:dyDescent="0.3">
      <c r="A144" s="2">
        <v>45509.416666666701</v>
      </c>
      <c r="B144" s="5">
        <v>14</v>
      </c>
      <c r="C144" s="5">
        <v>13.7</v>
      </c>
      <c r="D144" s="5">
        <v>15.3</v>
      </c>
      <c r="E144" s="5">
        <f t="shared" si="8"/>
        <v>14.333333333333334</v>
      </c>
      <c r="F144" s="5">
        <f>AVERAGE((Table1[[#This Row],[thermo]]*$S$7),(Table1[[#This Row],[1022]]*$T$7),( Table1[[#This Row],[1020]]*$U$7))</f>
        <v>14.186029542068118</v>
      </c>
      <c r="G144" s="5">
        <f>AVERAGE((Table1[[#This Row],[thermo]]*$S$8),(Table1[[#This Row],[1022]]*$T$8),( Table1[[#This Row],[1020]]*$U$8))</f>
        <v>14.294310808698777</v>
      </c>
      <c r="H144" s="5">
        <v>18.8</v>
      </c>
      <c r="I144" s="6">
        <v>18.254317</v>
      </c>
      <c r="J144" s="6">
        <f>Table1[[#This Row],[modulair]]-Table1[[#This Row],[adjusted_weighted_FEM_avg]]</f>
        <v>4.505689191301224</v>
      </c>
      <c r="K144" s="5">
        <f>Table1[[#This Row],[purpleair]]-Table1[[#This Row],[adjusted_weighted_FEM_avg]]</f>
        <v>3.9600061913012237</v>
      </c>
      <c r="L144" s="5">
        <f>ABS(Table1[[#This Row],[modulair_err]])</f>
        <v>4.505689191301224</v>
      </c>
      <c r="M144" s="5">
        <f>ABS(Table1[[#This Row],[purpleair_err]])</f>
        <v>3.9600061913012237</v>
      </c>
      <c r="N144" s="5">
        <f>Table1[[#This Row],[modulair_err]]^2</f>
        <v>20.301235088608678</v>
      </c>
      <c r="O144" s="5">
        <f>Table1[[#This Row],[purpleair_err]]^2</f>
        <v>15.681649035144023</v>
      </c>
      <c r="P144" s="5"/>
      <c r="Q144" s="5"/>
    </row>
    <row r="145" spans="1:17" x14ac:dyDescent="0.3">
      <c r="A145" s="2">
        <v>45509.458333333299</v>
      </c>
      <c r="B145" s="5">
        <v>27.8</v>
      </c>
      <c r="C145" s="5">
        <v>7.3</v>
      </c>
      <c r="D145" s="5">
        <v>8.5</v>
      </c>
      <c r="E145" s="5">
        <f t="shared" si="8"/>
        <v>14.533333333333333</v>
      </c>
      <c r="F145" s="5">
        <f>AVERAGE((Table1[[#This Row],[thermo]]*$S$7),(Table1[[#This Row],[1022]]*$T$7),( Table1[[#This Row],[1020]]*$U$7))</f>
        <v>11.039787951448261</v>
      </c>
      <c r="G145" s="5">
        <f>AVERAGE((Table1[[#This Row],[thermo]]*$S$8),(Table1[[#This Row],[1022]]*$T$8),( Table1[[#This Row],[1020]]*$U$8))</f>
        <v>13.258504798497759</v>
      </c>
      <c r="H145" s="5">
        <v>13.3</v>
      </c>
      <c r="I145" s="6">
        <v>14.502876000000001</v>
      </c>
      <c r="J145" s="6">
        <f>Table1[[#This Row],[modulair]]-Table1[[#This Row],[adjusted_weighted_FEM_avg]]</f>
        <v>4.1495201502241841E-2</v>
      </c>
      <c r="K145" s="5">
        <f>Table1[[#This Row],[purpleair]]-Table1[[#This Row],[adjusted_weighted_FEM_avg]]</f>
        <v>1.2443712015022417</v>
      </c>
      <c r="L145" s="5">
        <f>ABS(Table1[[#This Row],[modulair_err]])</f>
        <v>4.1495201502241841E-2</v>
      </c>
      <c r="M145" s="5">
        <f>ABS(Table1[[#This Row],[purpleair_err]])</f>
        <v>1.2443712015022417</v>
      </c>
      <c r="N145" s="5">
        <f>Table1[[#This Row],[modulair_err]]^2</f>
        <v>1.7218517477116536E-3</v>
      </c>
      <c r="O145" s="5">
        <f>Table1[[#This Row],[purpleair_err]]^2</f>
        <v>1.5484596871281326</v>
      </c>
      <c r="P145" s="5"/>
      <c r="Q145" s="5"/>
    </row>
    <row r="146" spans="1:17" x14ac:dyDescent="0.3">
      <c r="A146" s="2">
        <v>45509.5</v>
      </c>
      <c r="B146" s="5">
        <v>22.4</v>
      </c>
      <c r="C146" s="5">
        <v>7.3</v>
      </c>
      <c r="D146" s="5">
        <v>5.8</v>
      </c>
      <c r="E146" s="5">
        <f t="shared" si="8"/>
        <v>11.833333333333334</v>
      </c>
      <c r="F146" s="5">
        <f>AVERAGE((Table1[[#This Row],[thermo]]*$S$7),(Table1[[#This Row],[1022]]*$T$7),( Table1[[#This Row],[1020]]*$U$7))</f>
        <v>9.4049296474806621</v>
      </c>
      <c r="G146" s="5">
        <f>AVERAGE((Table1[[#This Row],[thermo]]*$S$8),(Table1[[#This Row],[1022]]*$T$8),( Table1[[#This Row],[1020]]*$U$8))</f>
        <v>10.924994878850816</v>
      </c>
      <c r="H146" s="5">
        <v>11</v>
      </c>
      <c r="I146" s="6">
        <v>12.158401</v>
      </c>
      <c r="J146" s="6">
        <f>Table1[[#This Row],[modulair]]-Table1[[#This Row],[adjusted_weighted_FEM_avg]]</f>
        <v>7.5005121149184006E-2</v>
      </c>
      <c r="K146" s="5">
        <f>Table1[[#This Row],[purpleair]]-Table1[[#This Row],[adjusted_weighted_FEM_avg]]</f>
        <v>1.2334061211491836</v>
      </c>
      <c r="L146" s="5">
        <f>ABS(Table1[[#This Row],[modulair_err]])</f>
        <v>7.5005121149184006E-2</v>
      </c>
      <c r="M146" s="5">
        <f>ABS(Table1[[#This Row],[purpleair_err]])</f>
        <v>1.2334061211491836</v>
      </c>
      <c r="N146" s="5">
        <f>Table1[[#This Row],[modulair_err]]^2</f>
        <v>5.6257681986037703E-3</v>
      </c>
      <c r="O146" s="5">
        <f>Table1[[#This Row],[purpleair_err]]^2</f>
        <v>1.5212906596882745</v>
      </c>
      <c r="P146" s="5"/>
      <c r="Q146" s="5"/>
    </row>
    <row r="147" spans="1:17" x14ac:dyDescent="0.3">
      <c r="A147" s="2">
        <v>45509.541666666701</v>
      </c>
      <c r="B147" s="5">
        <v>2</v>
      </c>
      <c r="C147" s="5">
        <v>9.1</v>
      </c>
      <c r="D147" s="5">
        <v>5.3</v>
      </c>
      <c r="E147" s="5">
        <f t="shared" si="8"/>
        <v>5.4666666666666659</v>
      </c>
      <c r="F147" s="5">
        <f>AVERAGE((Table1[[#This Row],[thermo]]*$S$7),(Table1[[#This Row],[1022]]*$T$7),( Table1[[#This Row],[1020]]*$U$7))</f>
        <v>6.8823254472106266</v>
      </c>
      <c r="G147" s="5">
        <f>AVERAGE((Table1[[#This Row],[thermo]]*$S$8),(Table1[[#This Row],[1022]]*$T$8),( Table1[[#This Row],[1020]]*$U$8))</f>
        <v>5.9517508339035645</v>
      </c>
      <c r="H147" s="5">
        <v>11</v>
      </c>
      <c r="I147" s="6">
        <v>12.357640999999999</v>
      </c>
      <c r="J147" s="6">
        <f>Table1[[#This Row],[modulair]]-Table1[[#This Row],[adjusted_weighted_FEM_avg]]</f>
        <v>5.0482491660964355</v>
      </c>
      <c r="K147" s="5">
        <f>Table1[[#This Row],[purpleair]]-Table1[[#This Row],[adjusted_weighted_FEM_avg]]</f>
        <v>6.4058901660964347</v>
      </c>
      <c r="L147" s="5">
        <f>ABS(Table1[[#This Row],[modulair_err]])</f>
        <v>5.0482491660964355</v>
      </c>
      <c r="M147" s="5">
        <f>ABS(Table1[[#This Row],[purpleair_err]])</f>
        <v>6.4058901660964347</v>
      </c>
      <c r="N147" s="5">
        <f>Table1[[#This Row],[modulair_err]]^2</f>
        <v>25.484819642993358</v>
      </c>
      <c r="O147" s="5">
        <f>Table1[[#This Row],[purpleair_err]]^2</f>
        <v>41.035428820091006</v>
      </c>
      <c r="P147" s="5"/>
      <c r="Q147" s="5"/>
    </row>
    <row r="148" spans="1:17" x14ac:dyDescent="0.3">
      <c r="A148" s="2">
        <v>45509.583333333299</v>
      </c>
      <c r="B148" s="5">
        <v>0.8</v>
      </c>
      <c r="C148" s="5">
        <v>7.6</v>
      </c>
      <c r="D148" s="5">
        <v>6</v>
      </c>
      <c r="E148" s="5">
        <f t="shared" si="8"/>
        <v>4.8</v>
      </c>
      <c r="F148" s="5">
        <f>AVERAGE((Table1[[#This Row],[thermo]]*$S$7),(Table1[[#This Row],[1022]]*$T$7),( Table1[[#This Row],[1020]]*$U$7))</f>
        <v>6.0318877123421588</v>
      </c>
      <c r="G148" s="5">
        <f>AVERAGE((Table1[[#This Row],[thermo]]*$S$8),(Table1[[#This Row],[1022]]*$T$8),( Table1[[#This Row],[1020]]*$U$8))</f>
        <v>5.238339450347886</v>
      </c>
      <c r="H148" s="5">
        <v>10</v>
      </c>
      <c r="I148" s="6">
        <v>12.840895</v>
      </c>
      <c r="J148" s="6">
        <f>Table1[[#This Row],[modulair]]-Table1[[#This Row],[adjusted_weighted_FEM_avg]]</f>
        <v>4.761660549652114</v>
      </c>
      <c r="K148" s="5">
        <f>Table1[[#This Row],[purpleair]]-Table1[[#This Row],[adjusted_weighted_FEM_avg]]</f>
        <v>7.6025555496521138</v>
      </c>
      <c r="L148" s="5">
        <f>ABS(Table1[[#This Row],[modulair_err]])</f>
        <v>4.761660549652114</v>
      </c>
      <c r="M148" s="5">
        <f>ABS(Table1[[#This Row],[purpleair_err]])</f>
        <v>7.6025555496521138</v>
      </c>
      <c r="N148" s="5">
        <f>Table1[[#This Row],[modulair_err]]^2</f>
        <v>22.673411190113274</v>
      </c>
      <c r="O148" s="5">
        <f>Table1[[#This Row],[purpleair_err]]^2</f>
        <v>57.798850885546152</v>
      </c>
      <c r="P148" s="5"/>
      <c r="Q148" s="5"/>
    </row>
    <row r="149" spans="1:17" x14ac:dyDescent="0.3">
      <c r="A149" s="2">
        <v>45509.625</v>
      </c>
      <c r="B149" s="5">
        <v>9.4</v>
      </c>
      <c r="C149" s="5">
        <v>8.9</v>
      </c>
      <c r="D149" s="5">
        <v>7.5</v>
      </c>
      <c r="E149" s="5">
        <f t="shared" si="8"/>
        <v>8.6</v>
      </c>
      <c r="F149" s="5">
        <f>AVERAGE((Table1[[#This Row],[thermo]]*$S$7),(Table1[[#This Row],[1022]]*$T$7),( Table1[[#This Row],[1020]]*$U$7))</f>
        <v>8.6016607804614971</v>
      </c>
      <c r="G149" s="5">
        <f>AVERAGE((Table1[[#This Row],[thermo]]*$S$8),(Table1[[#This Row],[1022]]*$T$8),( Table1[[#This Row],[1020]]*$U$8))</f>
        <v>8.5873017620004024</v>
      </c>
      <c r="H149" s="5">
        <v>11.4</v>
      </c>
      <c r="I149" s="6">
        <v>12.029754000000001</v>
      </c>
      <c r="J149" s="6">
        <f>Table1[[#This Row],[modulair]]-Table1[[#This Row],[adjusted_weighted_FEM_avg]]</f>
        <v>2.8126982379995979</v>
      </c>
      <c r="K149" s="5">
        <f>Table1[[#This Row],[purpleair]]-Table1[[#This Row],[adjusted_weighted_FEM_avg]]</f>
        <v>3.4424522379995981</v>
      </c>
      <c r="L149" s="5">
        <f>ABS(Table1[[#This Row],[modulair_err]])</f>
        <v>2.8126982379995979</v>
      </c>
      <c r="M149" s="5">
        <f>ABS(Table1[[#This Row],[purpleair_err]])</f>
        <v>3.4424522379995981</v>
      </c>
      <c r="N149" s="5">
        <f>Table1[[#This Row],[modulair_err]]^2</f>
        <v>7.9112713780460426</v>
      </c>
      <c r="O149" s="5">
        <f>Table1[[#This Row],[purpleair_err]]^2</f>
        <v>11.850477410908441</v>
      </c>
      <c r="P149" s="5"/>
      <c r="Q149" s="5"/>
    </row>
    <row r="150" spans="1:17" x14ac:dyDescent="0.3">
      <c r="A150" s="2">
        <v>45509.666666666701</v>
      </c>
      <c r="B150" s="5">
        <v>-2.5</v>
      </c>
      <c r="C150" s="5">
        <v>8.1999999999999993</v>
      </c>
      <c r="D150" s="5">
        <v>8.1999999999999993</v>
      </c>
      <c r="E150" s="5">
        <f t="shared" si="8"/>
        <v>4.6333333333333329</v>
      </c>
      <c r="F150" s="5">
        <f>AVERAGE((Table1[[#This Row],[thermo]]*$S$7),(Table1[[#This Row],[1022]]*$T$7),( Table1[[#This Row],[1020]]*$U$7))</f>
        <v>6.4187253264907644</v>
      </c>
      <c r="G150" s="5">
        <f>AVERAGE((Table1[[#This Row],[thermo]]*$S$8),(Table1[[#This Row],[1022]]*$T$8),( Table1[[#This Row],[1020]]*$U$8))</f>
        <v>5.2906704264306619</v>
      </c>
      <c r="H150" s="5">
        <v>11.4</v>
      </c>
      <c r="I150" s="6">
        <v>11.174117000000001</v>
      </c>
      <c r="J150" s="6">
        <f>Table1[[#This Row],[modulair]]-Table1[[#This Row],[adjusted_weighted_FEM_avg]]</f>
        <v>6.1093295735693385</v>
      </c>
      <c r="K150" s="5">
        <f>Table1[[#This Row],[purpleair]]-Table1[[#This Row],[adjusted_weighted_FEM_avg]]</f>
        <v>5.8834465735693389</v>
      </c>
      <c r="L150" s="5">
        <f>ABS(Table1[[#This Row],[modulair_err]])</f>
        <v>6.1093295735693385</v>
      </c>
      <c r="M150" s="5">
        <f>ABS(Table1[[#This Row],[purpleair_err]])</f>
        <v>5.8834465735693389</v>
      </c>
      <c r="N150" s="5">
        <f>Table1[[#This Row],[modulair_err]]^2</f>
        <v>37.323907838488914</v>
      </c>
      <c r="O150" s="5">
        <f>Table1[[#This Row],[purpleair_err]]^2</f>
        <v>34.614943584044795</v>
      </c>
      <c r="P150" s="5"/>
      <c r="Q150" s="5"/>
    </row>
    <row r="151" spans="1:17" x14ac:dyDescent="0.3">
      <c r="A151" s="2">
        <v>45509.708333333299</v>
      </c>
      <c r="B151" s="5">
        <v>3.9</v>
      </c>
      <c r="C151" s="5">
        <v>0.4</v>
      </c>
      <c r="D151" s="5">
        <v>8.1999999999999993</v>
      </c>
      <c r="E151" s="5">
        <f t="shared" si="8"/>
        <v>4.166666666666667</v>
      </c>
      <c r="F151" s="5">
        <f>AVERAGE((Table1[[#This Row],[thermo]]*$S$7),(Table1[[#This Row],[1022]]*$T$7),( Table1[[#This Row],[1020]]*$U$7))</f>
        <v>3.1085853397573167</v>
      </c>
      <c r="G151" s="5">
        <f>AVERAGE((Table1[[#This Row],[thermo]]*$S$8),(Table1[[#This Row],[1022]]*$T$8),( Table1[[#This Row],[1020]]*$U$8))</f>
        <v>3.8512613612053781</v>
      </c>
      <c r="H151" s="5">
        <v>12.2</v>
      </c>
      <c r="I151" s="6">
        <v>11.285978999999999</v>
      </c>
      <c r="J151" s="6">
        <f>Table1[[#This Row],[modulair]]-Table1[[#This Row],[adjusted_weighted_FEM_avg]]</f>
        <v>8.3487386387946216</v>
      </c>
      <c r="K151" s="5">
        <f>Table1[[#This Row],[purpleair]]-Table1[[#This Row],[adjusted_weighted_FEM_avg]]</f>
        <v>7.4347176387946217</v>
      </c>
      <c r="L151" s="5">
        <f>ABS(Table1[[#This Row],[modulair_err]])</f>
        <v>8.3487386387946216</v>
      </c>
      <c r="M151" s="5">
        <f>ABS(Table1[[#This Row],[purpleair_err]])</f>
        <v>7.4347176387946217</v>
      </c>
      <c r="N151" s="5">
        <f>Table1[[#This Row],[modulair_err]]^2</f>
        <v>69.701436858902269</v>
      </c>
      <c r="O151" s="5">
        <f>Table1[[#This Row],[purpleair_err]]^2</f>
        <v>55.275026368603875</v>
      </c>
      <c r="P151" s="5"/>
      <c r="Q151" s="5"/>
    </row>
    <row r="152" spans="1:17" x14ac:dyDescent="0.3">
      <c r="A152" s="2">
        <v>45509.75</v>
      </c>
      <c r="B152" s="5">
        <v>15.2</v>
      </c>
      <c r="C152" s="5">
        <v>-1.6</v>
      </c>
      <c r="D152" s="5">
        <v>14.5</v>
      </c>
      <c r="E152" s="5">
        <f t="shared" si="8"/>
        <v>9.3666666666666671</v>
      </c>
      <c r="F152" s="5">
        <f>AVERAGE((Table1[[#This Row],[thermo]]*$S$7),(Table1[[#This Row],[1022]]*$T$7),( Table1[[#This Row],[1020]]*$U$7))</f>
        <v>5.5848957805463426</v>
      </c>
      <c r="G152" s="5">
        <f>AVERAGE((Table1[[#This Row],[thermo]]*$S$8),(Table1[[#This Row],[1022]]*$T$8),( Table1[[#This Row],[1020]]*$U$8))</f>
        <v>8.1273738383027112</v>
      </c>
      <c r="H152" s="5">
        <v>13.3</v>
      </c>
      <c r="I152" s="6">
        <v>11.412990000000001</v>
      </c>
      <c r="J152" s="6">
        <f>Table1[[#This Row],[modulair]]-Table1[[#This Row],[adjusted_weighted_FEM_avg]]</f>
        <v>5.1726261616972895</v>
      </c>
      <c r="K152" s="5">
        <f>Table1[[#This Row],[purpleair]]-Table1[[#This Row],[adjusted_weighted_FEM_avg]]</f>
        <v>3.2856161616972894</v>
      </c>
      <c r="L152" s="5">
        <f>ABS(Table1[[#This Row],[modulair_err]])</f>
        <v>5.1726261616972895</v>
      </c>
      <c r="M152" s="5">
        <f>ABS(Table1[[#This Row],[purpleair_err]])</f>
        <v>3.2856161616972894</v>
      </c>
      <c r="N152" s="5">
        <f>Table1[[#This Row],[modulair_err]]^2</f>
        <v>26.756061408675233</v>
      </c>
      <c r="O152" s="5">
        <f>Table1[[#This Row],[purpleair_err]]^2</f>
        <v>10.795273562006429</v>
      </c>
      <c r="P152" s="5"/>
      <c r="Q152" s="5"/>
    </row>
    <row r="153" spans="1:17" x14ac:dyDescent="0.3">
      <c r="A153" s="2">
        <v>45509.791666666701</v>
      </c>
      <c r="B153" s="5">
        <v>14.7</v>
      </c>
      <c r="C153" s="5">
        <v>11.1</v>
      </c>
      <c r="D153" s="5">
        <v>9.6</v>
      </c>
      <c r="E153" s="5">
        <f t="shared" si="8"/>
        <v>11.799999999999999</v>
      </c>
      <c r="F153" s="5">
        <f>AVERAGE((Table1[[#This Row],[thermo]]*$S$7),(Table1[[#This Row],[1022]]*$T$7),( Table1[[#This Row],[1020]]*$U$7))</f>
        <v>11.290475559129616</v>
      </c>
      <c r="G153" s="5">
        <f>AVERAGE((Table1[[#This Row],[thermo]]*$S$8),(Table1[[#This Row],[1022]]*$T$8),( Table1[[#This Row],[1020]]*$U$8))</f>
        <v>11.598145337164146</v>
      </c>
      <c r="H153" s="5">
        <v>14.3</v>
      </c>
      <c r="I153" s="6">
        <v>12.805561000000001</v>
      </c>
      <c r="J153" s="6">
        <f>Table1[[#This Row],[modulair]]-Table1[[#This Row],[adjusted_weighted_FEM_avg]]</f>
        <v>2.7018546628358546</v>
      </c>
      <c r="K153" s="5">
        <f>Table1[[#This Row],[purpleair]]-Table1[[#This Row],[adjusted_weighted_FEM_avg]]</f>
        <v>1.2074156628358548</v>
      </c>
      <c r="L153" s="5">
        <f>ABS(Table1[[#This Row],[modulair_err]])</f>
        <v>2.7018546628358546</v>
      </c>
      <c r="M153" s="5">
        <f>ABS(Table1[[#This Row],[purpleair_err]])</f>
        <v>1.2074156628358548</v>
      </c>
      <c r="N153" s="5">
        <f>Table1[[#This Row],[modulair_err]]^2</f>
        <v>7.30001861908785</v>
      </c>
      <c r="O153" s="5">
        <f>Table1[[#This Row],[purpleair_err]]^2</f>
        <v>1.4578525828613464</v>
      </c>
      <c r="P153" s="5"/>
      <c r="Q153" s="5"/>
    </row>
    <row r="154" spans="1:17" x14ac:dyDescent="0.3">
      <c r="A154" s="2">
        <v>45509.833333333299</v>
      </c>
      <c r="B154" s="5">
        <v>13.2</v>
      </c>
      <c r="C154" s="5">
        <v>1.9</v>
      </c>
      <c r="D154" s="5">
        <v>6.8</v>
      </c>
      <c r="E154" s="5">
        <f t="shared" si="8"/>
        <v>7.3</v>
      </c>
      <c r="F154" s="5">
        <f>AVERAGE((Table1[[#This Row],[thermo]]*$S$7),(Table1[[#This Row],[1022]]*$T$7),( Table1[[#This Row],[1020]]*$U$7))</f>
        <v>5.1166764729918119</v>
      </c>
      <c r="G154" s="5">
        <f>AVERAGE((Table1[[#This Row],[thermo]]*$S$8),(Table1[[#This Row],[1022]]*$T$8),( Table1[[#This Row],[1020]]*$U$8))</f>
        <v>6.5427383129125944</v>
      </c>
      <c r="H154" s="5">
        <v>9.4</v>
      </c>
      <c r="I154" s="6">
        <v>9.5556540000000005</v>
      </c>
      <c r="J154" s="6">
        <f>Table1[[#This Row],[modulair]]-Table1[[#This Row],[adjusted_weighted_FEM_avg]]</f>
        <v>2.8572616870874059</v>
      </c>
      <c r="K154" s="5">
        <f>Table1[[#This Row],[purpleair]]-Table1[[#This Row],[adjusted_weighted_FEM_avg]]</f>
        <v>3.0129156870874061</v>
      </c>
      <c r="L154" s="5">
        <f>ABS(Table1[[#This Row],[modulair_err]])</f>
        <v>2.8572616870874059</v>
      </c>
      <c r="M154" s="5">
        <f>ABS(Table1[[#This Row],[purpleair_err]])</f>
        <v>3.0129156870874061</v>
      </c>
      <c r="N154" s="5">
        <f>Table1[[#This Row],[modulair_err]]^2</f>
        <v>8.1639443484975693</v>
      </c>
      <c r="O154" s="5">
        <f>Table1[[#This Row],[purpleair_err]]^2</f>
        <v>9.0776609374973756</v>
      </c>
      <c r="P154" s="5"/>
      <c r="Q154" s="5"/>
    </row>
    <row r="155" spans="1:17" x14ac:dyDescent="0.3">
      <c r="A155" s="2">
        <v>45509.875</v>
      </c>
      <c r="B155" s="5">
        <v>9.1999999999999993</v>
      </c>
      <c r="C155" s="5">
        <v>7</v>
      </c>
      <c r="D155" s="5">
        <v>4.3</v>
      </c>
      <c r="E155" s="5">
        <f t="shared" si="8"/>
        <v>6.833333333333333</v>
      </c>
      <c r="F155" s="5">
        <f>AVERAGE((Table1[[#This Row],[thermo]]*$S$7),(Table1[[#This Row],[1022]]*$T$7),( Table1[[#This Row],[1020]]*$U$7))</f>
        <v>6.6303461370296164</v>
      </c>
      <c r="G155" s="5">
        <f>AVERAGE((Table1[[#This Row],[thermo]]*$S$8),(Table1[[#This Row],[1022]]*$T$8),( Table1[[#This Row],[1020]]*$U$8))</f>
        <v>6.7329297774677279</v>
      </c>
      <c r="H155" s="5">
        <v>7.8</v>
      </c>
      <c r="I155" s="6">
        <v>7.7201227000000001</v>
      </c>
      <c r="J155" s="6">
        <f>Table1[[#This Row],[modulair]]-Table1[[#This Row],[adjusted_weighted_FEM_avg]]</f>
        <v>1.0670702225322719</v>
      </c>
      <c r="K155" s="5">
        <f>Table1[[#This Row],[purpleair]]-Table1[[#This Row],[adjusted_weighted_FEM_avg]]</f>
        <v>0.9871929225322722</v>
      </c>
      <c r="L155" s="5">
        <f>ABS(Table1[[#This Row],[modulair_err]])</f>
        <v>1.0670702225322719</v>
      </c>
      <c r="M155" s="5">
        <f>ABS(Table1[[#This Row],[purpleair_err]])</f>
        <v>0.9871929225322722</v>
      </c>
      <c r="N155" s="5">
        <f>Table1[[#This Row],[modulair_err]]^2</f>
        <v>1.1386388598150723</v>
      </c>
      <c r="O155" s="5">
        <f>Table1[[#This Row],[purpleair_err]]^2</f>
        <v>0.97454986629780882</v>
      </c>
      <c r="P155" s="5"/>
      <c r="Q155" s="5"/>
    </row>
    <row r="156" spans="1:17" x14ac:dyDescent="0.3">
      <c r="A156" s="2">
        <v>45509.916666666701</v>
      </c>
      <c r="B156" s="5">
        <v>7.4</v>
      </c>
      <c r="C156" s="5">
        <v>-4.9000000000000004</v>
      </c>
      <c r="D156" s="5">
        <v>6.5</v>
      </c>
      <c r="E156" s="5">
        <f t="shared" si="8"/>
        <v>3</v>
      </c>
      <c r="F156" s="5">
        <f>AVERAGE((Table1[[#This Row],[thermo]]*$S$7),(Table1[[#This Row],[1022]]*$T$7),( Table1[[#This Row],[1020]]*$U$7))</f>
        <v>0.25475524139773648</v>
      </c>
      <c r="G156" s="5">
        <f>AVERAGE((Table1[[#This Row],[thermo]]*$S$8),(Table1[[#This Row],[1022]]*$T$8),( Table1[[#This Row],[1020]]*$U$8))</f>
        <v>2.0976478569692998</v>
      </c>
      <c r="H156" s="5">
        <v>7.1</v>
      </c>
      <c r="I156" s="6">
        <v>6.3589599999999997</v>
      </c>
      <c r="J156" s="6">
        <f>Table1[[#This Row],[modulair]]-Table1[[#This Row],[adjusted_weighted_FEM_avg]]</f>
        <v>5.0023521430307003</v>
      </c>
      <c r="K156" s="5">
        <f>Table1[[#This Row],[purpleair]]-Table1[[#This Row],[adjusted_weighted_FEM_avg]]</f>
        <v>4.2613121430307004</v>
      </c>
      <c r="L156" s="5">
        <f>ABS(Table1[[#This Row],[modulair_err]])</f>
        <v>5.0023521430307003</v>
      </c>
      <c r="M156" s="5">
        <f>ABS(Table1[[#This Row],[purpleair_err]])</f>
        <v>4.2613121430307004</v>
      </c>
      <c r="N156" s="5">
        <f>Table1[[#This Row],[modulair_err]]^2</f>
        <v>25.023526962883839</v>
      </c>
      <c r="O156" s="5">
        <f>Table1[[#This Row],[purpleair_err]]^2</f>
        <v>18.158781180340899</v>
      </c>
      <c r="P156" s="5"/>
      <c r="Q156" s="5"/>
    </row>
    <row r="157" spans="1:17" x14ac:dyDescent="0.3">
      <c r="A157" s="2">
        <v>45509.958333333299</v>
      </c>
      <c r="B157" s="5">
        <v>0</v>
      </c>
      <c r="C157" s="5">
        <v>2.7</v>
      </c>
      <c r="D157" s="5">
        <v>4.3</v>
      </c>
      <c r="E157" s="5">
        <f t="shared" si="8"/>
        <v>2.3333333333333335</v>
      </c>
      <c r="F157" s="5">
        <f>AVERAGE((Table1[[#This Row],[thermo]]*$S$7),(Table1[[#This Row],[1022]]*$T$7),( Table1[[#This Row],[1020]]*$U$7))</f>
        <v>2.6866067364113237</v>
      </c>
      <c r="G157" s="5">
        <f>AVERAGE((Table1[[#This Row],[thermo]]*$S$8),(Table1[[#This Row],[1022]]*$T$8),( Table1[[#This Row],[1020]]*$U$8))</f>
        <v>2.4786109282587776</v>
      </c>
      <c r="H157" s="5">
        <v>4.5999999999999996</v>
      </c>
      <c r="I157" s="6">
        <v>4.7458746999999999</v>
      </c>
      <c r="J157" s="6">
        <f>Table1[[#This Row],[modulair]]-Table1[[#This Row],[adjusted_weighted_FEM_avg]]</f>
        <v>2.121389071741222</v>
      </c>
      <c r="K157" s="5">
        <f>Table1[[#This Row],[purpleair]]-Table1[[#This Row],[adjusted_weighted_FEM_avg]]</f>
        <v>2.2672637717412223</v>
      </c>
      <c r="L157" s="5">
        <f>ABS(Table1[[#This Row],[modulair_err]])</f>
        <v>2.121389071741222</v>
      </c>
      <c r="M157" s="5">
        <f>ABS(Table1[[#This Row],[purpleair_err]])</f>
        <v>2.2672637717412223</v>
      </c>
      <c r="N157" s="5">
        <f>Table1[[#This Row],[modulair_err]]^2</f>
        <v>4.5002915937030838</v>
      </c>
      <c r="O157" s="5">
        <f>Table1[[#This Row],[purpleair_err]]^2</f>
        <v>5.1404850106502336</v>
      </c>
      <c r="P157" s="5"/>
      <c r="Q157" s="5"/>
    </row>
    <row r="158" spans="1:17" x14ac:dyDescent="0.3">
      <c r="A158" s="2">
        <v>45510</v>
      </c>
      <c r="B158" s="5">
        <v>-6.5</v>
      </c>
      <c r="C158" s="5">
        <v>1.8</v>
      </c>
      <c r="D158" s="5">
        <v>0.8</v>
      </c>
      <c r="E158" s="5">
        <f t="shared" si="8"/>
        <v>-1.3</v>
      </c>
      <c r="F158" s="5">
        <f>AVERAGE((Table1[[#This Row],[thermo]]*$S$7),(Table1[[#This Row],[1022]]*$T$7),( Table1[[#This Row],[1020]]*$U$7))</f>
        <v>0.14570903257717674</v>
      </c>
      <c r="G158" s="5">
        <f>AVERAGE((Table1[[#This Row],[thermo]]*$S$8),(Table1[[#This Row],[1022]]*$T$8),( Table1[[#This Row],[1020]]*$U$8))</f>
        <v>-0.77723268212657282</v>
      </c>
      <c r="H158" s="5">
        <v>7.2</v>
      </c>
      <c r="I158" s="6">
        <v>6.1205080000000001</v>
      </c>
      <c r="J158" s="6">
        <f>Table1[[#This Row],[modulair]]-Table1[[#This Row],[adjusted_weighted_FEM_avg]]</f>
        <v>7.9772326821265729</v>
      </c>
      <c r="K158" s="5">
        <f>Table1[[#This Row],[purpleair]]-Table1[[#This Row],[adjusted_weighted_FEM_avg]]</f>
        <v>6.8977406821265728</v>
      </c>
      <c r="L158" s="5">
        <f>ABS(Table1[[#This Row],[modulair_err]])</f>
        <v>7.9772326821265729</v>
      </c>
      <c r="M158" s="5">
        <f>ABS(Table1[[#This Row],[purpleair_err]])</f>
        <v>6.8977406821265728</v>
      </c>
      <c r="N158" s="5">
        <f>Table1[[#This Row],[modulair_err]]^2</f>
        <v>63.636241264788318</v>
      </c>
      <c r="O158" s="5">
        <f>Table1[[#This Row],[purpleair_err]]^2</f>
        <v>47.578826517863959</v>
      </c>
      <c r="P158" s="5"/>
      <c r="Q158" s="5"/>
    </row>
    <row r="159" spans="1:17" x14ac:dyDescent="0.3">
      <c r="A159" s="2">
        <v>45510.041666666701</v>
      </c>
      <c r="B159" s="5">
        <v>-3.6</v>
      </c>
      <c r="C159" s="5">
        <v>4.5999999999999996</v>
      </c>
      <c r="D159" s="5">
        <v>6</v>
      </c>
      <c r="E159" s="5">
        <f t="shared" si="8"/>
        <v>2.3333333333333335</v>
      </c>
      <c r="F159" s="5">
        <f>AVERAGE((Table1[[#This Row],[thermo]]*$S$7),(Table1[[#This Row],[1022]]*$T$7),( Table1[[#This Row],[1020]]*$U$7))</f>
        <v>3.6164873516860609</v>
      </c>
      <c r="G159" s="5">
        <f>AVERAGE((Table1[[#This Row],[thermo]]*$S$8),(Table1[[#This Row],[1022]]*$T$8),( Table1[[#This Row],[1020]]*$U$8))</f>
        <v>2.819068544870261</v>
      </c>
      <c r="H159" s="5">
        <v>6.9</v>
      </c>
      <c r="I159" s="6">
        <v>6.3605549999999997</v>
      </c>
      <c r="J159" s="6">
        <f>Table1[[#This Row],[modulair]]-Table1[[#This Row],[adjusted_weighted_FEM_avg]]</f>
        <v>4.0809314551297398</v>
      </c>
      <c r="K159" s="5">
        <f>Table1[[#This Row],[purpleair]]-Table1[[#This Row],[adjusted_weighted_FEM_avg]]</f>
        <v>3.5414864551297387</v>
      </c>
      <c r="L159" s="5">
        <f>ABS(Table1[[#This Row],[modulair_err]])</f>
        <v>4.0809314551297398</v>
      </c>
      <c r="M159" s="5">
        <f>ABS(Table1[[#This Row],[purpleair_err]])</f>
        <v>3.5414864551297387</v>
      </c>
      <c r="N159" s="5">
        <f>Table1[[#This Row],[modulair_err]]^2</f>
        <v>16.654001541467334</v>
      </c>
      <c r="O159" s="5">
        <f>Table1[[#This Row],[purpleair_err]]^2</f>
        <v>12.542126311867403</v>
      </c>
      <c r="P159" s="5"/>
      <c r="Q159" s="5"/>
    </row>
    <row r="160" spans="1:17" x14ac:dyDescent="0.3">
      <c r="A160" s="2">
        <v>45510.083333333299</v>
      </c>
      <c r="B160" s="5">
        <v>3.4</v>
      </c>
      <c r="C160" s="5">
        <v>2.2999999999999998</v>
      </c>
      <c r="D160" s="5">
        <v>3.8</v>
      </c>
      <c r="E160" s="5">
        <f t="shared" si="8"/>
        <v>3.1666666666666665</v>
      </c>
      <c r="F160" s="5">
        <f>AVERAGE((Table1[[#This Row],[thermo]]*$S$7),(Table1[[#This Row],[1022]]*$T$7),( Table1[[#This Row],[1020]]*$U$7))</f>
        <v>2.8919535030660275</v>
      </c>
      <c r="G160" s="5">
        <f>AVERAGE((Table1[[#This Row],[thermo]]*$S$8),(Table1[[#This Row],[1022]]*$T$8),( Table1[[#This Row],[1020]]*$U$8))</f>
        <v>3.0797844755251886</v>
      </c>
      <c r="H160" s="5">
        <v>5.8</v>
      </c>
      <c r="I160" s="6">
        <v>4.9002920000000003</v>
      </c>
      <c r="J160" s="6">
        <f>Table1[[#This Row],[modulair]]-Table1[[#This Row],[adjusted_weighted_FEM_avg]]</f>
        <v>2.7202155244748112</v>
      </c>
      <c r="K160" s="5">
        <f>Table1[[#This Row],[purpleair]]-Table1[[#This Row],[adjusted_weighted_FEM_avg]]</f>
        <v>1.8205075244748117</v>
      </c>
      <c r="L160" s="5">
        <f>ABS(Table1[[#This Row],[modulair_err]])</f>
        <v>2.7202155244748112</v>
      </c>
      <c r="M160" s="5">
        <f>ABS(Table1[[#This Row],[purpleair_err]])</f>
        <v>1.8205075244748117</v>
      </c>
      <c r="N160" s="5">
        <f>Table1[[#This Row],[modulair_err]]^2</f>
        <v>7.3995724995937717</v>
      </c>
      <c r="O160" s="5">
        <f>Table1[[#This Row],[purpleair_err]]^2</f>
        <v>3.3142476466694069</v>
      </c>
      <c r="P160" s="5"/>
      <c r="Q160" s="5"/>
    </row>
    <row r="161" spans="1:17" x14ac:dyDescent="0.3">
      <c r="A161" s="2">
        <v>45510.125</v>
      </c>
      <c r="B161" s="5">
        <v>5.5</v>
      </c>
      <c r="C161" s="5">
        <v>6.6</v>
      </c>
      <c r="D161" s="5">
        <v>-0.6</v>
      </c>
      <c r="E161" s="5">
        <f t="shared" si="8"/>
        <v>3.8333333333333335</v>
      </c>
      <c r="F161" s="5">
        <f>AVERAGE((Table1[[#This Row],[thermo]]*$S$7),(Table1[[#This Row],[1022]]*$T$7),( Table1[[#This Row],[1020]]*$U$7))</f>
        <v>4.4544856278315326</v>
      </c>
      <c r="G161" s="5">
        <f>AVERAGE((Table1[[#This Row],[thermo]]*$S$8),(Table1[[#This Row],[1022]]*$T$8),( Table1[[#This Row],[1020]]*$U$8))</f>
        <v>3.9935763508921642</v>
      </c>
      <c r="H161" s="5">
        <v>6.4</v>
      </c>
      <c r="I161" s="6">
        <v>5.6327280000000002</v>
      </c>
      <c r="J161" s="6">
        <f>Table1[[#This Row],[modulair]]-Table1[[#This Row],[adjusted_weighted_FEM_avg]]</f>
        <v>2.4064236491078361</v>
      </c>
      <c r="K161" s="5">
        <f>Table1[[#This Row],[purpleair]]-Table1[[#This Row],[adjusted_weighted_FEM_avg]]</f>
        <v>1.639151649107836</v>
      </c>
      <c r="L161" s="5">
        <f>ABS(Table1[[#This Row],[modulair_err]])</f>
        <v>2.4064236491078361</v>
      </c>
      <c r="M161" s="5">
        <f>ABS(Table1[[#This Row],[purpleair_err]])</f>
        <v>1.639151649107836</v>
      </c>
      <c r="N161" s="5">
        <f>Table1[[#This Row],[modulair_err]]^2</f>
        <v>5.790874778985474</v>
      </c>
      <c r="O161" s="5">
        <f>Table1[[#This Row],[purpleair_err]]^2</f>
        <v>2.6868181287729382</v>
      </c>
      <c r="P161" s="5"/>
      <c r="Q161" s="5"/>
    </row>
    <row r="162" spans="1:17" x14ac:dyDescent="0.3">
      <c r="A162" s="2">
        <v>45510.166666666701</v>
      </c>
      <c r="B162" s="5">
        <v>9.8000000000000007</v>
      </c>
      <c r="C162" s="5">
        <v>1.9</v>
      </c>
      <c r="D162" s="5">
        <v>5.5</v>
      </c>
      <c r="E162" s="5">
        <f t="shared" si="8"/>
        <v>5.7333333333333343</v>
      </c>
      <c r="F162" s="5">
        <f>AVERAGE((Table1[[#This Row],[thermo]]*$S$7),(Table1[[#This Row],[1022]]*$T$7),( Table1[[#This Row],[1020]]*$U$7))</f>
        <v>4.1963430599433797</v>
      </c>
      <c r="G162" s="5">
        <f>AVERAGE((Table1[[#This Row],[thermo]]*$S$8),(Table1[[#This Row],[1022]]*$T$8),( Table1[[#This Row],[1020]]*$U$8))</f>
        <v>5.2016765316319207</v>
      </c>
      <c r="H162" s="5">
        <v>6.3</v>
      </c>
      <c r="I162" s="6">
        <v>6.1681410000000003</v>
      </c>
      <c r="J162" s="6">
        <f>Table1[[#This Row],[modulair]]-Table1[[#This Row],[adjusted_weighted_FEM_avg]]</f>
        <v>1.0983234683680791</v>
      </c>
      <c r="K162" s="5">
        <f>Table1[[#This Row],[purpleair]]-Table1[[#This Row],[adjusted_weighted_FEM_avg]]</f>
        <v>0.96646446836807964</v>
      </c>
      <c r="L162" s="5">
        <f>ABS(Table1[[#This Row],[modulair_err]])</f>
        <v>1.0983234683680791</v>
      </c>
      <c r="M162" s="5">
        <f>ABS(Table1[[#This Row],[purpleair_err]])</f>
        <v>0.96646446836807964</v>
      </c>
      <c r="N162" s="5">
        <f>Table1[[#This Row],[modulair_err]]^2</f>
        <v>1.2063144411680871</v>
      </c>
      <c r="O162" s="5">
        <f>Table1[[#This Row],[purpleair_err]]^2</f>
        <v>0.93405356861799482</v>
      </c>
      <c r="P162" s="5"/>
      <c r="Q162" s="5"/>
    </row>
    <row r="163" spans="1:17" x14ac:dyDescent="0.3">
      <c r="A163" s="2">
        <v>45510.208333333299</v>
      </c>
      <c r="B163" s="5">
        <v>5.8</v>
      </c>
      <c r="C163" s="5">
        <v>3.7</v>
      </c>
      <c r="D163" s="5">
        <v>6.3</v>
      </c>
      <c r="E163" s="5">
        <f t="shared" si="8"/>
        <v>5.2666666666666666</v>
      </c>
      <c r="F163" s="5">
        <f>AVERAGE((Table1[[#This Row],[thermo]]*$S$7),(Table1[[#This Row],[1022]]*$T$7),( Table1[[#This Row],[1020]]*$U$7))</f>
        <v>4.758237763901219</v>
      </c>
      <c r="G163" s="5">
        <f>AVERAGE((Table1[[#This Row],[thermo]]*$S$8),(Table1[[#This Row],[1022]]*$T$8),( Table1[[#This Row],[1020]]*$U$8))</f>
        <v>5.1041937498720147</v>
      </c>
      <c r="H163" s="5">
        <v>6.7</v>
      </c>
      <c r="I163" s="6">
        <v>5.5732249999999999</v>
      </c>
      <c r="J163" s="6">
        <f>Table1[[#This Row],[modulair]]-Table1[[#This Row],[adjusted_weighted_FEM_avg]]</f>
        <v>1.5958062501279855</v>
      </c>
      <c r="K163" s="5">
        <f>Table1[[#This Row],[purpleair]]-Table1[[#This Row],[adjusted_weighted_FEM_avg]]</f>
        <v>0.46903125012798519</v>
      </c>
      <c r="L163" s="5">
        <f>ABS(Table1[[#This Row],[modulair_err]])</f>
        <v>1.5958062501279855</v>
      </c>
      <c r="M163" s="5">
        <f>ABS(Table1[[#This Row],[purpleair_err]])</f>
        <v>0.46903125012798519</v>
      </c>
      <c r="N163" s="5">
        <f>Table1[[#This Row],[modulair_err]]^2</f>
        <v>2.5465975879475424</v>
      </c>
      <c r="O163" s="5">
        <f>Table1[[#This Row],[purpleair_err]]^2</f>
        <v>0.21999031359662061</v>
      </c>
      <c r="P163" s="5"/>
      <c r="Q163" s="5"/>
    </row>
    <row r="164" spans="1:17" x14ac:dyDescent="0.3">
      <c r="A164" s="2">
        <v>45510.25</v>
      </c>
      <c r="B164" s="5">
        <v>0.3</v>
      </c>
      <c r="C164" s="5">
        <v>-2.4</v>
      </c>
      <c r="D164" s="5">
        <v>3.3</v>
      </c>
      <c r="E164" s="5">
        <f t="shared" si="8"/>
        <v>0.39999999999999991</v>
      </c>
      <c r="F164" s="5">
        <f>AVERAGE((Table1[[#This Row],[thermo]]*$S$7),(Table1[[#This Row],[1022]]*$T$7),( Table1[[#This Row],[1020]]*$U$7))</f>
        <v>-0.39695860580644576</v>
      </c>
      <c r="G164" s="5">
        <f>AVERAGE((Table1[[#This Row],[thermo]]*$S$8),(Table1[[#This Row],[1022]]*$T$8),( Table1[[#This Row],[1020]]*$U$8))</f>
        <v>0.16076906597864848</v>
      </c>
      <c r="H164" s="5">
        <v>7.2</v>
      </c>
      <c r="I164" s="6">
        <v>5.9349530000000001</v>
      </c>
      <c r="J164" s="6">
        <f>Table1[[#This Row],[modulair]]-Table1[[#This Row],[adjusted_weighted_FEM_avg]]</f>
        <v>7.0392309340213517</v>
      </c>
      <c r="K164" s="5">
        <f>Table1[[#This Row],[purpleair]]-Table1[[#This Row],[adjusted_weighted_FEM_avg]]</f>
        <v>5.7741839340213517</v>
      </c>
      <c r="L164" s="5">
        <f>ABS(Table1[[#This Row],[modulair_err]])</f>
        <v>7.0392309340213517</v>
      </c>
      <c r="M164" s="5">
        <f>ABS(Table1[[#This Row],[purpleair_err]])</f>
        <v>5.7741839340213517</v>
      </c>
      <c r="N164" s="5">
        <f>Table1[[#This Row],[modulair_err]]^2</f>
        <v>49.550772142483112</v>
      </c>
      <c r="O164" s="5">
        <f>Table1[[#This Row],[purpleair_err]]^2</f>
        <v>33.341200103910296</v>
      </c>
      <c r="P164" s="5"/>
      <c r="Q164" s="5"/>
    </row>
    <row r="165" spans="1:17" x14ac:dyDescent="0.3">
      <c r="A165" s="2">
        <v>45510.291666666701</v>
      </c>
      <c r="B165" s="5">
        <v>17.5</v>
      </c>
      <c r="C165" s="5">
        <v>0.3</v>
      </c>
      <c r="D165" s="5">
        <v>8</v>
      </c>
      <c r="E165" s="5">
        <f t="shared" si="8"/>
        <v>8.6</v>
      </c>
      <c r="F165" s="5">
        <f>AVERAGE((Table1[[#This Row],[thermo]]*$S$7),(Table1[[#This Row],[1022]]*$T$7),( Table1[[#This Row],[1020]]*$U$7))</f>
        <v>5.2620273650794438</v>
      </c>
      <c r="G165" s="5">
        <f>AVERAGE((Table1[[#This Row],[thermo]]*$S$8),(Table1[[#This Row],[1022]]*$T$8),( Table1[[#This Row],[1020]]*$U$8))</f>
        <v>7.4442445139237927</v>
      </c>
      <c r="H165" s="5">
        <v>7.1</v>
      </c>
      <c r="I165" s="6">
        <v>5.6160249999999996</v>
      </c>
      <c r="J165" s="6">
        <f>Table1[[#This Row],[modulair]]-Table1[[#This Row],[adjusted_weighted_FEM_avg]]</f>
        <v>-0.34424451392379307</v>
      </c>
      <c r="K165" s="5">
        <f>Table1[[#This Row],[purpleair]]-Table1[[#This Row],[adjusted_weighted_FEM_avg]]</f>
        <v>-1.8282195139237931</v>
      </c>
      <c r="L165" s="5">
        <f>ABS(Table1[[#This Row],[modulair_err]])</f>
        <v>0.34424451392379307</v>
      </c>
      <c r="M165" s="5">
        <f>ABS(Table1[[#This Row],[purpleair_err]])</f>
        <v>1.8282195139237931</v>
      </c>
      <c r="N165" s="5">
        <f>Table1[[#This Row],[modulair_err]]^2</f>
        <v>0.11850428536662856</v>
      </c>
      <c r="O165" s="5">
        <f>Table1[[#This Row],[purpleair_err]]^2</f>
        <v>3.3423865910917505</v>
      </c>
      <c r="P165" s="5"/>
      <c r="Q165" s="5"/>
    </row>
    <row r="166" spans="1:17" x14ac:dyDescent="0.3">
      <c r="A166" s="2">
        <v>45510.333333333299</v>
      </c>
      <c r="B166" s="5">
        <v>12.3</v>
      </c>
      <c r="C166" s="5">
        <v>4.5</v>
      </c>
      <c r="D166" s="5">
        <v>8.1999999999999993</v>
      </c>
      <c r="E166" s="5">
        <f t="shared" si="8"/>
        <v>8.3333333333333339</v>
      </c>
      <c r="F166" s="5">
        <f>AVERAGE((Table1[[#This Row],[thermo]]*$S$7),(Table1[[#This Row],[1022]]*$T$7),( Table1[[#This Row],[1020]]*$U$7))</f>
        <v>6.806951086932056</v>
      </c>
      <c r="G166" s="5">
        <f>AVERAGE((Table1[[#This Row],[thermo]]*$S$8),(Table1[[#This Row],[1022]]*$T$8),( Table1[[#This Row],[1020]]*$U$8))</f>
        <v>7.8065328369081781</v>
      </c>
      <c r="H166" s="5">
        <v>7.1</v>
      </c>
      <c r="I166" s="6">
        <v>5.8137499999999998</v>
      </c>
      <c r="J166" s="6">
        <f>Table1[[#This Row],[modulair]]-Table1[[#This Row],[adjusted_weighted_FEM_avg]]</f>
        <v>-0.70653283690817847</v>
      </c>
      <c r="K166" s="5">
        <f>Table1[[#This Row],[purpleair]]-Table1[[#This Row],[adjusted_weighted_FEM_avg]]</f>
        <v>-1.9927828369081784</v>
      </c>
      <c r="L166" s="5">
        <f>ABS(Table1[[#This Row],[modulair_err]])</f>
        <v>0.70653283690817847</v>
      </c>
      <c r="M166" s="5">
        <f>ABS(Table1[[#This Row],[purpleair_err]])</f>
        <v>1.9927828369081784</v>
      </c>
      <c r="N166" s="5">
        <f>Table1[[#This Row],[modulair_err]]^2</f>
        <v>0.4991886496295187</v>
      </c>
      <c r="O166" s="5">
        <f>Table1[[#This Row],[purpleair_err]]^2</f>
        <v>3.9711834350758073</v>
      </c>
      <c r="P166" s="5"/>
      <c r="Q166" s="5"/>
    </row>
    <row r="167" spans="1:17" x14ac:dyDescent="0.3">
      <c r="A167" s="2">
        <v>45510.375</v>
      </c>
      <c r="B167" s="5">
        <v>4</v>
      </c>
      <c r="C167" s="5">
        <v>10.6</v>
      </c>
      <c r="D167" s="5">
        <v>4</v>
      </c>
      <c r="E167" s="5">
        <f t="shared" si="8"/>
        <v>6.2</v>
      </c>
      <c r="F167" s="5">
        <f>AVERAGE((Table1[[#This Row],[thermo]]*$S$7),(Table1[[#This Row],[1022]]*$T$7),( Table1[[#This Row],[1020]]*$U$7))</f>
        <v>7.7024098738574907</v>
      </c>
      <c r="G167" s="5">
        <f>AVERAGE((Table1[[#This Row],[thermo]]*$S$8),(Table1[[#This Row],[1022]]*$T$8),( Table1[[#This Row],[1020]]*$U$8))</f>
        <v>6.6904043778310376</v>
      </c>
      <c r="H167" s="5">
        <v>7.9</v>
      </c>
      <c r="I167" s="6">
        <v>7.7658990000000001</v>
      </c>
      <c r="J167" s="6">
        <f>Table1[[#This Row],[modulair]]-Table1[[#This Row],[adjusted_weighted_FEM_avg]]</f>
        <v>1.2095956221689628</v>
      </c>
      <c r="K167" s="5">
        <f>Table1[[#This Row],[purpleair]]-Table1[[#This Row],[adjusted_weighted_FEM_avg]]</f>
        <v>1.0754946221689625</v>
      </c>
      <c r="L167" s="5">
        <f>ABS(Table1[[#This Row],[modulair_err]])</f>
        <v>1.2095956221689628</v>
      </c>
      <c r="M167" s="5">
        <f>ABS(Table1[[#This Row],[purpleair_err]])</f>
        <v>1.0754946221689625</v>
      </c>
      <c r="N167" s="5">
        <f>Table1[[#This Row],[modulair_err]]^2</f>
        <v>1.4631215691703201</v>
      </c>
      <c r="O167" s="5">
        <f>Table1[[#This Row],[purpleair_err]]^2</f>
        <v>1.1566886823143594</v>
      </c>
      <c r="P167" s="5"/>
      <c r="Q167" s="5"/>
    </row>
    <row r="168" spans="1:17" x14ac:dyDescent="0.3">
      <c r="A168" s="2">
        <v>45510.416666666701</v>
      </c>
      <c r="B168" s="5">
        <v>13.3</v>
      </c>
      <c r="C168" s="5">
        <v>9.6999999999999993</v>
      </c>
      <c r="D168" s="5">
        <v>5</v>
      </c>
      <c r="E168" s="5">
        <f t="shared" si="8"/>
        <v>9.3333333333333339</v>
      </c>
      <c r="F168" s="5">
        <f>AVERAGE((Table1[[#This Row],[thermo]]*$S$7),(Table1[[#This Row],[1022]]*$T$7),( Table1[[#This Row],[1020]]*$U$7))</f>
        <v>9.018301036124738</v>
      </c>
      <c r="G168" s="5">
        <f>AVERAGE((Table1[[#This Row],[thermo]]*$S$8),(Table1[[#This Row],[1022]]*$T$8),( Table1[[#This Row],[1020]]*$U$8))</f>
        <v>9.17266369585459</v>
      </c>
      <c r="H168" s="5">
        <v>8.9</v>
      </c>
      <c r="I168" s="6">
        <v>8.1893189999999993</v>
      </c>
      <c r="J168" s="6">
        <f>Table1[[#This Row],[modulair]]-Table1[[#This Row],[adjusted_weighted_FEM_avg]]</f>
        <v>-0.27266369585458961</v>
      </c>
      <c r="K168" s="5">
        <f>Table1[[#This Row],[purpleair]]-Table1[[#This Row],[adjusted_weighted_FEM_avg]]</f>
        <v>-0.98334469585459061</v>
      </c>
      <c r="L168" s="5">
        <f>ABS(Table1[[#This Row],[modulair_err]])</f>
        <v>0.27266369585458961</v>
      </c>
      <c r="M168" s="5">
        <f>ABS(Table1[[#This Row],[purpleair_err]])</f>
        <v>0.98334469585459061</v>
      </c>
      <c r="N168" s="5">
        <f>Table1[[#This Row],[modulair_err]]^2</f>
        <v>7.4345491037084141E-2</v>
      </c>
      <c r="O168" s="5">
        <f>Table1[[#This Row],[purpleair_err]]^2</f>
        <v>0.96696679086535731</v>
      </c>
      <c r="P168" s="5"/>
      <c r="Q168" s="5"/>
    </row>
    <row r="169" spans="1:17" x14ac:dyDescent="0.3">
      <c r="A169" s="2">
        <v>45510.458333333299</v>
      </c>
      <c r="B169" s="5">
        <v>1.9</v>
      </c>
      <c r="C169" s="5">
        <v>6.6</v>
      </c>
      <c r="D169" s="5">
        <v>4</v>
      </c>
      <c r="E169" s="5">
        <f t="shared" si="8"/>
        <v>4.166666666666667</v>
      </c>
      <c r="F169" s="5">
        <f>AVERAGE((Table1[[#This Row],[thermo]]*$S$7),(Table1[[#This Row],[1022]]*$T$7),( Table1[[#This Row],[1020]]*$U$7))</f>
        <v>5.1089291378628907</v>
      </c>
      <c r="G169" s="5">
        <f>AVERAGE((Table1[[#This Row],[thermo]]*$S$8),(Table1[[#This Row],[1022]]*$T$8),( Table1[[#This Row],[1020]]*$U$8))</f>
        <v>4.4888663537466504</v>
      </c>
      <c r="H169" s="5">
        <v>8.8000000000000007</v>
      </c>
      <c r="I169" s="6">
        <v>9.3399830000000001</v>
      </c>
      <c r="J169" s="6">
        <f>Table1[[#This Row],[modulair]]-Table1[[#This Row],[adjusted_weighted_FEM_avg]]</f>
        <v>4.3111336462533503</v>
      </c>
      <c r="K169" s="5">
        <f>Table1[[#This Row],[purpleair]]-Table1[[#This Row],[adjusted_weighted_FEM_avg]]</f>
        <v>4.8511166462533497</v>
      </c>
      <c r="L169" s="5">
        <f>ABS(Table1[[#This Row],[modulair_err]])</f>
        <v>4.3111336462533503</v>
      </c>
      <c r="M169" s="5">
        <f>ABS(Table1[[#This Row],[purpleair_err]])</f>
        <v>4.8511166462533497</v>
      </c>
      <c r="N169" s="5">
        <f>Table1[[#This Row],[modulair_err]]^2</f>
        <v>18.585873315857707</v>
      </c>
      <c r="O169" s="5">
        <f>Table1[[#This Row],[purpleair_err]]^2</f>
        <v>23.533332715556348</v>
      </c>
      <c r="P169" s="5"/>
      <c r="Q169" s="5"/>
    </row>
    <row r="170" spans="1:17" x14ac:dyDescent="0.3">
      <c r="A170" s="2">
        <v>45510.5</v>
      </c>
      <c r="B170" s="5">
        <v>2.5</v>
      </c>
      <c r="C170" s="5">
        <v>10.7</v>
      </c>
      <c r="D170" s="5">
        <v>6.5</v>
      </c>
      <c r="E170" s="5">
        <f t="shared" si="8"/>
        <v>6.5666666666666664</v>
      </c>
      <c r="F170" s="5">
        <f>AVERAGE((Table1[[#This Row],[thermo]]*$S$7),(Table1[[#This Row],[1022]]*$T$7),( Table1[[#This Row],[1020]]*$U$7))</f>
        <v>8.190181936427523</v>
      </c>
      <c r="G170" s="5">
        <f>AVERAGE((Table1[[#This Row],[thermo]]*$S$8),(Table1[[#This Row],[1022]]*$T$8),( Table1[[#This Row],[1020]]*$U$8))</f>
        <v>7.1244756725785372</v>
      </c>
      <c r="H170" s="5">
        <v>10.8</v>
      </c>
      <c r="I170" s="6">
        <v>10.480319</v>
      </c>
      <c r="J170" s="6">
        <f>Table1[[#This Row],[modulair]]-Table1[[#This Row],[adjusted_weighted_FEM_avg]]</f>
        <v>3.6755243274214635</v>
      </c>
      <c r="K170" s="5">
        <f>Table1[[#This Row],[purpleair]]-Table1[[#This Row],[adjusted_weighted_FEM_avg]]</f>
        <v>3.3558433274214625</v>
      </c>
      <c r="L170" s="5">
        <f>ABS(Table1[[#This Row],[modulair_err]])</f>
        <v>3.6755243274214635</v>
      </c>
      <c r="M170" s="5">
        <f>ABS(Table1[[#This Row],[purpleair_err]])</f>
        <v>3.3558433274214625</v>
      </c>
      <c r="N170" s="5">
        <f>Table1[[#This Row],[modulair_err]]^2</f>
        <v>13.509479081467001</v>
      </c>
      <c r="O170" s="5">
        <f>Table1[[#This Row],[purpleair_err]]^2</f>
        <v>11.261684438199154</v>
      </c>
      <c r="P170" s="5"/>
      <c r="Q170" s="5"/>
    </row>
    <row r="171" spans="1:17" x14ac:dyDescent="0.3">
      <c r="A171" s="2">
        <v>45510.541666666701</v>
      </c>
      <c r="B171" s="5">
        <v>7</v>
      </c>
      <c r="C171" s="5">
        <v>9.1999999999999993</v>
      </c>
      <c r="D171" s="5">
        <v>6.3</v>
      </c>
      <c r="E171" s="5">
        <f t="shared" si="8"/>
        <v>7.5</v>
      </c>
      <c r="F171" s="5">
        <f>AVERAGE((Table1[[#This Row],[thermo]]*$S$7),(Table1[[#This Row],[1022]]*$T$7),( Table1[[#This Row],[1020]]*$U$7))</f>
        <v>8.0433484477118444</v>
      </c>
      <c r="G171" s="5">
        <f>AVERAGE((Table1[[#This Row],[thermo]]*$S$8),(Table1[[#This Row],[1022]]*$T$8),( Table1[[#This Row],[1020]]*$U$8))</f>
        <v>7.6724773502405457</v>
      </c>
      <c r="H171" s="5">
        <v>9.3000000000000007</v>
      </c>
      <c r="I171" s="6">
        <v>11.12036</v>
      </c>
      <c r="J171" s="6">
        <f>Table1[[#This Row],[modulair]]-Table1[[#This Row],[adjusted_weighted_FEM_avg]]</f>
        <v>1.627522649759455</v>
      </c>
      <c r="K171" s="5">
        <f>Table1[[#This Row],[purpleair]]-Table1[[#This Row],[adjusted_weighted_FEM_avg]]</f>
        <v>3.4478826497594541</v>
      </c>
      <c r="L171" s="5">
        <f>ABS(Table1[[#This Row],[modulair_err]])</f>
        <v>1.627522649759455</v>
      </c>
      <c r="M171" s="5">
        <f>ABS(Table1[[#This Row],[purpleair_err]])</f>
        <v>3.4478826497594541</v>
      </c>
      <c r="N171" s="5">
        <f>Table1[[#This Row],[modulair_err]]^2</f>
        <v>2.6488299754800377</v>
      </c>
      <c r="O171" s="5">
        <f>Table1[[#This Row],[purpleair_err]]^2</f>
        <v>11.887894766512275</v>
      </c>
      <c r="P171" s="5"/>
      <c r="Q171" s="5"/>
    </row>
    <row r="172" spans="1:17" x14ac:dyDescent="0.3">
      <c r="A172" s="2">
        <v>45510.583333333299</v>
      </c>
      <c r="B172" s="5">
        <v>5.2</v>
      </c>
      <c r="C172" s="5">
        <v>7.9</v>
      </c>
      <c r="D172" s="5">
        <v>7.3</v>
      </c>
      <c r="E172" s="5">
        <f t="shared" si="8"/>
        <v>6.8000000000000007</v>
      </c>
      <c r="F172" s="5">
        <f>AVERAGE((Table1[[#This Row],[thermo]]*$S$7),(Table1[[#This Row],[1022]]*$T$7),( Table1[[#This Row],[1020]]*$U$7))</f>
        <v>7.286986751845471</v>
      </c>
      <c r="G172" s="5">
        <f>AVERAGE((Table1[[#This Row],[thermo]]*$S$8),(Table1[[#This Row],[1022]]*$T$8),( Table1[[#This Row],[1020]]*$U$8))</f>
        <v>6.9735922998584572</v>
      </c>
      <c r="H172" s="5">
        <v>11.4</v>
      </c>
      <c r="I172" s="6">
        <v>11.326950999999999</v>
      </c>
      <c r="J172" s="6">
        <f>Table1[[#This Row],[modulair]]-Table1[[#This Row],[adjusted_weighted_FEM_avg]]</f>
        <v>4.4264077001415432</v>
      </c>
      <c r="K172" s="5">
        <f>Table1[[#This Row],[purpleair]]-Table1[[#This Row],[adjusted_weighted_FEM_avg]]</f>
        <v>4.3533587001415421</v>
      </c>
      <c r="L172" s="5">
        <f>ABS(Table1[[#This Row],[modulair_err]])</f>
        <v>4.4264077001415432</v>
      </c>
      <c r="M172" s="5">
        <f>ABS(Table1[[#This Row],[purpleair_err]])</f>
        <v>4.3533587001415421</v>
      </c>
      <c r="N172" s="5">
        <f>Table1[[#This Row],[modulair_err]]^2</f>
        <v>19.593085127872346</v>
      </c>
      <c r="O172" s="5">
        <f>Table1[[#This Row],[purpleair_err]]^2</f>
        <v>18.951731972098056</v>
      </c>
      <c r="P172" s="5"/>
      <c r="Q172" s="5"/>
    </row>
    <row r="173" spans="1:17" x14ac:dyDescent="0.3">
      <c r="A173" s="2">
        <v>45510.625</v>
      </c>
      <c r="B173" s="5">
        <v>11</v>
      </c>
      <c r="C173" s="5">
        <v>1.2</v>
      </c>
      <c r="D173" s="5">
        <v>8.6999999999999993</v>
      </c>
      <c r="E173" s="5">
        <f t="shared" si="8"/>
        <v>6.9666666666666659</v>
      </c>
      <c r="F173" s="5">
        <f>AVERAGE((Table1[[#This Row],[thermo]]*$S$7),(Table1[[#This Row],[1022]]*$T$7),( Table1[[#This Row],[1020]]*$U$7))</f>
        <v>4.8756068701048783</v>
      </c>
      <c r="G173" s="5">
        <f>AVERAGE((Table1[[#This Row],[thermo]]*$S$8),(Table1[[#This Row],[1022]]*$T$8),( Table1[[#This Row],[1020]]*$U$8))</f>
        <v>6.2680922062566085</v>
      </c>
      <c r="H173" s="5">
        <v>13.7</v>
      </c>
      <c r="I173" s="6">
        <v>11.224817</v>
      </c>
      <c r="J173" s="6">
        <f>Table1[[#This Row],[modulair]]-Table1[[#This Row],[adjusted_weighted_FEM_avg]]</f>
        <v>7.4319077937433908</v>
      </c>
      <c r="K173" s="5">
        <f>Table1[[#This Row],[purpleair]]-Table1[[#This Row],[adjusted_weighted_FEM_avg]]</f>
        <v>4.9567247937433914</v>
      </c>
      <c r="L173" s="5">
        <f>ABS(Table1[[#This Row],[modulair_err]])</f>
        <v>7.4319077937433908</v>
      </c>
      <c r="M173" s="5">
        <f>ABS(Table1[[#This Row],[purpleair_err]])</f>
        <v>4.9567247937433914</v>
      </c>
      <c r="N173" s="5">
        <f>Table1[[#This Row],[modulair_err]]^2</f>
        <v>55.233253454703757</v>
      </c>
      <c r="O173" s="5">
        <f>Table1[[#This Row],[purpleair_err]]^2</f>
        <v>24.569120680910466</v>
      </c>
      <c r="P173" s="5"/>
      <c r="Q173" s="5"/>
    </row>
    <row r="174" spans="1:17" x14ac:dyDescent="0.3">
      <c r="A174" s="2">
        <v>45510.666666666701</v>
      </c>
      <c r="B174" s="5">
        <v>0.6</v>
      </c>
      <c r="C174" s="5">
        <v>8.3000000000000007</v>
      </c>
      <c r="D174" s="5">
        <v>13.1</v>
      </c>
      <c r="E174" s="5">
        <f t="shared" si="8"/>
        <v>7.333333333333333</v>
      </c>
      <c r="F174" s="5">
        <f>AVERAGE((Table1[[#This Row],[thermo]]*$S$7),(Table1[[#This Row],[1022]]*$T$7),( Table1[[#This Row],[1020]]*$U$7))</f>
        <v>8.3264099166548764</v>
      </c>
      <c r="G174" s="5">
        <f>AVERAGE((Table1[[#This Row],[thermo]]*$S$8),(Table1[[#This Row],[1022]]*$T$8),( Table1[[#This Row],[1020]]*$U$8))</f>
        <v>7.7445927688349983</v>
      </c>
      <c r="H174" s="5">
        <v>14.2</v>
      </c>
      <c r="I174" s="6">
        <v>11.288675</v>
      </c>
      <c r="J174" s="6">
        <f>Table1[[#This Row],[modulair]]-Table1[[#This Row],[adjusted_weighted_FEM_avg]]</f>
        <v>6.455407231165001</v>
      </c>
      <c r="K174" s="5">
        <f>Table1[[#This Row],[purpleair]]-Table1[[#This Row],[adjusted_weighted_FEM_avg]]</f>
        <v>3.5440822311650013</v>
      </c>
      <c r="L174" s="5">
        <f>ABS(Table1[[#This Row],[modulair_err]])</f>
        <v>6.455407231165001</v>
      </c>
      <c r="M174" s="5">
        <f>ABS(Table1[[#This Row],[purpleair_err]])</f>
        <v>3.5440822311650013</v>
      </c>
      <c r="N174" s="5">
        <f>Table1[[#This Row],[modulair_err]]^2</f>
        <v>41.672282520177383</v>
      </c>
      <c r="O174" s="5">
        <f>Table1[[#This Row],[purpleair_err]]^2</f>
        <v>12.560518861259494</v>
      </c>
      <c r="P174" s="5"/>
      <c r="Q174" s="5"/>
    </row>
    <row r="175" spans="1:17" x14ac:dyDescent="0.3">
      <c r="A175" s="2">
        <v>45510.708333333299</v>
      </c>
      <c r="B175" s="5">
        <v>15.4</v>
      </c>
      <c r="C175" s="5">
        <v>5.2</v>
      </c>
      <c r="D175" s="5">
        <v>9.4</v>
      </c>
      <c r="E175" s="5">
        <f t="shared" si="8"/>
        <v>10</v>
      </c>
      <c r="F175" s="5">
        <f>AVERAGE((Table1[[#This Row],[thermo]]*$S$7),(Table1[[#This Row],[1022]]*$T$7),( Table1[[#This Row],[1020]]*$U$7))</f>
        <v>8.0427666006770036</v>
      </c>
      <c r="G175" s="5">
        <f>AVERAGE((Table1[[#This Row],[thermo]]*$S$8),(Table1[[#This Row],[1022]]*$T$8),( Table1[[#This Row],[1020]]*$U$8))</f>
        <v>9.3193242477147962</v>
      </c>
      <c r="H175" s="5">
        <v>11.2</v>
      </c>
      <c r="I175" s="6">
        <v>9.9101060000000007</v>
      </c>
      <c r="J175" s="6">
        <f>Table1[[#This Row],[modulair]]-Table1[[#This Row],[adjusted_weighted_FEM_avg]]</f>
        <v>1.8806757522852031</v>
      </c>
      <c r="K175" s="5">
        <f>Table1[[#This Row],[purpleair]]-Table1[[#This Row],[adjusted_weighted_FEM_avg]]</f>
        <v>0.59078175228520458</v>
      </c>
      <c r="L175" s="5">
        <f>ABS(Table1[[#This Row],[modulair_err]])</f>
        <v>1.8806757522852031</v>
      </c>
      <c r="M175" s="5">
        <f>ABS(Table1[[#This Row],[purpleair_err]])</f>
        <v>0.59078175228520458</v>
      </c>
      <c r="N175" s="5">
        <f>Table1[[#This Row],[modulair_err]]^2</f>
        <v>3.5369412852335147</v>
      </c>
      <c r="O175" s="5">
        <f>Table1[[#This Row],[purpleair_err]]^2</f>
        <v>0.34902307883317685</v>
      </c>
      <c r="P175" s="5"/>
      <c r="Q175" s="5"/>
    </row>
    <row r="176" spans="1:17" x14ac:dyDescent="0.3">
      <c r="A176" s="2">
        <v>45510.75</v>
      </c>
      <c r="B176" s="5">
        <v>17.7</v>
      </c>
      <c r="C176" s="5">
        <v>6.6</v>
      </c>
      <c r="D176" s="5">
        <v>9.6</v>
      </c>
      <c r="E176" s="5">
        <f t="shared" si="8"/>
        <v>11.299999999999999</v>
      </c>
      <c r="F176" s="5">
        <f>AVERAGE((Table1[[#This Row],[thermo]]*$S$7),(Table1[[#This Row],[1022]]*$T$7),( Table1[[#This Row],[1020]]*$U$7))</f>
        <v>9.2655279962472132</v>
      </c>
      <c r="G176" s="5">
        <f>AVERAGE((Table1[[#This Row],[thermo]]*$S$8),(Table1[[#This Row],[1022]]*$T$8),( Table1[[#This Row],[1020]]*$U$8))</f>
        <v>10.579478596355713</v>
      </c>
      <c r="H176" s="5">
        <v>10.8</v>
      </c>
      <c r="I176" s="6">
        <v>9.3114869999999996</v>
      </c>
      <c r="J176" s="6">
        <f>Table1[[#This Row],[modulair]]-Table1[[#This Row],[adjusted_weighted_FEM_avg]]</f>
        <v>0.22052140364428752</v>
      </c>
      <c r="K176" s="5">
        <f>Table1[[#This Row],[purpleair]]-Table1[[#This Row],[adjusted_weighted_FEM_avg]]</f>
        <v>-1.2679915963557136</v>
      </c>
      <c r="L176" s="5">
        <f>ABS(Table1[[#This Row],[modulair_err]])</f>
        <v>0.22052140364428752</v>
      </c>
      <c r="M176" s="5">
        <f>ABS(Table1[[#This Row],[purpleair_err]])</f>
        <v>1.2679915963557136</v>
      </c>
      <c r="N176" s="5">
        <f>Table1[[#This Row],[modulair_err]]^2</f>
        <v>4.8629689465246782E-2</v>
      </c>
      <c r="O176" s="5">
        <f>Table1[[#This Row],[purpleair_err]]^2</f>
        <v>1.6078026884287109</v>
      </c>
      <c r="P176" s="5"/>
      <c r="Q176" s="5"/>
    </row>
    <row r="177" spans="1:17" x14ac:dyDescent="0.3">
      <c r="A177" s="2">
        <v>45510.791666666701</v>
      </c>
      <c r="B177" s="5">
        <v>20.100000000000001</v>
      </c>
      <c r="C177" s="5">
        <v>4.4000000000000004</v>
      </c>
      <c r="D177" s="5">
        <v>8.6999999999999993</v>
      </c>
      <c r="E177" s="5">
        <f t="shared" si="8"/>
        <v>11.066666666666668</v>
      </c>
      <c r="F177" s="5">
        <f>AVERAGE((Table1[[#This Row],[thermo]]*$S$7),(Table1[[#This Row],[1022]]*$T$7),( Table1[[#This Row],[1020]]*$U$7))</f>
        <v>8.1856305315583651</v>
      </c>
      <c r="G177" s="5">
        <f>AVERAGE((Table1[[#This Row],[thermo]]*$S$8),(Table1[[#This Row],[1022]]*$T$8),( Table1[[#This Row],[1020]]*$U$8))</f>
        <v>10.046820329812389</v>
      </c>
      <c r="H177" s="5">
        <v>10.7</v>
      </c>
      <c r="I177" s="6">
        <v>8.9846129999999995</v>
      </c>
      <c r="J177" s="6">
        <f>Table1[[#This Row],[modulair]]-Table1[[#This Row],[adjusted_weighted_FEM_avg]]</f>
        <v>0.65317967018761003</v>
      </c>
      <c r="K177" s="5">
        <f>Table1[[#This Row],[purpleair]]-Table1[[#This Row],[adjusted_weighted_FEM_avg]]</f>
        <v>-1.0622073298123897</v>
      </c>
      <c r="L177" s="5">
        <f>ABS(Table1[[#This Row],[modulair_err]])</f>
        <v>0.65317967018761003</v>
      </c>
      <c r="M177" s="5">
        <f>ABS(Table1[[#This Row],[purpleair_err]])</f>
        <v>1.0622073298123897</v>
      </c>
      <c r="N177" s="5">
        <f>Table1[[#This Row],[modulair_err]]^2</f>
        <v>0.42664368154639504</v>
      </c>
      <c r="O177" s="5">
        <f>Table1[[#This Row],[purpleair_err]]^2</f>
        <v>1.1282844115071669</v>
      </c>
      <c r="P177" s="5"/>
      <c r="Q177" s="5"/>
    </row>
    <row r="178" spans="1:17" x14ac:dyDescent="0.3">
      <c r="A178" s="2">
        <v>45510.833333333299</v>
      </c>
      <c r="B178" s="5">
        <v>36.6</v>
      </c>
      <c r="C178" s="5">
        <v>5.6</v>
      </c>
      <c r="D178" s="5">
        <v>13.3</v>
      </c>
      <c r="E178" s="5">
        <f t="shared" si="8"/>
        <v>18.5</v>
      </c>
      <c r="F178" s="5">
        <f>AVERAGE((Table1[[#This Row],[thermo]]*$S$7),(Table1[[#This Row],[1022]]*$T$7),( Table1[[#This Row],[1020]]*$U$7))</f>
        <v>12.859372271100698</v>
      </c>
      <c r="G178" s="5">
        <f>AVERAGE((Table1[[#This Row],[thermo]]*$S$8),(Table1[[#This Row],[1022]]*$T$8),( Table1[[#This Row],[1020]]*$U$8))</f>
        <v>16.4964639639478</v>
      </c>
      <c r="H178" s="5">
        <v>11.4</v>
      </c>
      <c r="I178" s="6">
        <v>9.6023110000000003</v>
      </c>
      <c r="J178" s="6">
        <f>Table1[[#This Row],[modulair]]-Table1[[#This Row],[adjusted_weighted_FEM_avg]]</f>
        <v>-5.0964639639477998</v>
      </c>
      <c r="K178" s="5">
        <f>Table1[[#This Row],[purpleair]]-Table1[[#This Row],[adjusted_weighted_FEM_avg]]</f>
        <v>-6.8941529639477999</v>
      </c>
      <c r="L178" s="5">
        <f>ABS(Table1[[#This Row],[modulair_err]])</f>
        <v>5.0964639639477998</v>
      </c>
      <c r="M178" s="5">
        <f>ABS(Table1[[#This Row],[purpleair_err]])</f>
        <v>6.8941529639477999</v>
      </c>
      <c r="N178" s="5">
        <f>Table1[[#This Row],[modulair_err]]^2</f>
        <v>25.973944935818519</v>
      </c>
      <c r="O178" s="5">
        <f>Table1[[#This Row],[purpleair_err]]^2</f>
        <v>47.529345090310237</v>
      </c>
      <c r="P178" s="5"/>
      <c r="Q178" s="5"/>
    </row>
    <row r="179" spans="1:17" x14ac:dyDescent="0.3">
      <c r="A179" s="2">
        <v>45510.875</v>
      </c>
      <c r="B179" s="5">
        <v>28.1</v>
      </c>
      <c r="C179" s="5">
        <v>4.0999999999999996</v>
      </c>
      <c r="D179" s="5">
        <v>8</v>
      </c>
      <c r="E179" s="5">
        <f t="shared" si="8"/>
        <v>13.4</v>
      </c>
      <c r="F179" s="5">
        <f>AVERAGE((Table1[[#This Row],[thermo]]*$S$7),(Table1[[#This Row],[1022]]*$T$7),( Table1[[#This Row],[1020]]*$U$7))</f>
        <v>9.1583451451665532</v>
      </c>
      <c r="G179" s="5">
        <f>AVERAGE((Table1[[#This Row],[thermo]]*$S$8),(Table1[[#This Row],[1022]]*$T$8),( Table1[[#This Row],[1020]]*$U$8))</f>
        <v>11.875404793866032</v>
      </c>
      <c r="H179" s="5">
        <v>9.4</v>
      </c>
      <c r="I179" s="6">
        <v>8.5462000000000007</v>
      </c>
      <c r="J179" s="6">
        <f>Table1[[#This Row],[modulair]]-Table1[[#This Row],[adjusted_weighted_FEM_avg]]</f>
        <v>-2.4754047938660317</v>
      </c>
      <c r="K179" s="5">
        <f>Table1[[#This Row],[purpleair]]-Table1[[#This Row],[adjusted_weighted_FEM_avg]]</f>
        <v>-3.3292047938660314</v>
      </c>
      <c r="L179" s="5">
        <f>ABS(Table1[[#This Row],[modulair_err]])</f>
        <v>2.4754047938660317</v>
      </c>
      <c r="M179" s="5">
        <f>ABS(Table1[[#This Row],[purpleair_err]])</f>
        <v>3.3292047938660314</v>
      </c>
      <c r="N179" s="5">
        <f>Table1[[#This Row],[modulair_err]]^2</f>
        <v>6.127628893494931</v>
      </c>
      <c r="O179" s="5">
        <f>Table1[[#This Row],[purpleair_err]]^2</f>
        <v>11.083604559500564</v>
      </c>
      <c r="P179" s="5"/>
      <c r="Q179" s="5"/>
    </row>
    <row r="180" spans="1:17" x14ac:dyDescent="0.3">
      <c r="A180" s="2">
        <v>45510.916666666701</v>
      </c>
      <c r="B180" s="5">
        <v>-2.5</v>
      </c>
      <c r="C180" s="5">
        <v>8</v>
      </c>
      <c r="D180" s="5">
        <v>7</v>
      </c>
      <c r="E180" s="5">
        <f t="shared" si="8"/>
        <v>4.166666666666667</v>
      </c>
      <c r="F180" s="5">
        <f>AVERAGE((Table1[[#This Row],[thermo]]*$S$7),(Table1[[#This Row],[1022]]*$T$7),( Table1[[#This Row],[1020]]*$U$7))</f>
        <v>5.979465641762193</v>
      </c>
      <c r="G180" s="5">
        <f>AVERAGE((Table1[[#This Row],[thermo]]*$S$8),(Table1[[#This Row],[1022]]*$T$8),( Table1[[#This Row],[1020]]*$U$8))</f>
        <v>4.8245874055507594</v>
      </c>
      <c r="H180" s="5">
        <v>9.3000000000000007</v>
      </c>
      <c r="I180" s="6">
        <v>7.9817039999999997</v>
      </c>
      <c r="J180" s="6">
        <f>Table1[[#This Row],[modulair]]-Table1[[#This Row],[adjusted_weighted_FEM_avg]]</f>
        <v>4.4754125944492413</v>
      </c>
      <c r="K180" s="5">
        <f>Table1[[#This Row],[purpleair]]-Table1[[#This Row],[adjusted_weighted_FEM_avg]]</f>
        <v>3.1571165944492403</v>
      </c>
      <c r="L180" s="5">
        <f>ABS(Table1[[#This Row],[modulair_err]])</f>
        <v>4.4754125944492413</v>
      </c>
      <c r="M180" s="5">
        <f>ABS(Table1[[#This Row],[purpleair_err]])</f>
        <v>3.1571165944492403</v>
      </c>
      <c r="N180" s="5">
        <f>Table1[[#This Row],[modulair_err]]^2</f>
        <v>20.029317890554889</v>
      </c>
      <c r="O180" s="5">
        <f>Table1[[#This Row],[purpleair_err]]^2</f>
        <v>9.9673851909467697</v>
      </c>
      <c r="P180" s="5"/>
      <c r="Q180" s="5"/>
    </row>
    <row r="181" spans="1:17" x14ac:dyDescent="0.3">
      <c r="A181" s="2">
        <v>45510.958333333299</v>
      </c>
      <c r="B181" s="5">
        <v>-9.1</v>
      </c>
      <c r="C181" s="5">
        <v>1.9</v>
      </c>
      <c r="D181" s="5">
        <v>6</v>
      </c>
      <c r="E181" s="5">
        <f t="shared" si="8"/>
        <v>-0.39999999999999974</v>
      </c>
      <c r="F181" s="5">
        <f>AVERAGE((Table1[[#This Row],[thermo]]*$S$7),(Table1[[#This Row],[1022]]*$T$7),( Table1[[#This Row],[1020]]*$U$7))</f>
        <v>1.1862566535250856</v>
      </c>
      <c r="G181" s="5">
        <f>AVERAGE((Table1[[#This Row],[thermo]]*$S$8),(Table1[[#This Row],[1022]]*$T$8),( Table1[[#This Row],[1020]]*$U$8))</f>
        <v>0.22299879131453201</v>
      </c>
      <c r="H181" s="5">
        <v>5.9</v>
      </c>
      <c r="I181" s="6">
        <v>4.1103810000000003</v>
      </c>
      <c r="J181" s="6">
        <f>Table1[[#This Row],[modulair]]-Table1[[#This Row],[adjusted_weighted_FEM_avg]]</f>
        <v>5.6770012086854686</v>
      </c>
      <c r="K181" s="5">
        <f>Table1[[#This Row],[purpleair]]-Table1[[#This Row],[adjusted_weighted_FEM_avg]]</f>
        <v>3.8873822086854681</v>
      </c>
      <c r="L181" s="5">
        <f>ABS(Table1[[#This Row],[modulair_err]])</f>
        <v>5.6770012086854686</v>
      </c>
      <c r="M181" s="5">
        <f>ABS(Table1[[#This Row],[purpleair_err]])</f>
        <v>3.8873822086854681</v>
      </c>
      <c r="N181" s="5">
        <f>Table1[[#This Row],[modulair_err]]^2</f>
        <v>32.228342723416269</v>
      </c>
      <c r="O181" s="5">
        <f>Table1[[#This Row],[purpleair_err]]^2</f>
        <v>15.111740436404309</v>
      </c>
      <c r="P181" s="5"/>
      <c r="Q181" s="5"/>
    </row>
    <row r="182" spans="1:17" x14ac:dyDescent="0.3">
      <c r="A182" s="2">
        <v>45511</v>
      </c>
      <c r="B182" s="5">
        <v>-11.4</v>
      </c>
      <c r="C182" s="5">
        <v>6.7</v>
      </c>
      <c r="D182" s="5">
        <v>3.1</v>
      </c>
      <c r="E182" s="5">
        <f t="shared" si="8"/>
        <v>-0.53333333333333333</v>
      </c>
      <c r="F182" s="5">
        <f>AVERAGE((Table1[[#This Row],[thermo]]*$S$7),(Table1[[#This Row],[1022]]*$T$7),( Table1[[#This Row],[1020]]*$U$7))</f>
        <v>2.705619400823517</v>
      </c>
      <c r="G182" s="5">
        <f>AVERAGE((Table1[[#This Row],[thermo]]*$S$8),(Table1[[#This Row],[1022]]*$T$8),( Table1[[#This Row],[1020]]*$U$8))</f>
        <v>0.62494387487207514</v>
      </c>
      <c r="H182" s="5">
        <v>4</v>
      </c>
      <c r="I182" s="6">
        <v>2.662541</v>
      </c>
      <c r="J182" s="6">
        <f>Table1[[#This Row],[modulair]]-Table1[[#This Row],[adjusted_weighted_FEM_avg]]</f>
        <v>3.3750561251279247</v>
      </c>
      <c r="K182" s="5">
        <f>Table1[[#This Row],[purpleair]]-Table1[[#This Row],[adjusted_weighted_FEM_avg]]</f>
        <v>2.0375971251279248</v>
      </c>
      <c r="L182" s="5">
        <f>ABS(Table1[[#This Row],[modulair_err]])</f>
        <v>3.3750561251279247</v>
      </c>
      <c r="M182" s="5">
        <f>ABS(Table1[[#This Row],[purpleair_err]])</f>
        <v>2.0375971251279248</v>
      </c>
      <c r="N182" s="5">
        <f>Table1[[#This Row],[modulair_err]]^2</f>
        <v>11.391003847763521</v>
      </c>
      <c r="O182" s="5">
        <f>Table1[[#This Row],[purpleair_err]]^2</f>
        <v>4.1518020443295844</v>
      </c>
      <c r="P182" s="5"/>
      <c r="Q182" s="5"/>
    </row>
    <row r="183" spans="1:17" x14ac:dyDescent="0.3">
      <c r="A183" s="2">
        <v>45511.041666666701</v>
      </c>
      <c r="B183" s="5">
        <v>9.6</v>
      </c>
      <c r="C183" s="5">
        <v>8.1</v>
      </c>
      <c r="D183" s="5">
        <v>2.1</v>
      </c>
      <c r="E183" s="5">
        <f t="shared" si="8"/>
        <v>6.6000000000000005</v>
      </c>
      <c r="F183" s="5">
        <f>AVERAGE((Table1[[#This Row],[thermo]]*$S$7),(Table1[[#This Row],[1022]]*$T$7),( Table1[[#This Row],[1020]]*$U$7))</f>
        <v>6.7143841721942508</v>
      </c>
      <c r="G183" s="5">
        <f>AVERAGE((Table1[[#This Row],[thermo]]*$S$8),(Table1[[#This Row],[1022]]*$T$8),( Table1[[#This Row],[1020]]*$U$8))</f>
        <v>6.5850718627645817</v>
      </c>
      <c r="H183" s="5">
        <v>4.7</v>
      </c>
      <c r="I183" s="6">
        <v>3.502621</v>
      </c>
      <c r="J183" s="6">
        <f>Table1[[#This Row],[modulair]]-Table1[[#This Row],[adjusted_weighted_FEM_avg]]</f>
        <v>-1.8850718627645815</v>
      </c>
      <c r="K183" s="5">
        <f>Table1[[#This Row],[purpleair]]-Table1[[#This Row],[adjusted_weighted_FEM_avg]]</f>
        <v>-3.0824508627645817</v>
      </c>
      <c r="L183" s="5">
        <f>ABS(Table1[[#This Row],[modulair_err]])</f>
        <v>1.8850718627645815</v>
      </c>
      <c r="M183" s="5">
        <f>ABS(Table1[[#This Row],[purpleair_err]])</f>
        <v>3.0824508627645817</v>
      </c>
      <c r="N183" s="5">
        <f>Table1[[#This Row],[modulair_err]]^2</f>
        <v>3.5534959277867291</v>
      </c>
      <c r="O183" s="5">
        <f>Table1[[#This Row],[purpleair_err]]^2</f>
        <v>9.5015033213581148</v>
      </c>
      <c r="P183" s="5"/>
      <c r="Q183" s="5"/>
    </row>
    <row r="184" spans="1:17" x14ac:dyDescent="0.3">
      <c r="A184" s="2">
        <v>45511.083333333299</v>
      </c>
      <c r="B184" s="5">
        <v>16.2</v>
      </c>
      <c r="C184" s="5">
        <v>6.2</v>
      </c>
      <c r="D184" s="5">
        <v>1.3</v>
      </c>
      <c r="E184" s="5">
        <f t="shared" si="8"/>
        <v>7.8999999999999995</v>
      </c>
      <c r="F184" s="5">
        <f>AVERAGE((Table1[[#This Row],[thermo]]*$S$7),(Table1[[#This Row],[1022]]*$T$7),( Table1[[#This Row],[1020]]*$U$7))</f>
        <v>6.5292254471714299</v>
      </c>
      <c r="G184" s="5">
        <f>AVERAGE((Table1[[#This Row],[thermo]]*$S$8),(Table1[[#This Row],[1022]]*$T$8),( Table1[[#This Row],[1020]]*$U$8))</f>
        <v>7.348730838211412</v>
      </c>
      <c r="H184" s="5">
        <v>4.7</v>
      </c>
      <c r="I184" s="6">
        <v>3.9597462000000001</v>
      </c>
      <c r="J184" s="6">
        <f>Table1[[#This Row],[modulair]]-Table1[[#This Row],[adjusted_weighted_FEM_avg]]</f>
        <v>-2.6487308382114119</v>
      </c>
      <c r="K184" s="5">
        <f>Table1[[#This Row],[purpleair]]-Table1[[#This Row],[adjusted_weighted_FEM_avg]]</f>
        <v>-3.3889846382114119</v>
      </c>
      <c r="L184" s="5">
        <f>ABS(Table1[[#This Row],[modulair_err]])</f>
        <v>2.6487308382114119</v>
      </c>
      <c r="M184" s="5">
        <f>ABS(Table1[[#This Row],[purpleair_err]])</f>
        <v>3.3889846382114119</v>
      </c>
      <c r="N184" s="5">
        <f>Table1[[#This Row],[modulair_err]]^2</f>
        <v>7.0157750532921286</v>
      </c>
      <c r="O184" s="5">
        <f>Table1[[#This Row],[purpleair_err]]^2</f>
        <v>11.485216878032935</v>
      </c>
      <c r="P184" s="5"/>
      <c r="Q184" s="5"/>
    </row>
    <row r="185" spans="1:17" x14ac:dyDescent="0.3">
      <c r="A185" s="2">
        <v>45511.125</v>
      </c>
      <c r="B185" s="5">
        <v>8</v>
      </c>
      <c r="C185" s="5">
        <v>4.3</v>
      </c>
      <c r="D185" s="5">
        <v>7.3</v>
      </c>
      <c r="E185" s="5">
        <f t="shared" si="8"/>
        <v>6.5333333333333341</v>
      </c>
      <c r="F185" s="5">
        <f>AVERAGE((Table1[[#This Row],[thermo]]*$S$7),(Table1[[#This Row],[1022]]*$T$7),( Table1[[#This Row],[1020]]*$U$7))</f>
        <v>5.7336184089604529</v>
      </c>
      <c r="G185" s="5">
        <f>AVERAGE((Table1[[#This Row],[thermo]]*$S$8),(Table1[[#This Row],[1022]]*$T$8),( Table1[[#This Row],[1020]]*$U$8))</f>
        <v>6.2674188912703768</v>
      </c>
      <c r="H185" s="5">
        <v>5.8</v>
      </c>
      <c r="I185" s="6">
        <v>4.9587640000000004</v>
      </c>
      <c r="J185" s="6">
        <f>Table1[[#This Row],[modulair]]-Table1[[#This Row],[adjusted_weighted_FEM_avg]]</f>
        <v>-0.46741889127037695</v>
      </c>
      <c r="K185" s="5">
        <f>Table1[[#This Row],[purpleair]]-Table1[[#This Row],[adjusted_weighted_FEM_avg]]</f>
        <v>-1.3086548912703764</v>
      </c>
      <c r="L185" s="5">
        <f>ABS(Table1[[#This Row],[modulair_err]])</f>
        <v>0.46741889127037695</v>
      </c>
      <c r="M185" s="5">
        <f>ABS(Table1[[#This Row],[purpleair_err]])</f>
        <v>1.3086548912703764</v>
      </c>
      <c r="N185" s="5">
        <f>Table1[[#This Row],[modulair_err]]^2</f>
        <v>0.21848041991642847</v>
      </c>
      <c r="O185" s="5">
        <f>Table1[[#This Row],[purpleair_err]]^2</f>
        <v>1.7125776244458806</v>
      </c>
      <c r="P185" s="5"/>
      <c r="Q185" s="5"/>
    </row>
    <row r="186" spans="1:17" x14ac:dyDescent="0.3">
      <c r="A186" s="2">
        <v>45511.166666666701</v>
      </c>
      <c r="B186" s="5">
        <v>1.8</v>
      </c>
      <c r="C186" s="5">
        <v>6.3</v>
      </c>
      <c r="D186" s="5">
        <v>5.3</v>
      </c>
      <c r="E186" s="5">
        <f t="shared" si="8"/>
        <v>4.4666666666666659</v>
      </c>
      <c r="F186" s="5">
        <f>AVERAGE((Table1[[#This Row],[thermo]]*$S$7),(Table1[[#This Row],[1022]]*$T$7),( Table1[[#This Row],[1020]]*$U$7))</f>
        <v>5.2783112530757821</v>
      </c>
      <c r="G186" s="5">
        <f>AVERAGE((Table1[[#This Row],[thermo]]*$S$8),(Table1[[#This Row],[1022]]*$T$8),( Table1[[#This Row],[1020]]*$U$8))</f>
        <v>4.7559871664307618</v>
      </c>
      <c r="H186" s="5">
        <v>6.4</v>
      </c>
      <c r="I186" s="6">
        <v>5.7080840999999998</v>
      </c>
      <c r="J186" s="6">
        <f>Table1[[#This Row],[modulair]]-Table1[[#This Row],[adjusted_weighted_FEM_avg]]</f>
        <v>1.6440128335692386</v>
      </c>
      <c r="K186" s="5">
        <f>Table1[[#This Row],[purpleair]]-Table1[[#This Row],[adjusted_weighted_FEM_avg]]</f>
        <v>0.95209693356923797</v>
      </c>
      <c r="L186" s="5">
        <f>ABS(Table1[[#This Row],[modulair_err]])</f>
        <v>1.6440128335692386</v>
      </c>
      <c r="M186" s="5">
        <f>ABS(Table1[[#This Row],[purpleair_err]])</f>
        <v>0.95209693356923797</v>
      </c>
      <c r="N186" s="5">
        <f>Table1[[#This Row],[modulair_err]]^2</f>
        <v>2.7027781969403568</v>
      </c>
      <c r="O186" s="5">
        <f>Table1[[#This Row],[purpleair_err]]^2</f>
        <v>0.9064885709119459</v>
      </c>
      <c r="P186" s="5"/>
      <c r="Q186" s="5"/>
    </row>
    <row r="187" spans="1:17" x14ac:dyDescent="0.3">
      <c r="A187" s="2">
        <v>45511.208333333299</v>
      </c>
      <c r="B187" s="5">
        <v>6.3</v>
      </c>
      <c r="C187" s="5">
        <v>4.5999999999999996</v>
      </c>
      <c r="D187" s="5">
        <v>5.3</v>
      </c>
      <c r="E187" s="5">
        <f t="shared" si="8"/>
        <v>5.3999999999999995</v>
      </c>
      <c r="F187" s="5">
        <f>AVERAGE((Table1[[#This Row],[thermo]]*$S$7),(Table1[[#This Row],[1022]]*$T$7),( Table1[[#This Row],[1020]]*$U$7))</f>
        <v>5.0737944334461673</v>
      </c>
      <c r="G187" s="5">
        <f>AVERAGE((Table1[[#This Row],[thermo]]*$S$8),(Table1[[#This Row],[1022]]*$T$8),( Table1[[#This Row],[1020]]*$U$8))</f>
        <v>5.2865540412857994</v>
      </c>
      <c r="H187" s="5">
        <v>6.2</v>
      </c>
      <c r="I187" s="6">
        <v>5.4913670000000003</v>
      </c>
      <c r="J187" s="6">
        <f>Table1[[#This Row],[modulair]]-Table1[[#This Row],[adjusted_weighted_FEM_avg]]</f>
        <v>0.91344595871420076</v>
      </c>
      <c r="K187" s="5">
        <f>Table1[[#This Row],[purpleair]]-Table1[[#This Row],[adjusted_weighted_FEM_avg]]</f>
        <v>0.20481295871420091</v>
      </c>
      <c r="L187" s="5">
        <f>ABS(Table1[[#This Row],[modulair_err]])</f>
        <v>0.91344595871420076</v>
      </c>
      <c r="M187" s="5">
        <f>ABS(Table1[[#This Row],[purpleair_err]])</f>
        <v>0.20481295871420091</v>
      </c>
      <c r="N187" s="5">
        <f>Table1[[#This Row],[modulair_err]]^2</f>
        <v>0.8343835194913054</v>
      </c>
      <c r="O187" s="5">
        <f>Table1[[#This Row],[purpleair_err]]^2</f>
        <v>4.1948348057264967E-2</v>
      </c>
      <c r="P187" s="5"/>
      <c r="Q187" s="5"/>
    </row>
    <row r="188" spans="1:17" x14ac:dyDescent="0.3">
      <c r="A188" s="2">
        <v>45511.25</v>
      </c>
      <c r="B188" s="5">
        <v>6.9</v>
      </c>
      <c r="C188" s="5">
        <v>4</v>
      </c>
      <c r="D188" s="5">
        <v>3.5</v>
      </c>
      <c r="E188" s="5">
        <f t="shared" si="8"/>
        <v>4.8</v>
      </c>
      <c r="F188" s="5">
        <f>AVERAGE((Table1[[#This Row],[thermo]]*$S$7),(Table1[[#This Row],[1022]]*$T$7),( Table1[[#This Row],[1020]]*$U$7))</f>
        <v>4.3464981095820558</v>
      </c>
      <c r="G188" s="5">
        <f>AVERAGE((Table1[[#This Row],[thermo]]*$S$8),(Table1[[#This Row],[1022]]*$T$8),( Table1[[#This Row],[1020]]*$U$8))</f>
        <v>4.628278377970716</v>
      </c>
      <c r="H188" s="5">
        <v>5.4</v>
      </c>
      <c r="I188" s="6">
        <v>4.7907120000000001</v>
      </c>
      <c r="J188" s="6">
        <f>Table1[[#This Row],[modulair]]-Table1[[#This Row],[adjusted_weighted_FEM_avg]]</f>
        <v>0.7717216220292844</v>
      </c>
      <c r="K188" s="5">
        <f>Table1[[#This Row],[purpleair]]-Table1[[#This Row],[adjusted_weighted_FEM_avg]]</f>
        <v>0.16243362202928413</v>
      </c>
      <c r="L188" s="5">
        <f>ABS(Table1[[#This Row],[modulair_err]])</f>
        <v>0.7717216220292844</v>
      </c>
      <c r="M188" s="5">
        <f>ABS(Table1[[#This Row],[purpleair_err]])</f>
        <v>0.16243362202928413</v>
      </c>
      <c r="N188" s="5">
        <f>Table1[[#This Row],[modulair_err]]^2</f>
        <v>0.59555426190750971</v>
      </c>
      <c r="O188" s="5">
        <f>Table1[[#This Row],[purpleair_err]]^2</f>
        <v>2.6384681565552338E-2</v>
      </c>
      <c r="P188" s="5"/>
      <c r="Q188" s="5"/>
    </row>
    <row r="189" spans="1:17" x14ac:dyDescent="0.3">
      <c r="A189" s="2">
        <v>45511.291666666701</v>
      </c>
      <c r="B189" s="5">
        <v>2.8</v>
      </c>
      <c r="C189" s="5">
        <v>-1</v>
      </c>
      <c r="D189" s="5">
        <v>1.3</v>
      </c>
      <c r="E189" s="5">
        <f t="shared" si="8"/>
        <v>1.0333333333333332</v>
      </c>
      <c r="F189" s="5">
        <f>AVERAGE((Table1[[#This Row],[thermo]]*$S$7),(Table1[[#This Row],[1022]]*$T$7),( Table1[[#This Row],[1020]]*$U$7))</f>
        <v>0.25947765890836266</v>
      </c>
      <c r="G189" s="5">
        <f>AVERAGE((Table1[[#This Row],[thermo]]*$S$8),(Table1[[#This Row],[1022]]*$T$8),( Table1[[#This Row],[1020]]*$U$8))</f>
        <v>0.77028477824857833</v>
      </c>
      <c r="H189" s="5">
        <v>2</v>
      </c>
      <c r="I189" s="6">
        <v>1.7178313329999999</v>
      </c>
      <c r="J189" s="6">
        <f>Table1[[#This Row],[modulair]]-Table1[[#This Row],[adjusted_weighted_FEM_avg]]</f>
        <v>1.2297152217514218</v>
      </c>
      <c r="K189" s="5">
        <f>Table1[[#This Row],[purpleair]]-Table1[[#This Row],[adjusted_weighted_FEM_avg]]</f>
        <v>0.94754655475142158</v>
      </c>
      <c r="L189" s="5">
        <f>ABS(Table1[[#This Row],[modulair_err]])</f>
        <v>1.2297152217514218</v>
      </c>
      <c r="M189" s="5">
        <f>ABS(Table1[[#This Row],[purpleair_err]])</f>
        <v>0.94754655475142158</v>
      </c>
      <c r="N189" s="5">
        <f>Table1[[#This Row],[modulair_err]]^2</f>
        <v>1.5121995266071484</v>
      </c>
      <c r="O189" s="5">
        <f>Table1[[#This Row],[purpleair_err]]^2</f>
        <v>0.89784447342128881</v>
      </c>
      <c r="P189" s="5"/>
      <c r="Q189" s="5"/>
    </row>
    <row r="190" spans="1:17" x14ac:dyDescent="0.3">
      <c r="A190" s="2">
        <v>45511.333333333299</v>
      </c>
      <c r="B190" s="5">
        <v>0.7</v>
      </c>
      <c r="C190" s="5">
        <v>-2.2000000000000002</v>
      </c>
      <c r="D190" s="5">
        <v>3.5</v>
      </c>
      <c r="E190" s="5">
        <f t="shared" si="8"/>
        <v>0.66666666666666663</v>
      </c>
      <c r="F190" s="5">
        <f>AVERAGE((Table1[[#This Row],[thermo]]*$S$7),(Table1[[#This Row],[1022]]*$T$7),( Table1[[#This Row],[1020]]*$U$7))</f>
        <v>-0.16366375209599301</v>
      </c>
      <c r="G190" s="5">
        <f>AVERAGE((Table1[[#This Row],[thermo]]*$S$8),(Table1[[#This Row],[1022]]*$T$8),( Table1[[#This Row],[1020]]*$U$8))</f>
        <v>0.4151490580079818</v>
      </c>
      <c r="H190" s="5">
        <v>0.7</v>
      </c>
      <c r="I190" s="6">
        <v>0.79906900000000003</v>
      </c>
      <c r="J190" s="6">
        <f>Table1[[#This Row],[modulair]]-Table1[[#This Row],[adjusted_weighted_FEM_avg]]</f>
        <v>0.28485094199201816</v>
      </c>
      <c r="K190" s="5">
        <f>Table1[[#This Row],[purpleair]]-Table1[[#This Row],[adjusted_weighted_FEM_avg]]</f>
        <v>0.38391994199201823</v>
      </c>
      <c r="L190" s="5">
        <f>ABS(Table1[[#This Row],[modulair_err]])</f>
        <v>0.28485094199201816</v>
      </c>
      <c r="M190" s="5">
        <f>ABS(Table1[[#This Row],[purpleair_err]])</f>
        <v>0.38391994199201823</v>
      </c>
      <c r="N190" s="5">
        <f>Table1[[#This Row],[modulair_err]]^2</f>
        <v>8.1140059153740091E-2</v>
      </c>
      <c r="O190" s="5">
        <f>Table1[[#This Row],[purpleair_err]]^2</f>
        <v>0.14739452185915464</v>
      </c>
      <c r="P190" s="5"/>
      <c r="Q190" s="5"/>
    </row>
    <row r="191" spans="1:17" x14ac:dyDescent="0.3">
      <c r="A191" s="2">
        <v>45511.375</v>
      </c>
      <c r="B191" s="5">
        <v>6</v>
      </c>
      <c r="C191" s="5">
        <v>1.7</v>
      </c>
      <c r="D191" s="5">
        <v>4.3</v>
      </c>
      <c r="E191" s="5">
        <f t="shared" si="8"/>
        <v>4</v>
      </c>
      <c r="F191" s="5">
        <f>AVERAGE((Table1[[#This Row],[thermo]]*$S$7),(Table1[[#This Row],[1022]]*$T$7),( Table1[[#This Row],[1020]]*$U$7))</f>
        <v>3.1244811547162024</v>
      </c>
      <c r="G191" s="5">
        <f>AVERAGE((Table1[[#This Row],[thermo]]*$S$8),(Table1[[#This Row],[1022]]*$T$8),( Table1[[#This Row],[1020]]*$U$8))</f>
        <v>3.7023736621946823</v>
      </c>
      <c r="H191" s="5">
        <v>1</v>
      </c>
      <c r="I191" s="6">
        <v>1.3012836000000001</v>
      </c>
      <c r="J191" s="6">
        <f>Table1[[#This Row],[modulair]]-Table1[[#This Row],[adjusted_weighted_FEM_avg]]</f>
        <v>-2.7023736621946823</v>
      </c>
      <c r="K191" s="5">
        <f>Table1[[#This Row],[purpleair]]-Table1[[#This Row],[adjusted_weighted_FEM_avg]]</f>
        <v>-2.4010900621946822</v>
      </c>
      <c r="L191" s="5">
        <f>ABS(Table1[[#This Row],[modulair_err]])</f>
        <v>2.7023736621946823</v>
      </c>
      <c r="M191" s="5">
        <f>ABS(Table1[[#This Row],[purpleair_err]])</f>
        <v>2.4010900621946822</v>
      </c>
      <c r="N191" s="5">
        <f>Table1[[#This Row],[modulair_err]]^2</f>
        <v>7.3028234101234988</v>
      </c>
      <c r="O191" s="5">
        <f>Table1[[#This Row],[purpleair_err]]^2</f>
        <v>5.7652334867700628</v>
      </c>
      <c r="P191" s="5"/>
      <c r="Q191" s="5"/>
    </row>
    <row r="192" spans="1:17" x14ac:dyDescent="0.3">
      <c r="A192" s="2">
        <v>45511.416666666701</v>
      </c>
      <c r="B192" s="5">
        <v>-0.5</v>
      </c>
      <c r="C192" s="5">
        <v>3.3</v>
      </c>
      <c r="D192" s="5">
        <v>2</v>
      </c>
      <c r="E192" s="5">
        <f t="shared" si="8"/>
        <v>1.5999999999999999</v>
      </c>
      <c r="F192" s="5">
        <f>AVERAGE((Table1[[#This Row],[thermo]]*$S$7),(Table1[[#This Row],[1022]]*$T$7),( Table1[[#This Row],[1020]]*$U$7))</f>
        <v>2.3130768795306609</v>
      </c>
      <c r="G192" s="5">
        <f>AVERAGE((Table1[[#This Row],[thermo]]*$S$8),(Table1[[#This Row],[1022]]*$T$8),( Table1[[#This Row],[1020]]*$U$8))</f>
        <v>1.8501782346606579</v>
      </c>
      <c r="H192" s="5">
        <v>1.8</v>
      </c>
      <c r="I192" s="6">
        <v>2.2632460000000001</v>
      </c>
      <c r="J192" s="6">
        <f>Table1[[#This Row],[modulair]]-Table1[[#This Row],[adjusted_weighted_FEM_avg]]</f>
        <v>-5.017823466065785E-2</v>
      </c>
      <c r="K192" s="5">
        <f>Table1[[#This Row],[purpleair]]-Table1[[#This Row],[adjusted_weighted_FEM_avg]]</f>
        <v>0.4130677653393422</v>
      </c>
      <c r="L192" s="5">
        <f>ABS(Table1[[#This Row],[modulair_err]])</f>
        <v>5.017823466065785E-2</v>
      </c>
      <c r="M192" s="5">
        <f>ABS(Table1[[#This Row],[purpleair_err]])</f>
        <v>0.4130677653393422</v>
      </c>
      <c r="N192" s="5">
        <f>Table1[[#This Row],[modulair_err]]^2</f>
        <v>2.5178552336600447E-3</v>
      </c>
      <c r="O192" s="5">
        <f>Table1[[#This Row],[purpleair_err]]^2</f>
        <v>0.17062497876243787</v>
      </c>
      <c r="P192" s="5"/>
      <c r="Q192" s="5"/>
    </row>
    <row r="193" spans="1:17" x14ac:dyDescent="0.3">
      <c r="A193" s="2">
        <v>45511.458333333299</v>
      </c>
      <c r="B193" s="5">
        <v>8.6999999999999993</v>
      </c>
      <c r="C193" s="5">
        <v>-7</v>
      </c>
      <c r="D193" s="5">
        <v>4.8</v>
      </c>
      <c r="E193" s="5">
        <f t="shared" si="8"/>
        <v>2.1666666666666665</v>
      </c>
      <c r="F193" s="5">
        <f>AVERAGE((Table1[[#This Row],[thermo]]*$S$7),(Table1[[#This Row],[1022]]*$T$7),( Table1[[#This Row],[1020]]*$U$7))</f>
        <v>-1.1702104301489535</v>
      </c>
      <c r="G193" s="5">
        <f>AVERAGE((Table1[[#This Row],[thermo]]*$S$8),(Table1[[#This Row],[1022]]*$T$8),( Table1[[#This Row],[1020]]*$U$8))</f>
        <v>1.0502929266316618</v>
      </c>
      <c r="H193" s="5">
        <v>2.9</v>
      </c>
      <c r="I193" s="6">
        <v>2.7910789999999999</v>
      </c>
      <c r="J193" s="6">
        <f>Table1[[#This Row],[modulair]]-Table1[[#This Row],[adjusted_weighted_FEM_avg]]</f>
        <v>1.8497070733683381</v>
      </c>
      <c r="K193" s="5">
        <f>Table1[[#This Row],[purpleair]]-Table1[[#This Row],[adjusted_weighted_FEM_avg]]</f>
        <v>1.740786073368338</v>
      </c>
      <c r="L193" s="5">
        <f>ABS(Table1[[#This Row],[modulair_err]])</f>
        <v>1.8497070733683381</v>
      </c>
      <c r="M193" s="5">
        <f>ABS(Table1[[#This Row],[purpleair_err]])</f>
        <v>1.740786073368338</v>
      </c>
      <c r="N193" s="5">
        <f>Table1[[#This Row],[modulair_err]]^2</f>
        <v>3.4214162572688624</v>
      </c>
      <c r="O193" s="5">
        <f>Table1[[#This Row],[purpleair_err]]^2</f>
        <v>3.0303361532331565</v>
      </c>
      <c r="P193" s="5"/>
      <c r="Q193" s="5"/>
    </row>
    <row r="194" spans="1:17" x14ac:dyDescent="0.3">
      <c r="A194" s="2">
        <v>45511.5</v>
      </c>
      <c r="B194" s="5">
        <v>1.4</v>
      </c>
      <c r="C194" s="5">
        <v>14.6</v>
      </c>
      <c r="D194" s="5">
        <v>5.3</v>
      </c>
      <c r="E194" s="5">
        <f t="shared" si="8"/>
        <v>7.1000000000000005</v>
      </c>
      <c r="F194" s="5">
        <f>AVERAGE((Table1[[#This Row],[thermo]]*$S$7),(Table1[[#This Row],[1022]]*$T$7),( Table1[[#This Row],[1020]]*$U$7))</f>
        <v>9.8677824476271763</v>
      </c>
      <c r="G194" s="5">
        <f>AVERAGE((Table1[[#This Row],[thermo]]*$S$8),(Table1[[#This Row],[1022]]*$T$8),( Table1[[#This Row],[1020]]*$U$8))</f>
        <v>8.0306145060080958</v>
      </c>
      <c r="H194" s="5">
        <v>4.0999999999999996</v>
      </c>
      <c r="I194" s="6">
        <v>3.8286690000000001</v>
      </c>
      <c r="J194" s="6">
        <f>Table1[[#This Row],[modulair]]-Table1[[#This Row],[adjusted_weighted_FEM_avg]]</f>
        <v>-3.9306145060080961</v>
      </c>
      <c r="K194" s="5">
        <f>Table1[[#This Row],[purpleair]]-Table1[[#This Row],[adjusted_weighted_FEM_avg]]</f>
        <v>-4.2019455060080961</v>
      </c>
      <c r="L194" s="5">
        <f>ABS(Table1[[#This Row],[modulair_err]])</f>
        <v>3.9306145060080961</v>
      </c>
      <c r="M194" s="5">
        <f>ABS(Table1[[#This Row],[purpleair_err]])</f>
        <v>4.2019455060080961</v>
      </c>
      <c r="N194" s="5">
        <f>Table1[[#This Row],[modulair_err]]^2</f>
        <v>15.44973039484127</v>
      </c>
      <c r="O194" s="5">
        <f>Table1[[#This Row],[purpleair_err]]^2</f>
        <v>17.656346035461635</v>
      </c>
      <c r="P194" s="5"/>
      <c r="Q194" s="5"/>
    </row>
    <row r="195" spans="1:17" x14ac:dyDescent="0.3">
      <c r="A195" s="2">
        <v>45511.541666666701</v>
      </c>
      <c r="B195" s="5">
        <v>15.3</v>
      </c>
      <c r="C195" s="5">
        <v>-6.7</v>
      </c>
      <c r="D195" s="5">
        <v>3.5</v>
      </c>
      <c r="E195" s="5">
        <f t="shared" ref="E195:E258" si="9">AVERAGE(B195:D195)</f>
        <v>4.0333333333333341</v>
      </c>
      <c r="F195" s="5">
        <f>AVERAGE((Table1[[#This Row],[thermo]]*$S$7),(Table1[[#This Row],[1022]]*$T$7),( Table1[[#This Row],[1020]]*$U$7))</f>
        <v>-0.25750979977212313</v>
      </c>
      <c r="G195" s="5">
        <f>AVERAGE((Table1[[#This Row],[thermo]]*$S$8),(Table1[[#This Row],[1022]]*$T$8),( Table1[[#This Row],[1020]]*$U$8))</f>
        <v>2.5505218549008859</v>
      </c>
      <c r="H195" s="5">
        <v>4.2</v>
      </c>
      <c r="I195" s="6">
        <v>2.6377130000000002</v>
      </c>
      <c r="J195" s="6">
        <f>Table1[[#This Row],[modulair]]-Table1[[#This Row],[adjusted_weighted_FEM_avg]]</f>
        <v>1.6494781450991143</v>
      </c>
      <c r="K195" s="5">
        <f>Table1[[#This Row],[purpleair]]-Table1[[#This Row],[adjusted_weighted_FEM_avg]]</f>
        <v>8.7191145099114298E-2</v>
      </c>
      <c r="L195" s="5">
        <f>ABS(Table1[[#This Row],[modulair_err]])</f>
        <v>1.6494781450991143</v>
      </c>
      <c r="M195" s="5">
        <f>ABS(Table1[[#This Row],[purpleair_err]])</f>
        <v>8.7191145099114298E-2</v>
      </c>
      <c r="N195" s="5">
        <f>Table1[[#This Row],[modulair_err]]^2</f>
        <v>2.7207781511596147</v>
      </c>
      <c r="O195" s="5">
        <f>Table1[[#This Row],[purpleair_err]]^2</f>
        <v>7.6022957836948029E-3</v>
      </c>
      <c r="P195" s="5"/>
      <c r="Q195" s="5"/>
    </row>
    <row r="196" spans="1:17" x14ac:dyDescent="0.3">
      <c r="A196" s="2">
        <v>45511.583333333299</v>
      </c>
      <c r="B196" s="5">
        <v>-26.7</v>
      </c>
      <c r="C196" s="5">
        <v>6.7</v>
      </c>
      <c r="D196" s="5">
        <v>9</v>
      </c>
      <c r="E196" s="5">
        <f t="shared" si="9"/>
        <v>-3.6666666666666665</v>
      </c>
      <c r="F196" s="5">
        <f>AVERAGE((Table1[[#This Row],[thermo]]*$S$7),(Table1[[#This Row],[1022]]*$T$7),( Table1[[#This Row],[1020]]*$U$7))</f>
        <v>1.7666348687641074</v>
      </c>
      <c r="G196" s="5">
        <f>AVERAGE((Table1[[#This Row],[thermo]]*$S$8),(Table1[[#This Row],[1022]]*$T$8),( Table1[[#This Row],[1020]]*$U$8))</f>
        <v>-1.6443937392074357</v>
      </c>
      <c r="H196" s="5">
        <v>6.9</v>
      </c>
      <c r="I196" s="6">
        <v>4.6818809999999997</v>
      </c>
      <c r="J196" s="6">
        <f>Table1[[#This Row],[modulair]]-Table1[[#This Row],[adjusted_weighted_FEM_avg]]</f>
        <v>8.5443937392074361</v>
      </c>
      <c r="K196" s="5">
        <f>Table1[[#This Row],[purpleair]]-Table1[[#This Row],[adjusted_weighted_FEM_avg]]</f>
        <v>6.3262747392074354</v>
      </c>
      <c r="L196" s="5">
        <f>ABS(Table1[[#This Row],[modulair_err]])</f>
        <v>8.5443937392074361</v>
      </c>
      <c r="M196" s="5">
        <f>ABS(Table1[[#This Row],[purpleair_err]])</f>
        <v>6.3262747392074354</v>
      </c>
      <c r="N196" s="5">
        <f>Table1[[#This Row],[modulair_err]]^2</f>
        <v>73.006664370607226</v>
      </c>
      <c r="O196" s="5">
        <f>Table1[[#This Row],[purpleair_err]]^2</f>
        <v>40.021752075934103</v>
      </c>
      <c r="P196" s="5"/>
      <c r="Q196" s="5"/>
    </row>
    <row r="197" spans="1:17" x14ac:dyDescent="0.3">
      <c r="A197" s="2">
        <v>45511.625</v>
      </c>
      <c r="B197" s="5">
        <v>17.3</v>
      </c>
      <c r="C197" s="5">
        <v>9.4</v>
      </c>
      <c r="D197" s="5">
        <v>7.8</v>
      </c>
      <c r="E197" s="5">
        <f t="shared" si="9"/>
        <v>11.5</v>
      </c>
      <c r="F197" s="5">
        <f>AVERAGE((Table1[[#This Row],[thermo]]*$S$7),(Table1[[#This Row],[1022]]*$T$7),( Table1[[#This Row],[1020]]*$U$7))</f>
        <v>10.279059460060454</v>
      </c>
      <c r="G197" s="5">
        <f>AVERAGE((Table1[[#This Row],[thermo]]*$S$8),(Table1[[#This Row],[1022]]*$T$8),( Table1[[#This Row],[1020]]*$U$8))</f>
        <v>11.035268864503891</v>
      </c>
      <c r="H197" s="5">
        <v>9.4</v>
      </c>
      <c r="I197" s="6">
        <v>6.1956559999999996</v>
      </c>
      <c r="J197" s="6">
        <f>Table1[[#This Row],[modulair]]-Table1[[#This Row],[adjusted_weighted_FEM_avg]]</f>
        <v>-1.6352688645038906</v>
      </c>
      <c r="K197" s="5">
        <f>Table1[[#This Row],[purpleair]]-Table1[[#This Row],[adjusted_weighted_FEM_avg]]</f>
        <v>-4.8396128645038914</v>
      </c>
      <c r="L197" s="5">
        <f>ABS(Table1[[#This Row],[modulair_err]])</f>
        <v>1.6352688645038906</v>
      </c>
      <c r="M197" s="5">
        <f>ABS(Table1[[#This Row],[purpleair_err]])</f>
        <v>4.8396128645038914</v>
      </c>
      <c r="N197" s="5">
        <f>Table1[[#This Row],[modulair_err]]^2</f>
        <v>2.6741042592158437</v>
      </c>
      <c r="O197" s="5">
        <f>Table1[[#This Row],[purpleair_err]]^2</f>
        <v>23.421852678271559</v>
      </c>
      <c r="P197" s="5"/>
      <c r="Q197" s="5"/>
    </row>
    <row r="198" spans="1:17" x14ac:dyDescent="0.3">
      <c r="A198" s="2">
        <v>45511.666666666701</v>
      </c>
      <c r="B198" s="5">
        <v>29.8</v>
      </c>
      <c r="C198" s="5">
        <v>3.2</v>
      </c>
      <c r="D198" s="5">
        <v>6.5</v>
      </c>
      <c r="E198" s="5">
        <f t="shared" si="9"/>
        <v>13.166666666666666</v>
      </c>
      <c r="F198" s="5">
        <f>AVERAGE((Table1[[#This Row],[thermo]]*$S$7),(Table1[[#This Row],[1022]]*$T$7),( Table1[[#This Row],[1020]]*$U$7))</f>
        <v>8.5276455203390267</v>
      </c>
      <c r="G198" s="5">
        <f>AVERAGE((Table1[[#This Row],[thermo]]*$S$8),(Table1[[#This Row],[1022]]*$T$8),( Table1[[#This Row],[1020]]*$U$8))</f>
        <v>11.490066882501823</v>
      </c>
      <c r="H198" s="5">
        <v>10.4</v>
      </c>
      <c r="I198" s="6">
        <v>6.847359</v>
      </c>
      <c r="J198" s="6">
        <f>Table1[[#This Row],[modulair]]-Table1[[#This Row],[adjusted_weighted_FEM_avg]]</f>
        <v>-1.0900668825018229</v>
      </c>
      <c r="K198" s="5">
        <f>Table1[[#This Row],[purpleair]]-Table1[[#This Row],[adjusted_weighted_FEM_avg]]</f>
        <v>-4.6427078825018233</v>
      </c>
      <c r="L198" s="5">
        <f>ABS(Table1[[#This Row],[modulair_err]])</f>
        <v>1.0900668825018229</v>
      </c>
      <c r="M198" s="5">
        <f>ABS(Table1[[#This Row],[purpleair_err]])</f>
        <v>4.6427078825018233</v>
      </c>
      <c r="N198" s="5">
        <f>Table1[[#This Row],[modulair_err]]^2</f>
        <v>1.1882458083272431</v>
      </c>
      <c r="O198" s="5">
        <f>Table1[[#This Row],[purpleair_err]]^2</f>
        <v>21.554736482244564</v>
      </c>
      <c r="P198" s="5"/>
      <c r="Q198" s="5"/>
    </row>
    <row r="199" spans="1:17" x14ac:dyDescent="0.3">
      <c r="A199" s="2">
        <v>45511.708333333299</v>
      </c>
      <c r="B199" s="5">
        <v>14.6</v>
      </c>
      <c r="C199" s="5">
        <v>6.2</v>
      </c>
      <c r="D199" s="5">
        <v>10.6</v>
      </c>
      <c r="E199" s="5">
        <f t="shared" si="9"/>
        <v>10.466666666666667</v>
      </c>
      <c r="F199" s="5">
        <f>AVERAGE((Table1[[#This Row],[thermo]]*$S$7),(Table1[[#This Row],[1022]]*$T$7),( Table1[[#This Row],[1020]]*$U$7))</f>
        <v>8.7976238249707333</v>
      </c>
      <c r="G199" s="5">
        <f>AVERAGE((Table1[[#This Row],[thermo]]*$S$8),(Table1[[#This Row],[1022]]*$T$8),( Table1[[#This Row],[1020]]*$U$8))</f>
        <v>9.8939969220326436</v>
      </c>
      <c r="H199" s="5">
        <v>8.8000000000000007</v>
      </c>
      <c r="I199" s="6">
        <v>6.2084840000000003</v>
      </c>
      <c r="J199" s="6">
        <f>Table1[[#This Row],[modulair]]-Table1[[#This Row],[adjusted_weighted_FEM_avg]]</f>
        <v>-1.0939969220326429</v>
      </c>
      <c r="K199" s="5">
        <f>Table1[[#This Row],[purpleair]]-Table1[[#This Row],[adjusted_weighted_FEM_avg]]</f>
        <v>-3.6855129220326432</v>
      </c>
      <c r="L199" s="5">
        <f>ABS(Table1[[#This Row],[modulair_err]])</f>
        <v>1.0939969220326429</v>
      </c>
      <c r="M199" s="5">
        <f>ABS(Table1[[#This Row],[purpleair_err]])</f>
        <v>3.6855129220326432</v>
      </c>
      <c r="N199" s="5">
        <f>Table1[[#This Row],[modulair_err]]^2</f>
        <v>1.1968292654168964</v>
      </c>
      <c r="O199" s="5">
        <f>Table1[[#This Row],[purpleair_err]]^2</f>
        <v>13.583005498469593</v>
      </c>
      <c r="P199" s="5"/>
      <c r="Q199" s="5"/>
    </row>
    <row r="200" spans="1:17" x14ac:dyDescent="0.3">
      <c r="A200" s="2">
        <v>45511.75</v>
      </c>
      <c r="B200" s="5">
        <v>6.8</v>
      </c>
      <c r="C200" s="5">
        <v>1.9</v>
      </c>
      <c r="D200" s="5">
        <v>5.8</v>
      </c>
      <c r="E200" s="5">
        <f t="shared" si="9"/>
        <v>4.833333333333333</v>
      </c>
      <c r="F200" s="5">
        <f>AVERAGE((Table1[[#This Row],[thermo]]*$S$7),(Table1[[#This Row],[1022]]*$T$7),( Table1[[#This Row],[1020]]*$U$7))</f>
        <v>3.7786866158182928</v>
      </c>
      <c r="G200" s="5">
        <f>AVERAGE((Table1[[#This Row],[thermo]]*$S$8),(Table1[[#This Row],[1022]]*$T$8),( Table1[[#This Row],[1020]]*$U$8))</f>
        <v>4.4821155550646905</v>
      </c>
      <c r="H200" s="5">
        <v>5.8</v>
      </c>
      <c r="I200" s="6">
        <v>4.465249</v>
      </c>
      <c r="J200" s="6">
        <f>Table1[[#This Row],[modulair]]-Table1[[#This Row],[adjusted_weighted_FEM_avg]]</f>
        <v>1.3178844449353093</v>
      </c>
      <c r="K200" s="5">
        <f>Table1[[#This Row],[purpleair]]-Table1[[#This Row],[adjusted_weighted_FEM_avg]]</f>
        <v>-1.686655506469048E-2</v>
      </c>
      <c r="L200" s="5">
        <f>ABS(Table1[[#This Row],[modulair_err]])</f>
        <v>1.3178844449353093</v>
      </c>
      <c r="M200" s="5">
        <f>ABS(Table1[[#This Row],[purpleair_err]])</f>
        <v>1.686655506469048E-2</v>
      </c>
      <c r="N200" s="5">
        <f>Table1[[#This Row],[modulair_err]]^2</f>
        <v>1.7368194102024483</v>
      </c>
      <c r="O200" s="5">
        <f>Table1[[#This Row],[purpleair_err]]^2</f>
        <v>2.8448067975023612E-4</v>
      </c>
      <c r="P200" s="5"/>
      <c r="Q200" s="5"/>
    </row>
    <row r="201" spans="1:17" x14ac:dyDescent="0.3">
      <c r="A201" s="2">
        <v>45511.791666666701</v>
      </c>
      <c r="B201" s="5">
        <v>-0.2</v>
      </c>
      <c r="C201" s="5">
        <v>3.2</v>
      </c>
      <c r="D201" s="5">
        <v>2.5</v>
      </c>
      <c r="E201" s="5">
        <f t="shared" si="9"/>
        <v>1.8333333333333333</v>
      </c>
      <c r="F201" s="5">
        <f>AVERAGE((Table1[[#This Row],[thermo]]*$S$7),(Table1[[#This Row],[1022]]*$T$7),( Table1[[#This Row],[1020]]*$U$7))</f>
        <v>2.443199310014982</v>
      </c>
      <c r="G201" s="5">
        <f>AVERAGE((Table1[[#This Row],[thermo]]*$S$8),(Table1[[#This Row],[1022]]*$T$8),( Table1[[#This Row],[1020]]*$U$8))</f>
        <v>2.0512160264648664</v>
      </c>
      <c r="H201" s="5">
        <v>5</v>
      </c>
      <c r="I201" s="6">
        <v>3.888938</v>
      </c>
      <c r="J201" s="6">
        <f>Table1[[#This Row],[modulair]]-Table1[[#This Row],[adjusted_weighted_FEM_avg]]</f>
        <v>2.9487839735351336</v>
      </c>
      <c r="K201" s="5">
        <f>Table1[[#This Row],[purpleair]]-Table1[[#This Row],[adjusted_weighted_FEM_avg]]</f>
        <v>1.8377219735351336</v>
      </c>
      <c r="L201" s="5">
        <f>ABS(Table1[[#This Row],[modulair_err]])</f>
        <v>2.9487839735351336</v>
      </c>
      <c r="M201" s="5">
        <f>ABS(Table1[[#This Row],[purpleair_err]])</f>
        <v>1.8377219735351336</v>
      </c>
      <c r="N201" s="5">
        <f>Table1[[#This Row],[modulair_err]]^2</f>
        <v>8.6953269225776513</v>
      </c>
      <c r="O201" s="5">
        <f>Table1[[#This Row],[purpleair_err]]^2</f>
        <v>3.3772220520138663</v>
      </c>
      <c r="P201" s="5"/>
      <c r="Q201" s="5"/>
    </row>
    <row r="202" spans="1:17" x14ac:dyDescent="0.3">
      <c r="A202" s="2">
        <v>45511.833333333299</v>
      </c>
      <c r="B202" s="5">
        <v>0.9</v>
      </c>
      <c r="C202" s="5">
        <v>3.3</v>
      </c>
      <c r="D202" s="5">
        <v>5</v>
      </c>
      <c r="E202" s="5">
        <f t="shared" si="9"/>
        <v>3.0666666666666664</v>
      </c>
      <c r="F202" s="5">
        <f>AVERAGE((Table1[[#This Row],[thermo]]*$S$7),(Table1[[#This Row],[1022]]*$T$7),( Table1[[#This Row],[1020]]*$U$7))</f>
        <v>3.3638044708209045</v>
      </c>
      <c r="G202" s="5">
        <f>AVERAGE((Table1[[#This Row],[thermo]]*$S$8),(Table1[[#This Row],[1022]]*$T$8),( Table1[[#This Row],[1020]]*$U$8))</f>
        <v>3.1922272175937008</v>
      </c>
      <c r="H202" s="5">
        <v>3.9</v>
      </c>
      <c r="I202" s="6">
        <v>3.3429929999999999</v>
      </c>
      <c r="J202" s="6">
        <f>Table1[[#This Row],[modulair]]-Table1[[#This Row],[adjusted_weighted_FEM_avg]]</f>
        <v>0.70777278240629915</v>
      </c>
      <c r="K202" s="5">
        <f>Table1[[#This Row],[purpleair]]-Table1[[#This Row],[adjusted_weighted_FEM_avg]]</f>
        <v>0.15076578240629912</v>
      </c>
      <c r="L202" s="5">
        <f>ABS(Table1[[#This Row],[modulair_err]])</f>
        <v>0.70777278240629915</v>
      </c>
      <c r="M202" s="5">
        <f>ABS(Table1[[#This Row],[purpleair_err]])</f>
        <v>0.15076578240629912</v>
      </c>
      <c r="N202" s="5">
        <f>Table1[[#This Row],[modulair_err]]^2</f>
        <v>0.50094231151515445</v>
      </c>
      <c r="O202" s="5">
        <f>Table1[[#This Row],[purpleair_err]]^2</f>
        <v>2.2730321144583534E-2</v>
      </c>
      <c r="P202" s="5"/>
      <c r="Q202" s="5"/>
    </row>
    <row r="203" spans="1:17" x14ac:dyDescent="0.3">
      <c r="A203" s="2">
        <v>45511.875</v>
      </c>
      <c r="B203" s="5">
        <v>-1.4</v>
      </c>
      <c r="C203" s="5">
        <v>6.6</v>
      </c>
      <c r="D203" s="5">
        <v>5.3</v>
      </c>
      <c r="E203" s="5">
        <f t="shared" si="9"/>
        <v>3.5</v>
      </c>
      <c r="F203" s="5">
        <f>AVERAGE((Table1[[#This Row],[thermo]]*$S$7),(Table1[[#This Row],[1022]]*$T$7),( Table1[[#This Row],[1020]]*$U$7))</f>
        <v>4.9138849516111485</v>
      </c>
      <c r="G203" s="5">
        <f>AVERAGE((Table1[[#This Row],[thermo]]*$S$8),(Table1[[#This Row],[1022]]*$T$8),( Table1[[#This Row],[1020]]*$U$8))</f>
        <v>4.0081984020446564</v>
      </c>
      <c r="H203" s="5">
        <v>4.2</v>
      </c>
      <c r="I203" s="6">
        <v>3.5378219999999998</v>
      </c>
      <c r="J203" s="6">
        <f>Table1[[#This Row],[modulair]]-Table1[[#This Row],[adjusted_weighted_FEM_avg]]</f>
        <v>0.19180159795534379</v>
      </c>
      <c r="K203" s="5">
        <f>Table1[[#This Row],[purpleair]]-Table1[[#This Row],[adjusted_weighted_FEM_avg]]</f>
        <v>-0.47037640204465658</v>
      </c>
      <c r="L203" s="5">
        <f>ABS(Table1[[#This Row],[modulair_err]])</f>
        <v>0.19180159795534379</v>
      </c>
      <c r="M203" s="5">
        <f>ABS(Table1[[#This Row],[purpleair_err]])</f>
        <v>0.47037640204465658</v>
      </c>
      <c r="N203" s="5">
        <f>Table1[[#This Row],[modulair_err]]^2</f>
        <v>3.6787852978223338E-2</v>
      </c>
      <c r="O203" s="5">
        <f>Table1[[#This Row],[purpleair_err]]^2</f>
        <v>0.22125395960047642</v>
      </c>
      <c r="P203" s="5"/>
      <c r="Q203" s="5"/>
    </row>
    <row r="204" spans="1:17" x14ac:dyDescent="0.3">
      <c r="A204" s="2">
        <v>45511.916666666701</v>
      </c>
      <c r="B204" s="5">
        <v>1.2</v>
      </c>
      <c r="C204" s="5">
        <v>1.1000000000000001</v>
      </c>
      <c r="D204" s="5">
        <v>3.1</v>
      </c>
      <c r="E204" s="5">
        <f t="shared" si="9"/>
        <v>1.8</v>
      </c>
      <c r="F204" s="5">
        <f>AVERAGE((Table1[[#This Row],[thermo]]*$S$7),(Table1[[#This Row],[1022]]*$T$7),( Table1[[#This Row],[1020]]*$U$7))</f>
        <v>1.6617565037332751</v>
      </c>
      <c r="G204" s="5">
        <f>AVERAGE((Table1[[#This Row],[thermo]]*$S$8),(Table1[[#This Row],[1022]]*$T$8),( Table1[[#This Row],[1020]]*$U$8))</f>
        <v>1.7681160218331395</v>
      </c>
      <c r="H204" s="5">
        <v>4.5999999999999996</v>
      </c>
      <c r="I204" s="6">
        <v>3.6315210000000002</v>
      </c>
      <c r="J204" s="6">
        <f>Table1[[#This Row],[modulair]]-Table1[[#This Row],[adjusted_weighted_FEM_avg]]</f>
        <v>2.8318839781668599</v>
      </c>
      <c r="K204" s="5">
        <f>Table1[[#This Row],[purpleair]]-Table1[[#This Row],[adjusted_weighted_FEM_avg]]</f>
        <v>1.8634049781668607</v>
      </c>
      <c r="L204" s="5">
        <f>ABS(Table1[[#This Row],[modulair_err]])</f>
        <v>2.8318839781668599</v>
      </c>
      <c r="M204" s="5">
        <f>ABS(Table1[[#This Row],[purpleair_err]])</f>
        <v>1.8634049781668607</v>
      </c>
      <c r="N204" s="5">
        <f>Table1[[#This Row],[modulair_err]]^2</f>
        <v>8.0195668657981596</v>
      </c>
      <c r="O204" s="5">
        <f>Table1[[#This Row],[purpleair_err]]^2</f>
        <v>3.4722781126570386</v>
      </c>
      <c r="P204" s="5"/>
      <c r="Q204" s="5"/>
    </row>
    <row r="205" spans="1:17" x14ac:dyDescent="0.3">
      <c r="A205" s="2">
        <v>45511.958333333299</v>
      </c>
      <c r="B205" s="5">
        <v>11.1</v>
      </c>
      <c r="C205" s="5">
        <v>1.2</v>
      </c>
      <c r="D205" s="5">
        <v>2.5</v>
      </c>
      <c r="E205" s="5">
        <f t="shared" si="9"/>
        <v>4.9333333333333327</v>
      </c>
      <c r="F205" s="5">
        <f>AVERAGE((Table1[[#This Row],[thermo]]*$S$7),(Table1[[#This Row],[1022]]*$T$7),( Table1[[#This Row],[1020]]*$U$7))</f>
        <v>3.2024161586381545</v>
      </c>
      <c r="G205" s="5">
        <f>AVERAGE((Table1[[#This Row],[thermo]]*$S$8),(Table1[[#This Row],[1022]]*$T$8),( Table1[[#This Row],[1020]]*$U$8))</f>
        <v>4.3084115222340111</v>
      </c>
      <c r="H205" s="5">
        <v>4.9000000000000004</v>
      </c>
      <c r="I205" s="6">
        <v>4.3216489999999999</v>
      </c>
      <c r="J205" s="6">
        <f>Table1[[#This Row],[modulair]]-Table1[[#This Row],[adjusted_weighted_FEM_avg]]</f>
        <v>0.59158847776598922</v>
      </c>
      <c r="K205" s="5">
        <f>Table1[[#This Row],[purpleair]]-Table1[[#This Row],[adjusted_weighted_FEM_avg]]</f>
        <v>1.3237477765988714E-2</v>
      </c>
      <c r="L205" s="5">
        <f>ABS(Table1[[#This Row],[modulair_err]])</f>
        <v>0.59158847776598922</v>
      </c>
      <c r="M205" s="5">
        <f>ABS(Table1[[#This Row],[purpleair_err]])</f>
        <v>1.3237477765988714E-2</v>
      </c>
      <c r="N205" s="5">
        <f>Table1[[#This Row],[modulair_err]]^2</f>
        <v>0.34997692702548033</v>
      </c>
      <c r="O205" s="5">
        <f>Table1[[#This Row],[purpleair_err]]^2</f>
        <v>1.7523081760504556E-4</v>
      </c>
      <c r="P205" s="5"/>
      <c r="Q205" s="5"/>
    </row>
    <row r="206" spans="1:17" x14ac:dyDescent="0.3">
      <c r="A206" s="2">
        <v>45512</v>
      </c>
      <c r="B206" s="5">
        <v>20.399999999999999</v>
      </c>
      <c r="C206" s="5">
        <v>1.4</v>
      </c>
      <c r="D206" s="5">
        <v>10.1</v>
      </c>
      <c r="E206" s="5">
        <f t="shared" si="9"/>
        <v>10.633333333333333</v>
      </c>
      <c r="F206" s="5">
        <f>AVERAGE((Table1[[#This Row],[thermo]]*$S$7),(Table1[[#This Row],[1022]]*$T$7),( Table1[[#This Row],[1020]]*$U$7))</f>
        <v>6.9342355869125454</v>
      </c>
      <c r="G206" s="5">
        <f>AVERAGE((Table1[[#This Row],[thermo]]*$S$8),(Table1[[#This Row],[1022]]*$T$8),( Table1[[#This Row],[1020]]*$U$8))</f>
        <v>9.3541274550970304</v>
      </c>
      <c r="H206" s="5">
        <v>6</v>
      </c>
      <c r="I206" s="6">
        <v>5.4196</v>
      </c>
      <c r="J206" s="6">
        <f>Table1[[#This Row],[modulair]]-Table1[[#This Row],[adjusted_weighted_FEM_avg]]</f>
        <v>-3.3541274550970304</v>
      </c>
      <c r="K206" s="5">
        <f>Table1[[#This Row],[purpleair]]-Table1[[#This Row],[adjusted_weighted_FEM_avg]]</f>
        <v>-3.9345274550970304</v>
      </c>
      <c r="L206" s="5">
        <f>ABS(Table1[[#This Row],[modulair_err]])</f>
        <v>3.3541274550970304</v>
      </c>
      <c r="M206" s="5">
        <f>ABS(Table1[[#This Row],[purpleair_err]])</f>
        <v>3.9345274550970304</v>
      </c>
      <c r="N206" s="5">
        <f>Table1[[#This Row],[modulair_err]]^2</f>
        <v>11.250170985035682</v>
      </c>
      <c r="O206" s="5">
        <f>Table1[[#This Row],[purpleair_err]]^2</f>
        <v>15.480506294912315</v>
      </c>
      <c r="P206" s="5"/>
      <c r="Q206" s="5"/>
    </row>
    <row r="207" spans="1:17" x14ac:dyDescent="0.3">
      <c r="A207" s="2">
        <v>45512.041666666701</v>
      </c>
      <c r="B207" s="5">
        <v>15.7</v>
      </c>
      <c r="C207" s="5">
        <v>8</v>
      </c>
      <c r="D207" s="5">
        <v>9.6</v>
      </c>
      <c r="E207" s="5">
        <f t="shared" si="9"/>
        <v>11.1</v>
      </c>
      <c r="F207" s="5">
        <f>AVERAGE((Table1[[#This Row],[thermo]]*$S$7),(Table1[[#This Row],[1022]]*$T$7),( Table1[[#This Row],[1020]]*$U$7))</f>
        <v>9.7179391293548765</v>
      </c>
      <c r="G207" s="5">
        <f>AVERAGE((Table1[[#This Row],[thermo]]*$S$8),(Table1[[#This Row],[1022]]*$T$8),( Table1[[#This Row],[1020]]*$U$8))</f>
        <v>10.606370513784114</v>
      </c>
      <c r="H207" s="5">
        <v>7.2</v>
      </c>
      <c r="I207" s="6">
        <v>7.0654149999999998</v>
      </c>
      <c r="J207" s="6">
        <f>Table1[[#This Row],[modulair]]-Table1[[#This Row],[adjusted_weighted_FEM_avg]]</f>
        <v>-3.4063705137841138</v>
      </c>
      <c r="K207" s="5">
        <f>Table1[[#This Row],[purpleair]]-Table1[[#This Row],[adjusted_weighted_FEM_avg]]</f>
        <v>-3.5409555137841142</v>
      </c>
      <c r="L207" s="5">
        <f>ABS(Table1[[#This Row],[modulair_err]])</f>
        <v>3.4063705137841138</v>
      </c>
      <c r="M207" s="5">
        <f>ABS(Table1[[#This Row],[purpleair_err]])</f>
        <v>3.5409555137841142</v>
      </c>
      <c r="N207" s="5">
        <f>Table1[[#This Row],[modulair_err]]^2</f>
        <v>11.603360077177847</v>
      </c>
      <c r="O207" s="5">
        <f>Table1[[#This Row],[purpleair_err]]^2</f>
        <v>12.53836595059812</v>
      </c>
      <c r="P207" s="5"/>
      <c r="Q207" s="5"/>
    </row>
    <row r="208" spans="1:17" x14ac:dyDescent="0.3">
      <c r="A208" s="2">
        <v>45512.083333333299</v>
      </c>
      <c r="B208" s="5">
        <v>5.8</v>
      </c>
      <c r="C208" s="5">
        <v>6</v>
      </c>
      <c r="D208" s="5">
        <v>8.5</v>
      </c>
      <c r="E208" s="5">
        <f t="shared" si="9"/>
        <v>6.7666666666666666</v>
      </c>
      <c r="F208" s="5">
        <f>AVERAGE((Table1[[#This Row],[thermo]]*$S$7),(Table1[[#This Row],[1022]]*$T$7),( Table1[[#This Row],[1020]]*$U$7))</f>
        <v>6.6480914923871071</v>
      </c>
      <c r="G208" s="5">
        <f>AVERAGE((Table1[[#This Row],[thermo]]*$S$8),(Table1[[#This Row],[1022]]*$T$8),( Table1[[#This Row],[1020]]*$U$8))</f>
        <v>6.746777540243758</v>
      </c>
      <c r="H208" s="5">
        <v>7</v>
      </c>
      <c r="I208" s="6">
        <v>7.504486</v>
      </c>
      <c r="J208" s="6">
        <f>Table1[[#This Row],[modulair]]-Table1[[#This Row],[adjusted_weighted_FEM_avg]]</f>
        <v>0.25322245975624202</v>
      </c>
      <c r="K208" s="5">
        <f>Table1[[#This Row],[purpleair]]-Table1[[#This Row],[adjusted_weighted_FEM_avg]]</f>
        <v>0.75770845975624201</v>
      </c>
      <c r="L208" s="5">
        <f>ABS(Table1[[#This Row],[modulair_err]])</f>
        <v>0.25322245975624202</v>
      </c>
      <c r="M208" s="5">
        <f>ABS(Table1[[#This Row],[purpleair_err]])</f>
        <v>0.75770845975624201</v>
      </c>
      <c r="N208" s="5">
        <f>Table1[[#This Row],[modulair_err]]^2</f>
        <v>6.4121614125001614E-2</v>
      </c>
      <c r="O208" s="5">
        <f>Table1[[#This Row],[purpleair_err]]^2</f>
        <v>0.57412210998617663</v>
      </c>
      <c r="P208" s="5"/>
      <c r="Q208" s="5"/>
    </row>
    <row r="209" spans="1:17" x14ac:dyDescent="0.3">
      <c r="A209" s="2">
        <v>45512.125</v>
      </c>
      <c r="B209" s="5">
        <v>-1.5</v>
      </c>
      <c r="C209" s="5">
        <v>6</v>
      </c>
      <c r="D209" s="5">
        <v>8.6999999999999993</v>
      </c>
      <c r="E209" s="5">
        <f t="shared" si="9"/>
        <v>4.3999999999999995</v>
      </c>
      <c r="F209" s="5">
        <f>AVERAGE((Table1[[#This Row],[thermo]]*$S$7),(Table1[[#This Row],[1022]]*$T$7),( Table1[[#This Row],[1020]]*$U$7))</f>
        <v>5.4873402396433777</v>
      </c>
      <c r="G209" s="5">
        <f>AVERAGE((Table1[[#This Row],[thermo]]*$S$8),(Table1[[#This Row],[1022]]*$T$8),( Table1[[#This Row],[1020]]*$U$8))</f>
        <v>4.8260004337549356</v>
      </c>
      <c r="H209" s="5">
        <v>7.1</v>
      </c>
      <c r="I209" s="6">
        <v>7.6533319999999998</v>
      </c>
      <c r="J209" s="6">
        <f>Table1[[#This Row],[modulair]]-Table1[[#This Row],[adjusted_weighted_FEM_avg]]</f>
        <v>2.2739995662450641</v>
      </c>
      <c r="K209" s="5">
        <f>Table1[[#This Row],[purpleair]]-Table1[[#This Row],[adjusted_weighted_FEM_avg]]</f>
        <v>2.8273315662450642</v>
      </c>
      <c r="L209" s="5">
        <f>ABS(Table1[[#This Row],[modulair_err]])</f>
        <v>2.2739995662450641</v>
      </c>
      <c r="M209" s="5">
        <f>ABS(Table1[[#This Row],[purpleair_err]])</f>
        <v>2.8273315662450642</v>
      </c>
      <c r="N209" s="5">
        <f>Table1[[#This Row],[modulair_err]]^2</f>
        <v>5.1710740272827396</v>
      </c>
      <c r="O209" s="5">
        <f>Table1[[#This Row],[purpleair_err]]^2</f>
        <v>7.9938037854857678</v>
      </c>
      <c r="P209" s="5"/>
      <c r="Q209" s="5"/>
    </row>
    <row r="210" spans="1:17" x14ac:dyDescent="0.3">
      <c r="A210" s="2">
        <v>45512.166666666701</v>
      </c>
      <c r="B210" s="5">
        <v>6.1</v>
      </c>
      <c r="C210" s="5">
        <v>7.1</v>
      </c>
      <c r="D210" s="5">
        <v>7.2</v>
      </c>
      <c r="E210" s="5">
        <f t="shared" si="9"/>
        <v>6.8</v>
      </c>
      <c r="F210" s="5">
        <f>AVERAGE((Table1[[#This Row],[thermo]]*$S$7),(Table1[[#This Row],[1022]]*$T$7),( Table1[[#This Row],[1020]]*$U$7))</f>
        <v>6.960781185291637</v>
      </c>
      <c r="G210" s="5">
        <f>AVERAGE((Table1[[#This Row],[thermo]]*$S$8),(Table1[[#This Row],[1022]]*$T$8),( Table1[[#This Row],[1020]]*$U$8))</f>
        <v>6.8601463411442554</v>
      </c>
      <c r="H210" s="5">
        <v>8.3000000000000007</v>
      </c>
      <c r="I210" s="6">
        <v>8.5440140000000007</v>
      </c>
      <c r="J210" s="6">
        <f>Table1[[#This Row],[modulair]]-Table1[[#This Row],[adjusted_weighted_FEM_avg]]</f>
        <v>1.4398536588557453</v>
      </c>
      <c r="K210" s="5">
        <f>Table1[[#This Row],[purpleair]]-Table1[[#This Row],[adjusted_weighted_FEM_avg]]</f>
        <v>1.6838676588557453</v>
      </c>
      <c r="L210" s="5">
        <f>ABS(Table1[[#This Row],[modulair_err]])</f>
        <v>1.4398536588557453</v>
      </c>
      <c r="M210" s="5">
        <f>ABS(Table1[[#This Row],[purpleair_err]])</f>
        <v>1.6838676588557453</v>
      </c>
      <c r="N210" s="5">
        <f>Table1[[#This Row],[modulair_err]]^2</f>
        <v>2.0731785589202771</v>
      </c>
      <c r="O210" s="5">
        <f>Table1[[#This Row],[purpleair_err]]^2</f>
        <v>2.8354102925403288</v>
      </c>
      <c r="P210" s="5"/>
      <c r="Q210" s="5"/>
    </row>
    <row r="211" spans="1:17" x14ac:dyDescent="0.3">
      <c r="A211" s="2">
        <v>45512.208333333299</v>
      </c>
      <c r="B211" s="5">
        <v>8.1</v>
      </c>
      <c r="C211" s="5">
        <v>5.6</v>
      </c>
      <c r="D211" s="5">
        <v>9.6</v>
      </c>
      <c r="E211" s="5">
        <f t="shared" si="9"/>
        <v>7.7666666666666657</v>
      </c>
      <c r="F211" s="5">
        <f>AVERAGE((Table1[[#This Row],[thermo]]*$S$7),(Table1[[#This Row],[1022]]*$T$7),( Table1[[#This Row],[1020]]*$U$7))</f>
        <v>7.1064038251367592</v>
      </c>
      <c r="G211" s="5">
        <f>AVERAGE((Table1[[#This Row],[thermo]]*$S$8),(Table1[[#This Row],[1022]]*$T$8),( Table1[[#This Row],[1020]]*$U$8))</f>
        <v>7.5616019520036124</v>
      </c>
      <c r="H211" s="5">
        <v>9</v>
      </c>
      <c r="I211" s="6">
        <v>9.5072510000000001</v>
      </c>
      <c r="J211" s="6">
        <f>Table1[[#This Row],[modulair]]-Table1[[#This Row],[adjusted_weighted_FEM_avg]]</f>
        <v>1.4383980479963876</v>
      </c>
      <c r="K211" s="5">
        <f>Table1[[#This Row],[purpleair]]-Table1[[#This Row],[adjusted_weighted_FEM_avg]]</f>
        <v>1.9456490479963877</v>
      </c>
      <c r="L211" s="5">
        <f>ABS(Table1[[#This Row],[modulair_err]])</f>
        <v>1.4383980479963876</v>
      </c>
      <c r="M211" s="5">
        <f>ABS(Table1[[#This Row],[purpleair_err]])</f>
        <v>1.9456490479963877</v>
      </c>
      <c r="N211" s="5">
        <f>Table1[[#This Row],[modulair_err]]^2</f>
        <v>2.068988944479818</v>
      </c>
      <c r="O211" s="5">
        <f>Table1[[#This Row],[purpleair_err]]^2</f>
        <v>3.78555021796925</v>
      </c>
      <c r="P211" s="5"/>
      <c r="Q211" s="5"/>
    </row>
    <row r="212" spans="1:17" x14ac:dyDescent="0.3">
      <c r="A212" s="2">
        <v>45512.25</v>
      </c>
      <c r="B212" s="5">
        <v>10</v>
      </c>
      <c r="C212" s="5">
        <v>8.9</v>
      </c>
      <c r="D212" s="5">
        <v>9.6</v>
      </c>
      <c r="E212" s="5">
        <f t="shared" si="9"/>
        <v>9.5</v>
      </c>
      <c r="F212" s="5">
        <f>AVERAGE((Table1[[#This Row],[thermo]]*$S$7),(Table1[[#This Row],[1022]]*$T$7),( Table1[[#This Row],[1020]]*$U$7))</f>
        <v>9.2739098723148086</v>
      </c>
      <c r="G212" s="5">
        <f>AVERAGE((Table1[[#This Row],[thermo]]*$S$8),(Table1[[#This Row],[1022]]*$T$8),( Table1[[#This Row],[1020]]*$U$8))</f>
        <v>9.4234140651977985</v>
      </c>
      <c r="H212" s="5">
        <v>9.1999999999999993</v>
      </c>
      <c r="I212" s="6">
        <v>9.0041659999999997</v>
      </c>
      <c r="J212" s="6">
        <f>Table1[[#This Row],[modulair]]-Table1[[#This Row],[adjusted_weighted_FEM_avg]]</f>
        <v>-0.22341406519779916</v>
      </c>
      <c r="K212" s="5">
        <f>Table1[[#This Row],[purpleair]]-Table1[[#This Row],[adjusted_weighted_FEM_avg]]</f>
        <v>-0.41924806519779878</v>
      </c>
      <c r="L212" s="5">
        <f>ABS(Table1[[#This Row],[modulair_err]])</f>
        <v>0.22341406519779916</v>
      </c>
      <c r="M212" s="5">
        <f>ABS(Table1[[#This Row],[purpleair_err]])</f>
        <v>0.41924806519779878</v>
      </c>
      <c r="N212" s="5">
        <f>Table1[[#This Row],[modulair_err]]^2</f>
        <v>4.9913844528206457E-2</v>
      </c>
      <c r="O212" s="5">
        <f>Table1[[#This Row],[purpleair_err]]^2</f>
        <v>0.17576894017209774</v>
      </c>
      <c r="P212" s="5"/>
      <c r="Q212" s="5"/>
    </row>
    <row r="213" spans="1:17" x14ac:dyDescent="0.3">
      <c r="A213" s="2">
        <v>45512.291666666701</v>
      </c>
      <c r="B213" s="5">
        <v>8.8000000000000007</v>
      </c>
      <c r="C213" s="5">
        <v>5.8</v>
      </c>
      <c r="D213" s="5">
        <v>7</v>
      </c>
      <c r="E213" s="5">
        <f t="shared" si="9"/>
        <v>7.2</v>
      </c>
      <c r="F213" s="5">
        <f>AVERAGE((Table1[[#This Row],[thermo]]*$S$7),(Table1[[#This Row],[1022]]*$T$7),( Table1[[#This Row],[1020]]*$U$7))</f>
        <v>6.6264882517836234</v>
      </c>
      <c r="G213" s="5">
        <f>AVERAGE((Table1[[#This Row],[thermo]]*$S$8),(Table1[[#This Row],[1022]]*$T$8),( Table1[[#This Row],[1020]]*$U$8))</f>
        <v>7.0002554959310848</v>
      </c>
      <c r="H213" s="5">
        <v>9.6999999999999993</v>
      </c>
      <c r="I213" s="6">
        <v>8.9465590000000006</v>
      </c>
      <c r="J213" s="6">
        <f>Table1[[#This Row],[modulair]]-Table1[[#This Row],[adjusted_weighted_FEM_avg]]</f>
        <v>2.6997445040689145</v>
      </c>
      <c r="K213" s="5">
        <f>Table1[[#This Row],[purpleair]]-Table1[[#This Row],[adjusted_weighted_FEM_avg]]</f>
        <v>1.9463035040689158</v>
      </c>
      <c r="L213" s="5">
        <f>ABS(Table1[[#This Row],[modulair_err]])</f>
        <v>2.6997445040689145</v>
      </c>
      <c r="M213" s="5">
        <f>ABS(Table1[[#This Row],[purpleair_err]])</f>
        <v>1.9463035040689158</v>
      </c>
      <c r="N213" s="5">
        <f>Table1[[#This Row],[modulair_err]]^2</f>
        <v>7.288620387250309</v>
      </c>
      <c r="O213" s="5">
        <f>Table1[[#This Row],[purpleair_err]]^2</f>
        <v>3.7880973299509404</v>
      </c>
      <c r="P213" s="5"/>
      <c r="Q213" s="5"/>
    </row>
    <row r="214" spans="1:17" x14ac:dyDescent="0.3">
      <c r="A214" s="2">
        <v>45512.333333333299</v>
      </c>
      <c r="B214" s="5">
        <v>-2.6</v>
      </c>
      <c r="C214" s="5">
        <v>8.6</v>
      </c>
      <c r="D214" s="5">
        <v>8.5</v>
      </c>
      <c r="E214" s="5">
        <f t="shared" si="9"/>
        <v>4.833333333333333</v>
      </c>
      <c r="F214" s="5">
        <f>AVERAGE((Table1[[#This Row],[thermo]]*$S$7),(Table1[[#This Row],[1022]]*$T$7),( Table1[[#This Row],[1020]]*$U$7))</f>
        <v>6.7082327383707296</v>
      </c>
      <c r="G214" s="5">
        <f>AVERAGE((Table1[[#This Row],[thermo]]*$S$8),(Table1[[#This Row],[1022]]*$T$8),( Table1[[#This Row],[1020]]*$U$8))</f>
        <v>5.5226741450664045</v>
      </c>
      <c r="H214" s="5">
        <v>8</v>
      </c>
      <c r="I214" s="6">
        <v>8.6785907000000009</v>
      </c>
      <c r="J214" s="6">
        <f>Table1[[#This Row],[modulair]]-Table1[[#This Row],[adjusted_weighted_FEM_avg]]</f>
        <v>2.4773258549335955</v>
      </c>
      <c r="K214" s="5">
        <f>Table1[[#This Row],[purpleair]]-Table1[[#This Row],[adjusted_weighted_FEM_avg]]</f>
        <v>3.1559165549335964</v>
      </c>
      <c r="L214" s="5">
        <f>ABS(Table1[[#This Row],[modulair_err]])</f>
        <v>2.4773258549335955</v>
      </c>
      <c r="M214" s="5">
        <f>ABS(Table1[[#This Row],[purpleair_err]])</f>
        <v>3.1559165549335964</v>
      </c>
      <c r="N214" s="5">
        <f>Table1[[#This Row],[modulair_err]]^2</f>
        <v>6.1371433915224696</v>
      </c>
      <c r="O214" s="5">
        <f>Table1[[#This Row],[purpleair_err]]^2</f>
        <v>9.95980930170394</v>
      </c>
      <c r="P214" s="5"/>
      <c r="Q214" s="5"/>
    </row>
    <row r="215" spans="1:17" x14ac:dyDescent="0.3">
      <c r="A215" s="2">
        <v>45512.375</v>
      </c>
      <c r="B215" s="5">
        <v>6.8</v>
      </c>
      <c r="C215" s="5">
        <v>4.5</v>
      </c>
      <c r="D215" s="5">
        <v>13.1</v>
      </c>
      <c r="E215" s="5">
        <f t="shared" si="9"/>
        <v>8.1333333333333329</v>
      </c>
      <c r="F215" s="5">
        <f>AVERAGE((Table1[[#This Row],[thermo]]*$S$7),(Table1[[#This Row],[1022]]*$T$7),( Table1[[#This Row],[1020]]*$U$7))</f>
        <v>7.2268598482458186</v>
      </c>
      <c r="G215" s="5">
        <f>AVERAGE((Table1[[#This Row],[thermo]]*$S$8),(Table1[[#This Row],[1022]]*$T$8),( Table1[[#This Row],[1020]]*$U$8))</f>
        <v>7.8813518193567669</v>
      </c>
      <c r="H215" s="5">
        <v>8.6999999999999993</v>
      </c>
      <c r="I215" s="6">
        <v>7.8413170000000001</v>
      </c>
      <c r="J215" s="6">
        <f>Table1[[#This Row],[modulair]]-Table1[[#This Row],[adjusted_weighted_FEM_avg]]</f>
        <v>0.81864818064323241</v>
      </c>
      <c r="K215" s="5">
        <f>Table1[[#This Row],[purpleair]]-Table1[[#This Row],[adjusted_weighted_FEM_avg]]</f>
        <v>-4.0034819356766782E-2</v>
      </c>
      <c r="L215" s="5">
        <f>ABS(Table1[[#This Row],[modulair_err]])</f>
        <v>0.81864818064323241</v>
      </c>
      <c r="M215" s="5">
        <f>ABS(Table1[[#This Row],[purpleair_err]])</f>
        <v>4.0034819356766782E-2</v>
      </c>
      <c r="N215" s="5">
        <f>Table1[[#This Row],[modulair_err]]^2</f>
        <v>0.67018484367047448</v>
      </c>
      <c r="O215" s="5">
        <f>Table1[[#This Row],[purpleair_err]]^2</f>
        <v>1.6027867609289482E-3</v>
      </c>
      <c r="P215" s="5"/>
      <c r="Q215" s="5"/>
    </row>
    <row r="216" spans="1:17" x14ac:dyDescent="0.3">
      <c r="A216" s="2">
        <v>45512.416666666701</v>
      </c>
      <c r="B216" s="5">
        <v>3.5</v>
      </c>
      <c r="C216" s="5">
        <v>7.6</v>
      </c>
      <c r="D216" s="5">
        <v>8.6999999999999993</v>
      </c>
      <c r="E216" s="5">
        <f t="shared" si="9"/>
        <v>6.5999999999999988</v>
      </c>
      <c r="F216" s="5">
        <f>AVERAGE((Table1[[#This Row],[thermo]]*$S$7),(Table1[[#This Row],[1022]]*$T$7),( Table1[[#This Row],[1020]]*$U$7))</f>
        <v>7.2172654912186402</v>
      </c>
      <c r="G216" s="5">
        <f>AVERAGE((Table1[[#This Row],[thermo]]*$S$8),(Table1[[#This Row],[1022]]*$T$8),( Table1[[#This Row],[1020]]*$U$8))</f>
        <v>6.8377194775988244</v>
      </c>
      <c r="H216" s="5">
        <v>10.9</v>
      </c>
      <c r="I216" s="6">
        <v>8.0940840000000005</v>
      </c>
      <c r="J216" s="6">
        <f>Table1[[#This Row],[modulair]]-Table1[[#This Row],[adjusted_weighted_FEM_avg]]</f>
        <v>4.062280522401176</v>
      </c>
      <c r="K216" s="5">
        <f>Table1[[#This Row],[purpleair]]-Table1[[#This Row],[adjusted_weighted_FEM_avg]]</f>
        <v>1.2563645224011761</v>
      </c>
      <c r="L216" s="5">
        <f>ABS(Table1[[#This Row],[modulair_err]])</f>
        <v>4.062280522401176</v>
      </c>
      <c r="M216" s="5">
        <f>ABS(Table1[[#This Row],[purpleair_err]])</f>
        <v>1.2563645224011761</v>
      </c>
      <c r="N216" s="5">
        <f>Table1[[#This Row],[modulair_err]]^2</f>
        <v>16.502123042679973</v>
      </c>
      <c r="O216" s="5">
        <f>Table1[[#This Row],[purpleair_err]]^2</f>
        <v>1.5784518131483354</v>
      </c>
      <c r="P216" s="5"/>
      <c r="Q216" s="5"/>
    </row>
    <row r="217" spans="1:17" x14ac:dyDescent="0.3">
      <c r="A217" s="2">
        <v>45512.458333333299</v>
      </c>
      <c r="B217" s="5">
        <v>7.2</v>
      </c>
      <c r="C217" s="5">
        <v>10.1</v>
      </c>
      <c r="D217" s="5">
        <v>11.1</v>
      </c>
      <c r="E217" s="5">
        <f t="shared" si="9"/>
        <v>9.4666666666666668</v>
      </c>
      <c r="F217" s="5">
        <f>AVERAGE((Table1[[#This Row],[thermo]]*$S$7),(Table1[[#This Row],[1022]]*$T$7),( Table1[[#This Row],[1020]]*$U$7))</f>
        <v>9.889779159637456</v>
      </c>
      <c r="G217" s="5">
        <f>AVERAGE((Table1[[#This Row],[thermo]]*$S$8),(Table1[[#This Row],[1022]]*$T$8),( Table1[[#This Row],[1020]]*$U$8))</f>
        <v>9.6319531284839019</v>
      </c>
      <c r="H217" s="5">
        <v>11.8</v>
      </c>
      <c r="I217" s="6">
        <v>8.8351290000000002</v>
      </c>
      <c r="J217" s="6">
        <f>Table1[[#This Row],[modulair]]-Table1[[#This Row],[adjusted_weighted_FEM_avg]]</f>
        <v>2.1680468715160988</v>
      </c>
      <c r="K217" s="5">
        <f>Table1[[#This Row],[purpleair]]-Table1[[#This Row],[adjusted_weighted_FEM_avg]]</f>
        <v>-0.79682412848390172</v>
      </c>
      <c r="L217" s="5">
        <f>ABS(Table1[[#This Row],[modulair_err]])</f>
        <v>2.1680468715160988</v>
      </c>
      <c r="M217" s="5">
        <f>ABS(Table1[[#This Row],[purpleair_err]])</f>
        <v>0.79682412848390172</v>
      </c>
      <c r="N217" s="5">
        <f>Table1[[#This Row],[modulair_err]]^2</f>
        <v>4.7004272370907429</v>
      </c>
      <c r="O217" s="5">
        <f>Table1[[#This Row],[purpleair_err]]^2</f>
        <v>0.63492869173412947</v>
      </c>
      <c r="P217" s="5"/>
      <c r="Q217" s="5"/>
    </row>
    <row r="218" spans="1:17" x14ac:dyDescent="0.3">
      <c r="A218" s="2">
        <v>45512.5</v>
      </c>
      <c r="B218" s="5">
        <v>10</v>
      </c>
      <c r="C218" s="5">
        <v>5.8</v>
      </c>
      <c r="D218" s="5">
        <v>7</v>
      </c>
      <c r="E218" s="5">
        <f t="shared" si="9"/>
        <v>7.6000000000000005</v>
      </c>
      <c r="F218" s="5">
        <f>AVERAGE((Table1[[#This Row],[thermo]]*$S$7),(Table1[[#This Row],[1022]]*$T$7),( Table1[[#This Row],[1020]]*$U$7))</f>
        <v>6.8262573740463415</v>
      </c>
      <c r="G218" s="5">
        <f>AVERAGE((Table1[[#This Row],[thermo]]*$S$8),(Table1[[#This Row],[1022]]*$T$8),( Table1[[#This Row],[1020]]*$U$8))</f>
        <v>7.3265354481070846</v>
      </c>
      <c r="H218" s="5">
        <v>10.7</v>
      </c>
      <c r="I218" s="6">
        <v>8.2258279999999999</v>
      </c>
      <c r="J218" s="6">
        <f>Table1[[#This Row],[modulair]]-Table1[[#This Row],[adjusted_weighted_FEM_avg]]</f>
        <v>3.3734645518929147</v>
      </c>
      <c r="K218" s="5">
        <f>Table1[[#This Row],[purpleair]]-Table1[[#This Row],[adjusted_weighted_FEM_avg]]</f>
        <v>0.89929255189291535</v>
      </c>
      <c r="L218" s="5">
        <f>ABS(Table1[[#This Row],[modulair_err]])</f>
        <v>3.3734645518929147</v>
      </c>
      <c r="M218" s="5">
        <f>ABS(Table1[[#This Row],[purpleair_err]])</f>
        <v>0.89929255189291535</v>
      </c>
      <c r="N218" s="5">
        <f>Table1[[#This Row],[modulair_err]]^2</f>
        <v>11.380263082878065</v>
      </c>
      <c r="O218" s="5">
        <f>Table1[[#This Row],[purpleair_err]]^2</f>
        <v>0.8087270938900718</v>
      </c>
      <c r="P218" s="5"/>
      <c r="Q218" s="5"/>
    </row>
    <row r="219" spans="1:17" x14ac:dyDescent="0.3">
      <c r="A219" s="2">
        <v>45512.541666666701</v>
      </c>
      <c r="B219" s="5">
        <v>11.5</v>
      </c>
      <c r="C219" s="5">
        <v>10.3</v>
      </c>
      <c r="D219" s="5">
        <v>5.3</v>
      </c>
      <c r="E219" s="5">
        <f t="shared" si="9"/>
        <v>9.0333333333333332</v>
      </c>
      <c r="F219" s="5">
        <f>AVERAGE((Table1[[#This Row],[thermo]]*$S$7),(Table1[[#This Row],[1022]]*$T$7),( Table1[[#This Row],[1020]]*$U$7))</f>
        <v>9.1369964300675957</v>
      </c>
      <c r="G219" s="5">
        <f>AVERAGE((Table1[[#This Row],[thermo]]*$S$8),(Table1[[#This Row],[1022]]*$T$8),( Table1[[#This Row],[1020]]*$U$8))</f>
        <v>9.023964887629818</v>
      </c>
      <c r="H219" s="5">
        <v>8.6</v>
      </c>
      <c r="I219" s="6">
        <v>7.4854810000000001</v>
      </c>
      <c r="J219" s="6">
        <f>Table1[[#This Row],[modulair]]-Table1[[#This Row],[adjusted_weighted_FEM_avg]]</f>
        <v>-0.42396488762981832</v>
      </c>
      <c r="K219" s="5">
        <f>Table1[[#This Row],[purpleair]]-Table1[[#This Row],[adjusted_weighted_FEM_avg]]</f>
        <v>-1.5384838876298179</v>
      </c>
      <c r="L219" s="5">
        <f>ABS(Table1[[#This Row],[modulair_err]])</f>
        <v>0.42396488762981832</v>
      </c>
      <c r="M219" s="5">
        <f>ABS(Table1[[#This Row],[purpleair_err]])</f>
        <v>1.5384838876298179</v>
      </c>
      <c r="N219" s="5">
        <f>Table1[[#This Row],[modulair_err]]^2</f>
        <v>0.17974622594296447</v>
      </c>
      <c r="O219" s="5">
        <f>Table1[[#This Row],[purpleair_err]]^2</f>
        <v>2.3669326724965583</v>
      </c>
      <c r="P219" s="5"/>
      <c r="Q219" s="5"/>
    </row>
    <row r="220" spans="1:17" x14ac:dyDescent="0.3">
      <c r="A220" s="2">
        <v>45512.583333333299</v>
      </c>
      <c r="B220" s="5">
        <v>5.2</v>
      </c>
      <c r="C220" s="5">
        <v>7.7</v>
      </c>
      <c r="D220" s="5">
        <v>5.8</v>
      </c>
      <c r="E220" s="5">
        <f t="shared" si="9"/>
        <v>6.2333333333333334</v>
      </c>
      <c r="F220" s="5">
        <f>AVERAGE((Table1[[#This Row],[thermo]]*$S$7),(Table1[[#This Row],[1022]]*$T$7),( Table1[[#This Row],[1020]]*$U$7))</f>
        <v>6.7659607055851909</v>
      </c>
      <c r="G220" s="5">
        <f>AVERAGE((Table1[[#This Row],[thermo]]*$S$8),(Table1[[#This Row],[1022]]*$T$8),( Table1[[#This Row],[1020]]*$U$8))</f>
        <v>6.4113703751057827</v>
      </c>
      <c r="H220" s="5">
        <v>10.199999999999999</v>
      </c>
      <c r="I220" s="6">
        <v>8.4442190000000004</v>
      </c>
      <c r="J220" s="6">
        <f>Table1[[#This Row],[modulair]]-Table1[[#This Row],[adjusted_weighted_FEM_avg]]</f>
        <v>3.7886296248942166</v>
      </c>
      <c r="K220" s="5">
        <f>Table1[[#This Row],[purpleair]]-Table1[[#This Row],[adjusted_weighted_FEM_avg]]</f>
        <v>2.0328486248942177</v>
      </c>
      <c r="L220" s="5">
        <f>ABS(Table1[[#This Row],[modulair_err]])</f>
        <v>3.7886296248942166</v>
      </c>
      <c r="M220" s="5">
        <f>ABS(Table1[[#This Row],[purpleair_err]])</f>
        <v>2.0328486248942177</v>
      </c>
      <c r="N220" s="5">
        <f>Table1[[#This Row],[modulair_err]]^2</f>
        <v>14.353714434626092</v>
      </c>
      <c r="O220" s="5">
        <f>Table1[[#This Row],[purpleair_err]]^2</f>
        <v>4.1324735317343118</v>
      </c>
      <c r="P220" s="5"/>
      <c r="Q220" s="5"/>
    </row>
    <row r="221" spans="1:17" x14ac:dyDescent="0.3">
      <c r="A221" s="2">
        <v>45512.625</v>
      </c>
      <c r="B221" s="5">
        <v>7.8</v>
      </c>
      <c r="C221" s="5">
        <v>6.7</v>
      </c>
      <c r="D221" s="5">
        <v>6.3</v>
      </c>
      <c r="E221" s="5">
        <f t="shared" si="9"/>
        <v>6.9333333333333336</v>
      </c>
      <c r="F221" s="5">
        <f>AVERAGE((Table1[[#This Row],[thermo]]*$S$7),(Table1[[#This Row],[1022]]*$T$7),( Table1[[#This Row],[1020]]*$U$7))</f>
        <v>6.7740998800318808</v>
      </c>
      <c r="G221" s="5">
        <f>AVERAGE((Table1[[#This Row],[thermo]]*$S$8),(Table1[[#This Row],[1022]]*$T$8),( Table1[[#This Row],[1020]]*$U$8))</f>
        <v>6.8709047509976386</v>
      </c>
      <c r="H221" s="5">
        <v>11.5</v>
      </c>
      <c r="I221" s="6">
        <v>10.33479</v>
      </c>
      <c r="J221" s="6">
        <f>Table1[[#This Row],[modulair]]-Table1[[#This Row],[adjusted_weighted_FEM_avg]]</f>
        <v>4.6290952490023614</v>
      </c>
      <c r="K221" s="5">
        <f>Table1[[#This Row],[purpleair]]-Table1[[#This Row],[adjusted_weighted_FEM_avg]]</f>
        <v>3.4638852490023613</v>
      </c>
      <c r="L221" s="5">
        <f>ABS(Table1[[#This Row],[modulair_err]])</f>
        <v>4.6290952490023614</v>
      </c>
      <c r="M221" s="5">
        <f>ABS(Table1[[#This Row],[purpleair_err]])</f>
        <v>3.4638852490023613</v>
      </c>
      <c r="N221" s="5">
        <f>Table1[[#This Row],[modulair_err]]^2</f>
        <v>21.428522824336234</v>
      </c>
      <c r="O221" s="5">
        <f>Table1[[#This Row],[purpleair_err]]^2</f>
        <v>11.99850101825615</v>
      </c>
      <c r="P221" s="5"/>
      <c r="Q221" s="5"/>
    </row>
    <row r="222" spans="1:17" x14ac:dyDescent="0.3">
      <c r="A222" s="2">
        <v>45512.666666666701</v>
      </c>
      <c r="B222" s="5">
        <v>13.7</v>
      </c>
      <c r="C222" s="5">
        <v>8.9</v>
      </c>
      <c r="D222" s="5">
        <v>7</v>
      </c>
      <c r="E222" s="5">
        <f t="shared" si="9"/>
        <v>9.8666666666666671</v>
      </c>
      <c r="F222" s="5">
        <f>AVERAGE((Table1[[#This Row],[thermo]]*$S$7),(Table1[[#This Row],[1022]]*$T$7),( Table1[[#This Row],[1020]]*$U$7))</f>
        <v>9.1812228660167232</v>
      </c>
      <c r="G222" s="5">
        <f>AVERAGE((Table1[[#This Row],[thermo]]*$S$8),(Table1[[#This Row],[1022]]*$T$8),( Table1[[#This Row],[1020]]*$U$8))</f>
        <v>9.5962400841764524</v>
      </c>
      <c r="H222" s="5">
        <v>13.4</v>
      </c>
      <c r="I222" s="6">
        <v>11.410311</v>
      </c>
      <c r="J222" s="6">
        <f>Table1[[#This Row],[modulair]]-Table1[[#This Row],[adjusted_weighted_FEM_avg]]</f>
        <v>3.803759915823548</v>
      </c>
      <c r="K222" s="5">
        <f>Table1[[#This Row],[purpleair]]-Table1[[#This Row],[adjusted_weighted_FEM_avg]]</f>
        <v>1.8140709158235477</v>
      </c>
      <c r="L222" s="5">
        <f>ABS(Table1[[#This Row],[modulair_err]])</f>
        <v>3.803759915823548</v>
      </c>
      <c r="M222" s="5">
        <f>ABS(Table1[[#This Row],[purpleair_err]])</f>
        <v>1.8140709158235477</v>
      </c>
      <c r="N222" s="5">
        <f>Table1[[#This Row],[modulair_err]]^2</f>
        <v>14.468589497225965</v>
      </c>
      <c r="O222" s="5">
        <f>Table1[[#This Row],[purpleair_err]]^2</f>
        <v>3.2908532876368852</v>
      </c>
      <c r="P222" s="5"/>
      <c r="Q222" s="5"/>
    </row>
    <row r="223" spans="1:17" x14ac:dyDescent="0.3">
      <c r="A223" s="2">
        <v>45512.708333333299</v>
      </c>
      <c r="B223" s="5">
        <v>16</v>
      </c>
      <c r="C223" s="5">
        <v>11.2</v>
      </c>
      <c r="D223" s="5">
        <v>0</v>
      </c>
      <c r="E223" s="5">
        <f t="shared" si="9"/>
        <v>9.0666666666666664</v>
      </c>
      <c r="F223" s="5">
        <f>AVERAGE((Table1[[#This Row],[thermo]]*$S$7),(Table1[[#This Row],[1022]]*$T$7),( Table1[[#This Row],[1020]]*$U$7))</f>
        <v>8.946465658533798</v>
      </c>
      <c r="G223" s="5">
        <f>AVERAGE((Table1[[#This Row],[thermo]]*$S$8),(Table1[[#This Row],[1022]]*$T$8),( Table1[[#This Row],[1020]]*$U$8))</f>
        <v>8.9159340641205542</v>
      </c>
      <c r="H223" s="5">
        <v>16.399999999999999</v>
      </c>
      <c r="I223" s="6">
        <v>12.845623</v>
      </c>
      <c r="J223" s="6">
        <f>Table1[[#This Row],[modulair]]-Table1[[#This Row],[adjusted_weighted_FEM_avg]]</f>
        <v>7.4840659358794444</v>
      </c>
      <c r="K223" s="5">
        <f>Table1[[#This Row],[purpleair]]-Table1[[#This Row],[adjusted_weighted_FEM_avg]]</f>
        <v>3.9296889358794456</v>
      </c>
      <c r="L223" s="5">
        <f>ABS(Table1[[#This Row],[modulair_err]])</f>
        <v>7.4840659358794444</v>
      </c>
      <c r="M223" s="5">
        <f>ABS(Table1[[#This Row],[purpleair_err]])</f>
        <v>3.9296889358794456</v>
      </c>
      <c r="N223" s="5">
        <f>Table1[[#This Row],[modulair_err]]^2</f>
        <v>56.011242932591067</v>
      </c>
      <c r="O223" s="5">
        <f>Table1[[#This Row],[purpleair_err]]^2</f>
        <v>15.442455132773329</v>
      </c>
      <c r="P223" s="5"/>
      <c r="Q223" s="5"/>
    </row>
    <row r="224" spans="1:17" x14ac:dyDescent="0.3">
      <c r="A224" s="2">
        <v>45512.75</v>
      </c>
      <c r="B224" s="5">
        <v>19.5</v>
      </c>
      <c r="C224" s="5">
        <v>12.5</v>
      </c>
      <c r="D224" s="5">
        <v>17</v>
      </c>
      <c r="E224" s="5">
        <f t="shared" si="9"/>
        <v>16.333333333333332</v>
      </c>
      <c r="F224" s="5">
        <f>AVERAGE((Table1[[#This Row],[thermo]]*$S$7),(Table1[[#This Row],[1022]]*$T$7),( Table1[[#This Row],[1020]]*$U$7))</f>
        <v>14.891815302841463</v>
      </c>
      <c r="G224" s="5">
        <f>AVERAGE((Table1[[#This Row],[thermo]]*$S$8),(Table1[[#This Row],[1022]]*$T$8),( Table1[[#This Row],[1020]]*$U$8))</f>
        <v>15.845383279118233</v>
      </c>
      <c r="H224" s="5">
        <v>20.2</v>
      </c>
      <c r="I224" s="6">
        <v>15.565607</v>
      </c>
      <c r="J224" s="6">
        <f>Table1[[#This Row],[modulair]]-Table1[[#This Row],[adjusted_weighted_FEM_avg]]</f>
        <v>4.3546167208817668</v>
      </c>
      <c r="K224" s="5">
        <f>Table1[[#This Row],[purpleair]]-Table1[[#This Row],[adjusted_weighted_FEM_avg]]</f>
        <v>-0.27977627911823255</v>
      </c>
      <c r="L224" s="5">
        <f>ABS(Table1[[#This Row],[modulair_err]])</f>
        <v>4.3546167208817668</v>
      </c>
      <c r="M224" s="5">
        <f>ABS(Table1[[#This Row],[purpleair_err]])</f>
        <v>0.27977627911823255</v>
      </c>
      <c r="N224" s="5">
        <f>Table1[[#This Row],[modulair_err]]^2</f>
        <v>18.96268678578307</v>
      </c>
      <c r="O224" s="5">
        <f>Table1[[#This Row],[purpleair_err]]^2</f>
        <v>7.8274766357243161E-2</v>
      </c>
      <c r="P224" s="5"/>
      <c r="Q224" s="5"/>
    </row>
    <row r="225" spans="1:17" x14ac:dyDescent="0.3">
      <c r="A225" s="2">
        <v>45512.791666666701</v>
      </c>
      <c r="B225" s="5">
        <v>16.899999999999999</v>
      </c>
      <c r="C225" s="5">
        <v>12.1</v>
      </c>
      <c r="D225" s="5">
        <v>11.9</v>
      </c>
      <c r="E225" s="5">
        <f t="shared" si="9"/>
        <v>13.633333333333333</v>
      </c>
      <c r="F225" s="5">
        <f>AVERAGE((Table1[[#This Row],[thermo]]*$S$7),(Table1[[#This Row],[1022]]*$T$7),( Table1[[#This Row],[1020]]*$U$7))</f>
        <v>12.844565581363065</v>
      </c>
      <c r="G225" s="5">
        <f>AVERAGE((Table1[[#This Row],[thermo]]*$S$8),(Table1[[#This Row],[1022]]*$T$8),( Table1[[#This Row],[1020]]*$U$8))</f>
        <v>13.341027206122154</v>
      </c>
      <c r="H225" s="5">
        <v>22.2</v>
      </c>
      <c r="I225" s="6">
        <v>17.576321</v>
      </c>
      <c r="J225" s="6">
        <f>Table1[[#This Row],[modulair]]-Table1[[#This Row],[adjusted_weighted_FEM_avg]]</f>
        <v>8.8589727938778449</v>
      </c>
      <c r="K225" s="5">
        <f>Table1[[#This Row],[purpleair]]-Table1[[#This Row],[adjusted_weighted_FEM_avg]]</f>
        <v>4.2352937938778457</v>
      </c>
      <c r="L225" s="5">
        <f>ABS(Table1[[#This Row],[modulair_err]])</f>
        <v>8.8589727938778449</v>
      </c>
      <c r="M225" s="5">
        <f>ABS(Table1[[#This Row],[purpleair_err]])</f>
        <v>4.2352937938778457</v>
      </c>
      <c r="N225" s="5">
        <f>Table1[[#This Row],[modulair_err]]^2</f>
        <v>78.481398962667825</v>
      </c>
      <c r="O225" s="5">
        <f>Table1[[#This Row],[purpleair_err]]^2</f>
        <v>17.937713520460196</v>
      </c>
      <c r="P225" s="5"/>
      <c r="Q225" s="5"/>
    </row>
    <row r="226" spans="1:17" x14ac:dyDescent="0.3">
      <c r="A226" s="2">
        <v>45512.833333333299</v>
      </c>
      <c r="B226" s="5">
        <v>19.600000000000001</v>
      </c>
      <c r="C226" s="5">
        <v>13.4</v>
      </c>
      <c r="D226" s="5">
        <v>17.3</v>
      </c>
      <c r="E226" s="5">
        <f t="shared" si="9"/>
        <v>16.766666666666666</v>
      </c>
      <c r="F226" s="5">
        <f>AVERAGE((Table1[[#This Row],[thermo]]*$S$7),(Table1[[#This Row],[1022]]*$T$7),( Table1[[#This Row],[1020]]*$U$7))</f>
        <v>15.495103164936237</v>
      </c>
      <c r="G226" s="5">
        <f>AVERAGE((Table1[[#This Row],[thermo]]*$S$8),(Table1[[#This Row],[1022]]*$T$8),( Table1[[#This Row],[1020]]*$U$8))</f>
        <v>16.335585503255359</v>
      </c>
      <c r="H226" s="5">
        <v>22</v>
      </c>
      <c r="I226" s="6">
        <v>18.797578000000001</v>
      </c>
      <c r="J226" s="6">
        <f>Table1[[#This Row],[modulair]]-Table1[[#This Row],[adjusted_weighted_FEM_avg]]</f>
        <v>5.6644144967446408</v>
      </c>
      <c r="K226" s="5">
        <f>Table1[[#This Row],[purpleair]]-Table1[[#This Row],[adjusted_weighted_FEM_avg]]</f>
        <v>2.4619924967446423</v>
      </c>
      <c r="L226" s="5">
        <f>ABS(Table1[[#This Row],[modulair_err]])</f>
        <v>5.6644144967446408</v>
      </c>
      <c r="M226" s="5">
        <f>ABS(Table1[[#This Row],[purpleair_err]])</f>
        <v>2.4619924967446423</v>
      </c>
      <c r="N226" s="5">
        <f>Table1[[#This Row],[modulair_err]]^2</f>
        <v>32.085591590930839</v>
      </c>
      <c r="O226" s="5">
        <f>Table1[[#This Row],[purpleair_err]]^2</f>
        <v>6.0614070540269172</v>
      </c>
      <c r="P226" s="5"/>
      <c r="Q226" s="5"/>
    </row>
    <row r="227" spans="1:17" x14ac:dyDescent="0.3">
      <c r="A227" s="2">
        <v>45512.875</v>
      </c>
      <c r="B227" s="5">
        <v>17.8</v>
      </c>
      <c r="C227" s="5">
        <v>14.7</v>
      </c>
      <c r="D227" s="5">
        <v>17.5</v>
      </c>
      <c r="E227" s="5">
        <f t="shared" si="9"/>
        <v>16.666666666666668</v>
      </c>
      <c r="F227" s="5">
        <f>AVERAGE((Table1[[#This Row],[thermo]]*$S$7),(Table1[[#This Row],[1022]]*$T$7),( Table1[[#This Row],[1020]]*$U$7))</f>
        <v>15.979222940141289</v>
      </c>
      <c r="G227" s="5">
        <f>AVERAGE((Table1[[#This Row],[thermo]]*$S$8),(Table1[[#This Row],[1022]]*$T$8),( Table1[[#This Row],[1020]]*$U$8))</f>
        <v>16.440186312600527</v>
      </c>
      <c r="H227" s="5">
        <v>21.2</v>
      </c>
      <c r="I227" s="6">
        <v>18.752867999999999</v>
      </c>
      <c r="J227" s="6">
        <f>Table1[[#This Row],[modulair]]-Table1[[#This Row],[adjusted_weighted_FEM_avg]]</f>
        <v>4.7598136873994719</v>
      </c>
      <c r="K227" s="5">
        <f>Table1[[#This Row],[purpleair]]-Table1[[#This Row],[adjusted_weighted_FEM_avg]]</f>
        <v>2.312681687399472</v>
      </c>
      <c r="L227" s="5">
        <f>ABS(Table1[[#This Row],[modulair_err]])</f>
        <v>4.7598136873994719</v>
      </c>
      <c r="M227" s="5">
        <f>ABS(Table1[[#This Row],[purpleair_err]])</f>
        <v>2.312681687399472</v>
      </c>
      <c r="N227" s="5">
        <f>Table1[[#This Row],[modulair_err]]^2</f>
        <v>22.655826338755357</v>
      </c>
      <c r="O227" s="5">
        <f>Table1[[#This Row],[purpleair_err]]^2</f>
        <v>5.3484965872328694</v>
      </c>
      <c r="P227" s="5"/>
      <c r="Q227" s="5"/>
    </row>
    <row r="228" spans="1:17" x14ac:dyDescent="0.3">
      <c r="A228" s="2">
        <v>45512.916666666701</v>
      </c>
      <c r="B228" s="5">
        <v>26.2</v>
      </c>
      <c r="C228" s="5">
        <v>15</v>
      </c>
      <c r="D228" s="5">
        <v>14.3</v>
      </c>
      <c r="E228" s="5">
        <f t="shared" si="9"/>
        <v>18.5</v>
      </c>
      <c r="F228" s="5">
        <f>AVERAGE((Table1[[#This Row],[thermo]]*$S$7),(Table1[[#This Row],[1022]]*$T$7),( Table1[[#This Row],[1020]]*$U$7))</f>
        <v>16.673723630878047</v>
      </c>
      <c r="G228" s="5">
        <f>AVERAGE((Table1[[#This Row],[thermo]]*$S$8),(Table1[[#This Row],[1022]]*$T$8),( Table1[[#This Row],[1020]]*$U$8))</f>
        <v>17.820955444606206</v>
      </c>
      <c r="H228" s="5">
        <v>19.899999999999999</v>
      </c>
      <c r="I228" s="6">
        <v>18.977530999999999</v>
      </c>
      <c r="J228" s="6">
        <f>Table1[[#This Row],[modulair]]-Table1[[#This Row],[adjusted_weighted_FEM_avg]]</f>
        <v>2.0790445553937928</v>
      </c>
      <c r="K228" s="5">
        <f>Table1[[#This Row],[purpleair]]-Table1[[#This Row],[adjusted_weighted_FEM_avg]]</f>
        <v>1.1565755553937933</v>
      </c>
      <c r="L228" s="5">
        <f>ABS(Table1[[#This Row],[modulair_err]])</f>
        <v>2.0790445553937928</v>
      </c>
      <c r="M228" s="5">
        <f>ABS(Table1[[#This Row],[purpleair_err]])</f>
        <v>1.1565755553937933</v>
      </c>
      <c r="N228" s="5">
        <f>Table1[[#This Row],[modulair_err]]^2</f>
        <v>4.3224262633125736</v>
      </c>
      <c r="O228" s="5">
        <f>Table1[[#This Row],[purpleair_err]]^2</f>
        <v>1.3376670153344614</v>
      </c>
      <c r="P228" s="5"/>
      <c r="Q228" s="5"/>
    </row>
    <row r="229" spans="1:17" x14ac:dyDescent="0.3">
      <c r="A229" s="2">
        <v>45512.958333333299</v>
      </c>
      <c r="B229" s="5">
        <v>13.8</v>
      </c>
      <c r="C229" s="5">
        <v>15.8</v>
      </c>
      <c r="D229" s="5">
        <v>10.6</v>
      </c>
      <c r="E229" s="5">
        <f t="shared" si="9"/>
        <v>13.4</v>
      </c>
      <c r="F229" s="5">
        <f>AVERAGE((Table1[[#This Row],[thermo]]*$S$7),(Table1[[#This Row],[1022]]*$T$7),( Table1[[#This Row],[1020]]*$U$7))</f>
        <v>14.049767863012542</v>
      </c>
      <c r="G229" s="5">
        <f>AVERAGE((Table1[[#This Row],[thermo]]*$S$8),(Table1[[#This Row],[1022]]*$T$8),( Table1[[#This Row],[1020]]*$U$8))</f>
        <v>13.589792412578637</v>
      </c>
      <c r="H229" s="5">
        <v>18.5</v>
      </c>
      <c r="I229" s="6">
        <v>18.928553000000001</v>
      </c>
      <c r="J229" s="6">
        <f>Table1[[#This Row],[modulair]]-Table1[[#This Row],[adjusted_weighted_FEM_avg]]</f>
        <v>4.9102075874213629</v>
      </c>
      <c r="K229" s="5">
        <f>Table1[[#This Row],[purpleair]]-Table1[[#This Row],[adjusted_weighted_FEM_avg]]</f>
        <v>5.3387605874213637</v>
      </c>
      <c r="L229" s="5">
        <f>ABS(Table1[[#This Row],[modulair_err]])</f>
        <v>4.9102075874213629</v>
      </c>
      <c r="M229" s="5">
        <f>ABS(Table1[[#This Row],[purpleair_err]])</f>
        <v>5.3387605874213637</v>
      </c>
      <c r="N229" s="5">
        <f>Table1[[#This Row],[modulair_err]]^2</f>
        <v>24.110138551570319</v>
      </c>
      <c r="O229" s="5">
        <f>Table1[[#This Row],[purpleair_err]]^2</f>
        <v>28.502364609803706</v>
      </c>
      <c r="P229" s="5"/>
      <c r="Q229" s="5"/>
    </row>
    <row r="230" spans="1:17" x14ac:dyDescent="0.3">
      <c r="A230" s="2">
        <v>45513</v>
      </c>
      <c r="B230" s="5">
        <v>4.7</v>
      </c>
      <c r="C230" s="5">
        <v>12.4</v>
      </c>
      <c r="D230" s="5">
        <v>11.1</v>
      </c>
      <c r="E230" s="5">
        <f t="shared" si="9"/>
        <v>9.4</v>
      </c>
      <c r="F230" s="5">
        <f>AVERAGE((Table1[[#This Row],[thermo]]*$S$7),(Table1[[#This Row],[1022]]*$T$7),( Table1[[#This Row],[1020]]*$U$7))</f>
        <v>10.763827232176828</v>
      </c>
      <c r="G230" s="5">
        <f>AVERAGE((Table1[[#This Row],[thermo]]*$S$8),(Table1[[#This Row],[1022]]*$T$8),( Table1[[#This Row],[1020]]*$U$8))</f>
        <v>9.8897683900886566</v>
      </c>
      <c r="H230" s="5">
        <v>17.399999999999999</v>
      </c>
      <c r="I230" s="6">
        <v>19.171261000000001</v>
      </c>
      <c r="J230" s="6">
        <f>Table1[[#This Row],[modulair]]-Table1[[#This Row],[adjusted_weighted_FEM_avg]]</f>
        <v>7.510231609911342</v>
      </c>
      <c r="K230" s="5">
        <f>Table1[[#This Row],[purpleair]]-Table1[[#This Row],[adjusted_weighted_FEM_avg]]</f>
        <v>9.2814926099113446</v>
      </c>
      <c r="L230" s="5">
        <f>ABS(Table1[[#This Row],[modulair_err]])</f>
        <v>7.510231609911342</v>
      </c>
      <c r="M230" s="5">
        <f>ABS(Table1[[#This Row],[purpleair_err]])</f>
        <v>9.2814926099113446</v>
      </c>
      <c r="N230" s="5">
        <f>Table1[[#This Row],[modulair_err]]^2</f>
        <v>56.403578834511507</v>
      </c>
      <c r="O230" s="5">
        <f>Table1[[#This Row],[purpleair_err]]^2</f>
        <v>86.146105067838903</v>
      </c>
      <c r="P230" s="5"/>
      <c r="Q230" s="5"/>
    </row>
    <row r="231" spans="1:17" x14ac:dyDescent="0.3">
      <c r="A231" s="2">
        <v>45513.041666666701</v>
      </c>
      <c r="B231" s="5">
        <v>6</v>
      </c>
      <c r="C231" s="5">
        <v>14.5</v>
      </c>
      <c r="D231" s="5">
        <v>17.2</v>
      </c>
      <c r="E231" s="5">
        <f t="shared" si="9"/>
        <v>12.566666666666668</v>
      </c>
      <c r="F231" s="5">
        <f>AVERAGE((Table1[[#This Row],[thermo]]*$S$7),(Table1[[#This Row],[1022]]*$T$7),( Table1[[#This Row],[1020]]*$U$7))</f>
        <v>13.820865971091115</v>
      </c>
      <c r="G231" s="5">
        <f>AVERAGE((Table1[[#This Row],[thermo]]*$S$8),(Table1[[#This Row],[1022]]*$T$8),( Table1[[#This Row],[1020]]*$U$8))</f>
        <v>13.054100473608267</v>
      </c>
      <c r="H231" s="5">
        <v>17.2</v>
      </c>
      <c r="I231" s="6">
        <v>19.978399</v>
      </c>
      <c r="J231" s="6">
        <f>Table1[[#This Row],[modulair]]-Table1[[#This Row],[adjusted_weighted_FEM_avg]]</f>
        <v>4.145899526391732</v>
      </c>
      <c r="K231" s="5">
        <f>Table1[[#This Row],[purpleair]]-Table1[[#This Row],[adjusted_weighted_FEM_avg]]</f>
        <v>6.9242985263917323</v>
      </c>
      <c r="L231" s="5">
        <f>ABS(Table1[[#This Row],[modulair_err]])</f>
        <v>4.145899526391732</v>
      </c>
      <c r="M231" s="5">
        <f>ABS(Table1[[#This Row],[purpleair_err]])</f>
        <v>6.9242985263917323</v>
      </c>
      <c r="N231" s="5">
        <f>Table1[[#This Row],[modulair_err]]^2</f>
        <v>17.188482882935187</v>
      </c>
      <c r="O231" s="5">
        <f>Table1[[#This Row],[purpleair_err]]^2</f>
        <v>47.945910082590714</v>
      </c>
      <c r="P231" s="5"/>
      <c r="Q231" s="5"/>
    </row>
    <row r="232" spans="1:17" x14ac:dyDescent="0.3">
      <c r="A232" s="2">
        <v>45513.083333333299</v>
      </c>
      <c r="B232" s="5">
        <v>21.8</v>
      </c>
      <c r="C232" s="5">
        <v>13.6</v>
      </c>
      <c r="D232" s="5">
        <v>17.3</v>
      </c>
      <c r="E232" s="5">
        <f t="shared" si="9"/>
        <v>17.566666666666666</v>
      </c>
      <c r="F232" s="5">
        <f>AVERAGE((Table1[[#This Row],[thermo]]*$S$7),(Table1[[#This Row],[1022]]*$T$7),( Table1[[#This Row],[1020]]*$U$7))</f>
        <v>15.973540794352962</v>
      </c>
      <c r="G232" s="5">
        <f>AVERAGE((Table1[[#This Row],[thermo]]*$S$8),(Table1[[#This Row],[1022]]*$T$8),( Table1[[#This Row],[1020]]*$U$8))</f>
        <v>17.015292820966845</v>
      </c>
      <c r="H232" s="5">
        <v>16.600000000000001</v>
      </c>
      <c r="I232" s="6">
        <v>19.672787</v>
      </c>
      <c r="J232" s="6">
        <f>Table1[[#This Row],[modulair]]-Table1[[#This Row],[adjusted_weighted_FEM_avg]]</f>
        <v>-0.41529282096684383</v>
      </c>
      <c r="K232" s="5">
        <f>Table1[[#This Row],[purpleair]]-Table1[[#This Row],[adjusted_weighted_FEM_avg]]</f>
        <v>2.6574941790331543</v>
      </c>
      <c r="L232" s="5">
        <f>ABS(Table1[[#This Row],[modulair_err]])</f>
        <v>0.41529282096684383</v>
      </c>
      <c r="M232" s="5">
        <f>ABS(Table1[[#This Row],[purpleair_err]])</f>
        <v>2.6574941790331543</v>
      </c>
      <c r="N232" s="5">
        <f>Table1[[#This Row],[modulair_err]]^2</f>
        <v>0.17246812714659901</v>
      </c>
      <c r="O232" s="5">
        <f>Table1[[#This Row],[purpleair_err]]^2</f>
        <v>7.0622753115950987</v>
      </c>
      <c r="P232" s="5"/>
      <c r="Q232" s="5"/>
    </row>
    <row r="233" spans="1:17" x14ac:dyDescent="0.3">
      <c r="A233" s="2">
        <v>45513.125</v>
      </c>
      <c r="B233" s="5">
        <v>25.5</v>
      </c>
      <c r="C233" s="5">
        <v>16.2</v>
      </c>
      <c r="D233" s="5">
        <v>9</v>
      </c>
      <c r="E233" s="5">
        <f t="shared" si="9"/>
        <v>16.900000000000002</v>
      </c>
      <c r="F233" s="5">
        <f>AVERAGE((Table1[[#This Row],[thermo]]*$S$7),(Table1[[#This Row],[1022]]*$T$7),( Table1[[#This Row],[1020]]*$U$7))</f>
        <v>15.785818020775087</v>
      </c>
      <c r="G233" s="5">
        <f>AVERAGE((Table1[[#This Row],[thermo]]*$S$8),(Table1[[#This Row],[1022]]*$T$8),( Table1[[#This Row],[1020]]*$U$8))</f>
        <v>16.421335936417503</v>
      </c>
      <c r="H233" s="5">
        <v>14.9</v>
      </c>
      <c r="I233" s="6">
        <v>19.202452999999998</v>
      </c>
      <c r="J233" s="6">
        <f>Table1[[#This Row],[modulair]]-Table1[[#This Row],[adjusted_weighted_FEM_avg]]</f>
        <v>-1.5213359364175023</v>
      </c>
      <c r="K233" s="5">
        <f>Table1[[#This Row],[purpleair]]-Table1[[#This Row],[adjusted_weighted_FEM_avg]]</f>
        <v>2.7811170635824958</v>
      </c>
      <c r="L233" s="5">
        <f>ABS(Table1[[#This Row],[modulair_err]])</f>
        <v>1.5213359364175023</v>
      </c>
      <c r="M233" s="5">
        <f>ABS(Table1[[#This Row],[purpleair_err]])</f>
        <v>2.7811170635824958</v>
      </c>
      <c r="N233" s="5">
        <f>Table1[[#This Row],[modulair_err]]^2</f>
        <v>2.3144630314353187</v>
      </c>
      <c r="O233" s="5">
        <f>Table1[[#This Row],[purpleair_err]]^2</f>
        <v>7.7346121213497234</v>
      </c>
      <c r="P233" s="5"/>
      <c r="Q233" s="5"/>
    </row>
    <row r="234" spans="1:17" x14ac:dyDescent="0.3">
      <c r="A234" s="2">
        <v>45513.166666666701</v>
      </c>
      <c r="B234" s="5">
        <v>4.2</v>
      </c>
      <c r="C234" s="5">
        <v>11.9</v>
      </c>
      <c r="D234" s="5">
        <v>21.7</v>
      </c>
      <c r="E234" s="5">
        <f t="shared" si="9"/>
        <v>12.6</v>
      </c>
      <c r="F234" s="5">
        <f>AVERAGE((Table1[[#This Row],[thermo]]*$S$7),(Table1[[#This Row],[1022]]*$T$7),( Table1[[#This Row],[1020]]*$U$7))</f>
        <v>13.289182608849998</v>
      </c>
      <c r="G234" s="5">
        <f>AVERAGE((Table1[[#This Row],[thermo]]*$S$8),(Table1[[#This Row],[1022]]*$T$8),( Table1[[#This Row],[1020]]*$U$8))</f>
        <v>12.94690783338118</v>
      </c>
      <c r="H234" s="5">
        <v>13.8</v>
      </c>
      <c r="I234" s="6">
        <v>18.686641000000002</v>
      </c>
      <c r="J234" s="6">
        <f>Table1[[#This Row],[modulair]]-Table1[[#This Row],[adjusted_weighted_FEM_avg]]</f>
        <v>0.85309216661882026</v>
      </c>
      <c r="K234" s="5">
        <f>Table1[[#This Row],[purpleair]]-Table1[[#This Row],[adjusted_weighted_FEM_avg]]</f>
        <v>5.7397331666188212</v>
      </c>
      <c r="L234" s="5">
        <f>ABS(Table1[[#This Row],[modulair_err]])</f>
        <v>0.85309216661882026</v>
      </c>
      <c r="M234" s="5">
        <f>ABS(Table1[[#This Row],[purpleair_err]])</f>
        <v>5.7397331666188212</v>
      </c>
      <c r="N234" s="5">
        <f>Table1[[#This Row],[modulair_err]]^2</f>
        <v>0.72776624474639295</v>
      </c>
      <c r="O234" s="5">
        <f>Table1[[#This Row],[purpleair_err]]^2</f>
        <v>32.944536823984123</v>
      </c>
      <c r="P234" s="5"/>
      <c r="Q234" s="5"/>
    </row>
    <row r="235" spans="1:17" x14ac:dyDescent="0.3">
      <c r="A235" s="2">
        <v>45513.208333333299</v>
      </c>
      <c r="B235" s="5">
        <v>25.5</v>
      </c>
      <c r="C235" s="5">
        <v>11.4</v>
      </c>
      <c r="D235" s="5">
        <v>10.6</v>
      </c>
      <c r="E235" s="5">
        <f t="shared" si="9"/>
        <v>15.833333333333334</v>
      </c>
      <c r="F235" s="5">
        <f>AVERAGE((Table1[[#This Row],[thermo]]*$S$7),(Table1[[#This Row],[1022]]*$T$7),( Table1[[#This Row],[1020]]*$U$7))</f>
        <v>13.529243555835714</v>
      </c>
      <c r="G235" s="5">
        <f>AVERAGE((Table1[[#This Row],[thermo]]*$S$8),(Table1[[#This Row],[1022]]*$T$8),( Table1[[#This Row],[1020]]*$U$8))</f>
        <v>14.977419027740616</v>
      </c>
      <c r="H235" s="5">
        <v>12.4</v>
      </c>
      <c r="I235" s="6">
        <v>18.216767000000001</v>
      </c>
      <c r="J235" s="6">
        <f>Table1[[#This Row],[modulair]]-Table1[[#This Row],[adjusted_weighted_FEM_avg]]</f>
        <v>-2.5774190277406159</v>
      </c>
      <c r="K235" s="5">
        <f>Table1[[#This Row],[purpleair]]-Table1[[#This Row],[adjusted_weighted_FEM_avg]]</f>
        <v>3.2393479722593845</v>
      </c>
      <c r="L235" s="5">
        <f>ABS(Table1[[#This Row],[modulair_err]])</f>
        <v>2.5774190277406159</v>
      </c>
      <c r="M235" s="5">
        <f>ABS(Table1[[#This Row],[purpleair_err]])</f>
        <v>3.2393479722593845</v>
      </c>
      <c r="N235" s="5">
        <f>Table1[[#This Row],[modulair_err]]^2</f>
        <v>6.6430888445593821</v>
      </c>
      <c r="O235" s="5">
        <f>Table1[[#This Row],[purpleair_err]]^2</f>
        <v>10.493375285380987</v>
      </c>
      <c r="P235" s="5"/>
      <c r="Q235" s="5"/>
    </row>
    <row r="236" spans="1:17" x14ac:dyDescent="0.3">
      <c r="A236" s="2">
        <v>45513.25</v>
      </c>
      <c r="B236" s="5">
        <v>1.4</v>
      </c>
      <c r="C236" s="5">
        <v>13</v>
      </c>
      <c r="D236" s="5">
        <v>17.2</v>
      </c>
      <c r="E236" s="5">
        <f t="shared" si="9"/>
        <v>10.533333333333333</v>
      </c>
      <c r="F236" s="5">
        <f>AVERAGE((Table1[[#This Row],[thermo]]*$S$7),(Table1[[#This Row],[1022]]*$T$7),( Table1[[#This Row],[1020]]*$U$7))</f>
        <v>12.213627546237626</v>
      </c>
      <c r="G236" s="5">
        <f>AVERAGE((Table1[[#This Row],[thermo]]*$S$8),(Table1[[#This Row],[1022]]*$T$8),( Table1[[#This Row],[1020]]*$U$8))</f>
        <v>11.191905116517455</v>
      </c>
      <c r="H236" s="5">
        <v>14.1</v>
      </c>
      <c r="I236" s="6">
        <v>18.432994000000001</v>
      </c>
      <c r="J236" s="6">
        <f>Table1[[#This Row],[modulair]]-Table1[[#This Row],[adjusted_weighted_FEM_avg]]</f>
        <v>2.9080948834825442</v>
      </c>
      <c r="K236" s="5">
        <f>Table1[[#This Row],[purpleair]]-Table1[[#This Row],[adjusted_weighted_FEM_avg]]</f>
        <v>7.2410888834825453</v>
      </c>
      <c r="L236" s="5">
        <f>ABS(Table1[[#This Row],[modulair_err]])</f>
        <v>2.9080948834825442</v>
      </c>
      <c r="M236" s="5">
        <f>ABS(Table1[[#This Row],[purpleair_err]])</f>
        <v>7.2410888834825453</v>
      </c>
      <c r="N236" s="5">
        <f>Table1[[#This Row],[modulair_err]]^2</f>
        <v>8.4570158513373528</v>
      </c>
      <c r="O236" s="5">
        <f>Table1[[#This Row],[purpleair_err]]^2</f>
        <v>52.433368218494493</v>
      </c>
      <c r="P236" s="5"/>
      <c r="Q236" s="5"/>
    </row>
    <row r="237" spans="1:17" x14ac:dyDescent="0.3">
      <c r="A237" s="2">
        <v>45513.291666666701</v>
      </c>
      <c r="B237" s="5">
        <v>-14.4</v>
      </c>
      <c r="C237" s="5">
        <v>18.899999999999999</v>
      </c>
      <c r="D237" s="5">
        <v>19.2</v>
      </c>
      <c r="E237" s="5">
        <f t="shared" si="9"/>
        <v>7.8999999999999986</v>
      </c>
      <c r="F237" s="5">
        <f>AVERAGE((Table1[[#This Row],[thermo]]*$S$7),(Table1[[#This Row],[1022]]*$T$7),( Table1[[#This Row],[1020]]*$U$7))</f>
        <v>13.438173218741284</v>
      </c>
      <c r="G237" s="5">
        <f>AVERAGE((Table1[[#This Row],[thermo]]*$S$8),(Table1[[#This Row],[1022]]*$T$8),( Table1[[#This Row],[1020]]*$U$8))</f>
        <v>9.9418702309887568</v>
      </c>
      <c r="H237" s="5">
        <v>18.3</v>
      </c>
      <c r="I237" s="6">
        <v>19.952655</v>
      </c>
      <c r="J237" s="6">
        <f>Table1[[#This Row],[modulair]]-Table1[[#This Row],[adjusted_weighted_FEM_avg]]</f>
        <v>8.3581297690112439</v>
      </c>
      <c r="K237" s="5">
        <f>Table1[[#This Row],[purpleair]]-Table1[[#This Row],[adjusted_weighted_FEM_avg]]</f>
        <v>10.010784769011243</v>
      </c>
      <c r="L237" s="5">
        <f>ABS(Table1[[#This Row],[modulair_err]])</f>
        <v>8.3581297690112439</v>
      </c>
      <c r="M237" s="5">
        <f>ABS(Table1[[#This Row],[purpleair_err]])</f>
        <v>10.010784769011243</v>
      </c>
      <c r="N237" s="5">
        <f>Table1[[#This Row],[modulair_err]]^2</f>
        <v>69.858333235631946</v>
      </c>
      <c r="O237" s="5">
        <f>Table1[[#This Row],[purpleair_err]]^2</f>
        <v>100.21581169146749</v>
      </c>
      <c r="P237" s="5"/>
      <c r="Q237" s="5"/>
    </row>
    <row r="238" spans="1:17" x14ac:dyDescent="0.3">
      <c r="A238" s="2">
        <v>45513.333333333299</v>
      </c>
      <c r="B238" s="5">
        <v>5.4</v>
      </c>
      <c r="C238" s="5">
        <v>19</v>
      </c>
      <c r="D238" s="5">
        <v>18.2</v>
      </c>
      <c r="E238" s="5">
        <f t="shared" si="9"/>
        <v>14.199999999999998</v>
      </c>
      <c r="F238" s="5">
        <f>AVERAGE((Table1[[#This Row],[thermo]]*$S$7),(Table1[[#This Row],[1022]]*$T$7),( Table1[[#This Row],[1020]]*$U$7))</f>
        <v>16.517906316937978</v>
      </c>
      <c r="G238" s="5">
        <f>AVERAGE((Table1[[#This Row],[thermo]]*$S$8),(Table1[[#This Row],[1022]]*$T$8),( Table1[[#This Row],[1020]]*$U$8))</f>
        <v>15.04579013167794</v>
      </c>
      <c r="H238" s="5">
        <v>21.8</v>
      </c>
      <c r="I238" s="6">
        <v>20.736953</v>
      </c>
      <c r="J238" s="6">
        <f>Table1[[#This Row],[modulair]]-Table1[[#This Row],[adjusted_weighted_FEM_avg]]</f>
        <v>6.7542098683220608</v>
      </c>
      <c r="K238" s="5">
        <f>Table1[[#This Row],[purpleair]]-Table1[[#This Row],[adjusted_weighted_FEM_avg]]</f>
        <v>5.6911628683220599</v>
      </c>
      <c r="L238" s="5">
        <f>ABS(Table1[[#This Row],[modulair_err]])</f>
        <v>6.7542098683220608</v>
      </c>
      <c r="M238" s="5">
        <f>ABS(Table1[[#This Row],[purpleair_err]])</f>
        <v>5.6911628683220599</v>
      </c>
      <c r="N238" s="5">
        <f>Table1[[#This Row],[modulair_err]]^2</f>
        <v>45.619350945339107</v>
      </c>
      <c r="O238" s="5">
        <f>Table1[[#This Row],[purpleair_err]]^2</f>
        <v>32.389334793767773</v>
      </c>
      <c r="P238" s="5"/>
      <c r="Q238" s="5"/>
    </row>
    <row r="239" spans="1:17" x14ac:dyDescent="0.3">
      <c r="A239" s="2">
        <v>45513.375</v>
      </c>
      <c r="B239" s="5">
        <v>16.5</v>
      </c>
      <c r="C239" s="5">
        <v>11.4</v>
      </c>
      <c r="D239" s="5">
        <v>19.5</v>
      </c>
      <c r="E239" s="5">
        <f t="shared" si="9"/>
        <v>15.799999999999999</v>
      </c>
      <c r="F239" s="5">
        <f>AVERAGE((Table1[[#This Row],[thermo]]*$S$7),(Table1[[#This Row],[1022]]*$T$7),( Table1[[#This Row],[1020]]*$U$7))</f>
        <v>14.456710530972648</v>
      </c>
      <c r="G239" s="5">
        <f>AVERAGE((Table1[[#This Row],[thermo]]*$S$8),(Table1[[#This Row],[1022]]*$T$8),( Table1[[#This Row],[1020]]*$U$8))</f>
        <v>15.382440201312818</v>
      </c>
      <c r="H239" s="5">
        <v>20.6</v>
      </c>
      <c r="I239" s="6">
        <v>21.064624999999999</v>
      </c>
      <c r="J239" s="6">
        <f>Table1[[#This Row],[modulair]]-Table1[[#This Row],[adjusted_weighted_FEM_avg]]</f>
        <v>5.2175597986871836</v>
      </c>
      <c r="K239" s="5">
        <f>Table1[[#This Row],[purpleair]]-Table1[[#This Row],[adjusted_weighted_FEM_avg]]</f>
        <v>5.6821847986871816</v>
      </c>
      <c r="L239" s="5">
        <f>ABS(Table1[[#This Row],[modulair_err]])</f>
        <v>5.2175597986871836</v>
      </c>
      <c r="M239" s="5">
        <f>ABS(Table1[[#This Row],[purpleair_err]])</f>
        <v>5.6821847986871816</v>
      </c>
      <c r="N239" s="5">
        <f>Table1[[#This Row],[modulair_err]]^2</f>
        <v>27.222930252876644</v>
      </c>
      <c r="O239" s="5">
        <f>Table1[[#This Row],[purpleair_err]]^2</f>
        <v>32.287224086431685</v>
      </c>
      <c r="P239" s="5"/>
      <c r="Q239" s="5"/>
    </row>
    <row r="240" spans="1:17" x14ac:dyDescent="0.3">
      <c r="A240" s="2">
        <v>45513.416666666701</v>
      </c>
      <c r="B240" s="5">
        <v>13.2</v>
      </c>
      <c r="C240" s="5">
        <v>15.6</v>
      </c>
      <c r="D240" s="5">
        <v>13.8</v>
      </c>
      <c r="E240" s="5">
        <f t="shared" si="9"/>
        <v>14.199999999999998</v>
      </c>
      <c r="F240" s="5">
        <f>AVERAGE((Table1[[#This Row],[thermo]]*$S$7),(Table1[[#This Row],[1022]]*$T$7),( Table1[[#This Row],[1020]]*$U$7))</f>
        <v>14.709863586284319</v>
      </c>
      <c r="G240" s="5">
        <f>AVERAGE((Table1[[#This Row],[thermo]]*$S$8),(Table1[[#This Row],[1022]]*$T$8),( Table1[[#This Row],[1020]]*$U$8))</f>
        <v>14.370606672411371</v>
      </c>
      <c r="H240" s="5">
        <v>20.399999999999999</v>
      </c>
      <c r="I240" s="6">
        <v>20.218751999999999</v>
      </c>
      <c r="J240" s="6">
        <f>Table1[[#This Row],[modulair]]-Table1[[#This Row],[adjusted_weighted_FEM_avg]]</f>
        <v>6.0293933275886271</v>
      </c>
      <c r="K240" s="5">
        <f>Table1[[#This Row],[purpleair]]-Table1[[#This Row],[adjusted_weighted_FEM_avg]]</f>
        <v>5.848145327588627</v>
      </c>
      <c r="L240" s="5">
        <f>ABS(Table1[[#This Row],[modulair_err]])</f>
        <v>6.0293933275886271</v>
      </c>
      <c r="M240" s="5">
        <f>ABS(Table1[[#This Row],[purpleair_err]])</f>
        <v>5.848145327588627</v>
      </c>
      <c r="N240" s="5">
        <f>Table1[[#This Row],[modulair_err]]^2</f>
        <v>36.35358389877026</v>
      </c>
      <c r="O240" s="5">
        <f>Table1[[#This Row],[purpleair_err]]^2</f>
        <v>34.200803772596693</v>
      </c>
      <c r="P240" s="5"/>
      <c r="Q240" s="5"/>
    </row>
    <row r="241" spans="1:17" x14ac:dyDescent="0.3">
      <c r="A241" s="2">
        <v>45513.458333333299</v>
      </c>
      <c r="B241" s="5">
        <v>13.3</v>
      </c>
      <c r="C241" s="5">
        <v>17.7</v>
      </c>
      <c r="D241" s="5">
        <v>15</v>
      </c>
      <c r="E241" s="5">
        <f t="shared" si="9"/>
        <v>15.333333333333334</v>
      </c>
      <c r="F241" s="5">
        <f>AVERAGE((Table1[[#This Row],[thermo]]*$S$7),(Table1[[#This Row],[1022]]*$T$7),( Table1[[#This Row],[1020]]*$U$7))</f>
        <v>16.231615964584666</v>
      </c>
      <c r="G241" s="5">
        <f>AVERAGE((Table1[[#This Row],[thermo]]*$S$8),(Table1[[#This Row],[1022]]*$T$8),( Table1[[#This Row],[1020]]*$U$8))</f>
        <v>15.638390040499724</v>
      </c>
      <c r="H241" s="5">
        <v>20.6</v>
      </c>
      <c r="I241" s="6">
        <v>19.529658000000001</v>
      </c>
      <c r="J241" s="6">
        <f>Table1[[#This Row],[modulair]]-Table1[[#This Row],[adjusted_weighted_FEM_avg]]</f>
        <v>4.9616099595002776</v>
      </c>
      <c r="K241" s="5">
        <f>Table1[[#This Row],[purpleair]]-Table1[[#This Row],[adjusted_weighted_FEM_avg]]</f>
        <v>3.8912679595002775</v>
      </c>
      <c r="L241" s="5">
        <f>ABS(Table1[[#This Row],[modulair_err]])</f>
        <v>4.9616099595002776</v>
      </c>
      <c r="M241" s="5">
        <f>ABS(Table1[[#This Row],[purpleair_err]])</f>
        <v>3.8912679595002775</v>
      </c>
      <c r="N241" s="5">
        <f>Table1[[#This Row],[modulair_err]]^2</f>
        <v>24.617573390212346</v>
      </c>
      <c r="O241" s="5">
        <f>Table1[[#This Row],[purpleair_err]]^2</f>
        <v>15.141966332633453</v>
      </c>
      <c r="P241" s="5"/>
      <c r="Q241" s="5"/>
    </row>
    <row r="242" spans="1:17" x14ac:dyDescent="0.3">
      <c r="A242" s="2">
        <v>45513.5</v>
      </c>
      <c r="B242" s="5">
        <v>14.8</v>
      </c>
      <c r="C242" s="5">
        <v>16</v>
      </c>
      <c r="D242" s="5">
        <v>12.8</v>
      </c>
      <c r="E242" s="5">
        <f t="shared" si="9"/>
        <v>14.533333333333333</v>
      </c>
      <c r="F242" s="5">
        <f>AVERAGE((Table1[[#This Row],[thermo]]*$S$7),(Table1[[#This Row],[1022]]*$T$7),( Table1[[#This Row],[1020]]*$U$7))</f>
        <v>14.928056354732403</v>
      </c>
      <c r="G242" s="5">
        <f>AVERAGE((Table1[[#This Row],[thermo]]*$S$8),(Table1[[#This Row],[1022]]*$T$8),( Table1[[#This Row],[1020]]*$U$8))</f>
        <v>14.648238406514443</v>
      </c>
      <c r="H242" s="5">
        <v>17.100000000000001</v>
      </c>
      <c r="I242" s="6">
        <v>17.878392999999999</v>
      </c>
      <c r="J242" s="6">
        <f>Table1[[#This Row],[modulair]]-Table1[[#This Row],[adjusted_weighted_FEM_avg]]</f>
        <v>2.4517615934855588</v>
      </c>
      <c r="K242" s="5">
        <f>Table1[[#This Row],[purpleair]]-Table1[[#This Row],[adjusted_weighted_FEM_avg]]</f>
        <v>3.2301545934855564</v>
      </c>
      <c r="L242" s="5">
        <f>ABS(Table1[[#This Row],[modulair_err]])</f>
        <v>2.4517615934855588</v>
      </c>
      <c r="M242" s="5">
        <f>ABS(Table1[[#This Row],[purpleair_err]])</f>
        <v>3.2301545934855564</v>
      </c>
      <c r="N242" s="5">
        <f>Table1[[#This Row],[modulair_err]]^2</f>
        <v>6.0111349112908465</v>
      </c>
      <c r="O242" s="5">
        <f>Table1[[#This Row],[purpleair_err]]^2</f>
        <v>10.43389869781584</v>
      </c>
      <c r="P242" s="5"/>
      <c r="Q242" s="5"/>
    </row>
    <row r="243" spans="1:17" x14ac:dyDescent="0.3">
      <c r="A243" s="2">
        <v>45513.541666666701</v>
      </c>
      <c r="B243" s="5">
        <v>13.3</v>
      </c>
      <c r="C243" s="5">
        <v>9.9</v>
      </c>
      <c r="D243" s="5">
        <v>12.1</v>
      </c>
      <c r="E243" s="5">
        <f t="shared" si="9"/>
        <v>11.766666666666667</v>
      </c>
      <c r="F243" s="5">
        <f>AVERAGE((Table1[[#This Row],[thermo]]*$S$7),(Table1[[#This Row],[1022]]*$T$7),( Table1[[#This Row],[1020]]*$U$7))</f>
        <v>11.065632497643554</v>
      </c>
      <c r="G243" s="5">
        <f>AVERAGE((Table1[[#This Row],[thermo]]*$S$8),(Table1[[#This Row],[1022]]*$T$8),( Table1[[#This Row],[1020]]*$U$8))</f>
        <v>11.529478492898988</v>
      </c>
      <c r="H243" s="5">
        <v>16.399999999999999</v>
      </c>
      <c r="I243" s="6">
        <v>16.446297999999999</v>
      </c>
      <c r="J243" s="6">
        <f>Table1[[#This Row],[modulair]]-Table1[[#This Row],[adjusted_weighted_FEM_avg]]</f>
        <v>4.8705215071010102</v>
      </c>
      <c r="K243" s="5">
        <f>Table1[[#This Row],[purpleair]]-Table1[[#This Row],[adjusted_weighted_FEM_avg]]</f>
        <v>4.9168195071010103</v>
      </c>
      <c r="L243" s="5">
        <f>ABS(Table1[[#This Row],[modulair_err]])</f>
        <v>4.8705215071010102</v>
      </c>
      <c r="M243" s="5">
        <f>ABS(Table1[[#This Row],[purpleair_err]])</f>
        <v>4.9168195071010103</v>
      </c>
      <c r="N243" s="5">
        <f>Table1[[#This Row],[modulair_err]]^2</f>
        <v>23.721979751133496</v>
      </c>
      <c r="O243" s="5">
        <f>Table1[[#This Row],[purpleair_err]]^2</f>
        <v>24.175114065409023</v>
      </c>
      <c r="P243" s="5"/>
      <c r="Q243" s="5"/>
    </row>
    <row r="244" spans="1:17" x14ac:dyDescent="0.3">
      <c r="A244" s="2">
        <v>45513.583333333299</v>
      </c>
      <c r="B244" s="5">
        <v>12.3</v>
      </c>
      <c r="C244" s="5">
        <v>15.5</v>
      </c>
      <c r="D244" s="5">
        <v>9.9</v>
      </c>
      <c r="E244" s="5">
        <f t="shared" si="9"/>
        <v>12.566666666666668</v>
      </c>
      <c r="F244" s="5">
        <f>AVERAGE((Table1[[#This Row],[thermo]]*$S$7),(Table1[[#This Row],[1022]]*$T$7),( Table1[[#This Row],[1020]]*$U$7))</f>
        <v>13.440976925374216</v>
      </c>
      <c r="G244" s="5">
        <f>AVERAGE((Table1[[#This Row],[thermo]]*$S$8),(Table1[[#This Row],[1022]]*$T$8),( Table1[[#This Row],[1020]]*$U$8))</f>
        <v>12.835327255238942</v>
      </c>
      <c r="H244" s="5">
        <v>16.600000000000001</v>
      </c>
      <c r="I244" s="6">
        <v>16.459007</v>
      </c>
      <c r="J244" s="6">
        <f>Table1[[#This Row],[modulair]]-Table1[[#This Row],[adjusted_weighted_FEM_avg]]</f>
        <v>3.7646727447610591</v>
      </c>
      <c r="K244" s="5">
        <f>Table1[[#This Row],[purpleair]]-Table1[[#This Row],[adjusted_weighted_FEM_avg]]</f>
        <v>3.6236797447610574</v>
      </c>
      <c r="L244" s="5">
        <f>ABS(Table1[[#This Row],[modulair_err]])</f>
        <v>3.7646727447610591</v>
      </c>
      <c r="M244" s="5">
        <f>ABS(Table1[[#This Row],[purpleair_err]])</f>
        <v>3.6236797447610574</v>
      </c>
      <c r="N244" s="5">
        <f>Table1[[#This Row],[modulair_err]]^2</f>
        <v>14.172760875146766</v>
      </c>
      <c r="O244" s="5">
        <f>Table1[[#This Row],[purpleair_err]]^2</f>
        <v>13.131054892591562</v>
      </c>
      <c r="P244" s="5"/>
      <c r="Q244" s="5"/>
    </row>
    <row r="245" spans="1:17" x14ac:dyDescent="0.3">
      <c r="A245" s="2">
        <v>45513.625</v>
      </c>
      <c r="B245" s="5">
        <v>16.899999999999999</v>
      </c>
      <c r="C245" s="5">
        <v>7.3</v>
      </c>
      <c r="D245" s="5">
        <v>10.1</v>
      </c>
      <c r="E245" s="5">
        <f t="shared" si="9"/>
        <v>11.433333333333332</v>
      </c>
      <c r="F245" s="5">
        <f>AVERAGE((Table1[[#This Row],[thermo]]*$S$7),(Table1[[#This Row],[1022]]*$T$7),( Table1[[#This Row],[1020]]*$U$7))</f>
        <v>9.6613056857310102</v>
      </c>
      <c r="G245" s="5">
        <f>AVERAGE((Table1[[#This Row],[thermo]]*$S$8),(Table1[[#This Row],[1022]]*$T$8),( Table1[[#This Row],[1020]]*$U$8))</f>
        <v>10.807536053553866</v>
      </c>
      <c r="H245" s="5">
        <v>18.8</v>
      </c>
      <c r="I245" s="6">
        <v>16.592238999999999</v>
      </c>
      <c r="J245" s="6">
        <f>Table1[[#This Row],[modulair]]-Table1[[#This Row],[adjusted_weighted_FEM_avg]]</f>
        <v>7.9924639464461347</v>
      </c>
      <c r="K245" s="5">
        <f>Table1[[#This Row],[purpleair]]-Table1[[#This Row],[adjusted_weighted_FEM_avg]]</f>
        <v>5.7847029464461333</v>
      </c>
      <c r="L245" s="5">
        <f>ABS(Table1[[#This Row],[modulair_err]])</f>
        <v>7.9924639464461347</v>
      </c>
      <c r="M245" s="5">
        <f>ABS(Table1[[#This Row],[purpleair_err]])</f>
        <v>5.7847029464461333</v>
      </c>
      <c r="N245" s="5">
        <f>Table1[[#This Row],[modulair_err]]^2</f>
        <v>63.879479935241321</v>
      </c>
      <c r="O245" s="5">
        <f>Table1[[#This Row],[purpleair_err]]^2</f>
        <v>33.462788178622574</v>
      </c>
      <c r="P245" s="5"/>
      <c r="Q245" s="5"/>
    </row>
    <row r="246" spans="1:17" x14ac:dyDescent="0.3">
      <c r="A246" s="2">
        <v>45513.666666666701</v>
      </c>
      <c r="B246" s="5">
        <v>15.5</v>
      </c>
      <c r="C246" s="5">
        <v>11.8</v>
      </c>
      <c r="D246" s="5">
        <v>14.3</v>
      </c>
      <c r="E246" s="5">
        <f t="shared" si="9"/>
        <v>13.866666666666667</v>
      </c>
      <c r="F246" s="5">
        <f>AVERAGE((Table1[[#This Row],[thermo]]*$S$7),(Table1[[#This Row],[1022]]*$T$7),( Table1[[#This Row],[1020]]*$U$7))</f>
        <v>13.097341139740941</v>
      </c>
      <c r="G246" s="5">
        <f>AVERAGE((Table1[[#This Row],[thermo]]*$S$8),(Table1[[#This Row],[1022]]*$T$8),( Table1[[#This Row],[1020]]*$U$8))</f>
        <v>13.607187384815759</v>
      </c>
      <c r="H246" s="5">
        <v>18.5</v>
      </c>
      <c r="I246" s="6">
        <v>16.552647</v>
      </c>
      <c r="J246" s="6">
        <f>Table1[[#This Row],[modulair]]-Table1[[#This Row],[adjusted_weighted_FEM_avg]]</f>
        <v>4.8928126151842406</v>
      </c>
      <c r="K246" s="5">
        <f>Table1[[#This Row],[purpleair]]-Table1[[#This Row],[adjusted_weighted_FEM_avg]]</f>
        <v>2.9454596151842409</v>
      </c>
      <c r="L246" s="5">
        <f>ABS(Table1[[#This Row],[modulair_err]])</f>
        <v>4.8928126151842406</v>
      </c>
      <c r="M246" s="5">
        <f>ABS(Table1[[#This Row],[purpleair_err]])</f>
        <v>2.9454596151842409</v>
      </c>
      <c r="N246" s="5">
        <f>Table1[[#This Row],[modulair_err]]^2</f>
        <v>23.939615287306047</v>
      </c>
      <c r="O246" s="5">
        <f>Table1[[#This Row],[purpleair_err]]^2</f>
        <v>8.6757323446812968</v>
      </c>
      <c r="P246" s="5"/>
      <c r="Q246" s="5"/>
    </row>
    <row r="247" spans="1:17" x14ac:dyDescent="0.3">
      <c r="A247" s="2">
        <v>45513.708333333299</v>
      </c>
      <c r="B247" s="5">
        <v>16.600000000000001</v>
      </c>
      <c r="C247" s="5">
        <v>7.6</v>
      </c>
      <c r="D247" s="5">
        <v>11.6</v>
      </c>
      <c r="E247" s="5">
        <f t="shared" si="9"/>
        <v>11.933333333333335</v>
      </c>
      <c r="F247" s="5">
        <f>AVERAGE((Table1[[#This Row],[thermo]]*$S$7),(Table1[[#This Row],[1022]]*$T$7),( Table1[[#This Row],[1020]]*$U$7))</f>
        <v>10.18848657072648</v>
      </c>
      <c r="G247" s="5">
        <f>AVERAGE((Table1[[#This Row],[thermo]]*$S$8),(Table1[[#This Row],[1022]]*$T$8),( Table1[[#This Row],[1020]]*$U$8))</f>
        <v>11.328951692956949</v>
      </c>
      <c r="H247" s="5">
        <v>21.7</v>
      </c>
      <c r="I247" s="6">
        <v>15.617012000000001</v>
      </c>
      <c r="J247" s="6">
        <f>Table1[[#This Row],[modulair]]-Table1[[#This Row],[adjusted_weighted_FEM_avg]]</f>
        <v>10.371048307043051</v>
      </c>
      <c r="K247" s="5">
        <f>Table1[[#This Row],[purpleair]]-Table1[[#This Row],[adjusted_weighted_FEM_avg]]</f>
        <v>4.2880603070430521</v>
      </c>
      <c r="L247" s="5">
        <f>ABS(Table1[[#This Row],[modulair_err]])</f>
        <v>10.371048307043051</v>
      </c>
      <c r="M247" s="5">
        <f>ABS(Table1[[#This Row],[purpleair_err]])</f>
        <v>4.2880603070430521</v>
      </c>
      <c r="N247" s="5">
        <f>Table1[[#This Row],[modulair_err]]^2</f>
        <v>107.55864298702052</v>
      </c>
      <c r="O247" s="5">
        <f>Table1[[#This Row],[purpleair_err]]^2</f>
        <v>18.387461196838153</v>
      </c>
      <c r="P247" s="5"/>
      <c r="Q247" s="5"/>
    </row>
    <row r="248" spans="1:17" x14ac:dyDescent="0.3">
      <c r="A248" s="2">
        <v>45513.75</v>
      </c>
      <c r="B248" s="5">
        <v>20</v>
      </c>
      <c r="C248" s="5">
        <v>14.7</v>
      </c>
      <c r="D248" s="5">
        <v>11.9</v>
      </c>
      <c r="E248" s="5">
        <f t="shared" si="9"/>
        <v>15.533333333333333</v>
      </c>
      <c r="F248" s="5">
        <f>AVERAGE((Table1[[#This Row],[thermo]]*$S$7),(Table1[[#This Row],[1022]]*$T$7),( Table1[[#This Row],[1020]]*$U$7))</f>
        <v>14.819160915697735</v>
      </c>
      <c r="G248" s="5">
        <f>AVERAGE((Table1[[#This Row],[thermo]]*$S$8),(Table1[[#This Row],[1022]]*$T$8),( Table1[[#This Row],[1020]]*$U$8))</f>
        <v>15.243773352631473</v>
      </c>
      <c r="H248" s="5">
        <v>21.5</v>
      </c>
      <c r="I248" s="6">
        <v>16.302586000000002</v>
      </c>
      <c r="J248" s="6">
        <f>Table1[[#This Row],[modulair]]-Table1[[#This Row],[adjusted_weighted_FEM_avg]]</f>
        <v>6.2562266473685266</v>
      </c>
      <c r="K248" s="5">
        <f>Table1[[#This Row],[purpleair]]-Table1[[#This Row],[adjusted_weighted_FEM_avg]]</f>
        <v>1.0588126473685282</v>
      </c>
      <c r="L248" s="5">
        <f>ABS(Table1[[#This Row],[modulair_err]])</f>
        <v>6.2562266473685266</v>
      </c>
      <c r="M248" s="5">
        <f>ABS(Table1[[#This Row],[purpleair_err]])</f>
        <v>1.0588126473685282</v>
      </c>
      <c r="N248" s="5">
        <f>Table1[[#This Row],[modulair_err]]^2</f>
        <v>39.140371863244035</v>
      </c>
      <c r="O248" s="5">
        <f>Table1[[#This Row],[purpleair_err]]^2</f>
        <v>1.1210842222275512</v>
      </c>
      <c r="P248" s="5"/>
      <c r="Q248" s="5"/>
    </row>
    <row r="249" spans="1:17" x14ac:dyDescent="0.3">
      <c r="A249" s="2">
        <v>45513.791666666701</v>
      </c>
      <c r="B249" s="5">
        <v>19.5</v>
      </c>
      <c r="C249" s="5">
        <v>11.8</v>
      </c>
      <c r="D249" s="5">
        <v>13.8</v>
      </c>
      <c r="E249" s="5">
        <f t="shared" si="9"/>
        <v>15.033333333333333</v>
      </c>
      <c r="F249" s="5">
        <f>AVERAGE((Table1[[#This Row],[thermo]]*$S$7),(Table1[[#This Row],[1022]]*$T$7),( Table1[[#This Row],[1020]]*$U$7))</f>
        <v>13.62696094473049</v>
      </c>
      <c r="G249" s="5">
        <f>AVERAGE((Table1[[#This Row],[thermo]]*$S$8),(Table1[[#This Row],[1022]]*$T$8),( Table1[[#This Row],[1020]]*$U$8))</f>
        <v>14.534555718947809</v>
      </c>
      <c r="H249" s="5">
        <v>21.5</v>
      </c>
      <c r="I249" s="6">
        <v>17.517196999999999</v>
      </c>
      <c r="J249" s="6">
        <f>Table1[[#This Row],[modulair]]-Table1[[#This Row],[adjusted_weighted_FEM_avg]]</f>
        <v>6.965444281052191</v>
      </c>
      <c r="K249" s="5">
        <f>Table1[[#This Row],[purpleair]]-Table1[[#This Row],[adjusted_weighted_FEM_avg]]</f>
        <v>2.9826412810521905</v>
      </c>
      <c r="L249" s="5">
        <f>ABS(Table1[[#This Row],[modulair_err]])</f>
        <v>6.965444281052191</v>
      </c>
      <c r="M249" s="5">
        <f>ABS(Table1[[#This Row],[purpleair_err]])</f>
        <v>2.9826412810521905</v>
      </c>
      <c r="N249" s="5">
        <f>Table1[[#This Row],[modulair_err]]^2</f>
        <v>48.517414032442673</v>
      </c>
      <c r="O249" s="5">
        <f>Table1[[#This Row],[purpleair_err]]^2</f>
        <v>8.8961490114366519</v>
      </c>
      <c r="P249" s="5"/>
      <c r="Q249" s="5"/>
    </row>
    <row r="250" spans="1:17" x14ac:dyDescent="0.3">
      <c r="A250" s="2">
        <v>45513.833333333299</v>
      </c>
      <c r="B250" s="5">
        <v>21.5</v>
      </c>
      <c r="C250" s="5">
        <v>11.6</v>
      </c>
      <c r="D250" s="5">
        <v>11.1</v>
      </c>
      <c r="E250" s="5">
        <f t="shared" si="9"/>
        <v>14.733333333333334</v>
      </c>
      <c r="F250" s="5">
        <f>AVERAGE((Table1[[#This Row],[thermo]]*$S$7),(Table1[[#This Row],[1022]]*$T$7),( Table1[[#This Row],[1020]]*$U$7))</f>
        <v>13.111817989447909</v>
      </c>
      <c r="G250" s="5">
        <f>AVERAGE((Table1[[#This Row],[thermo]]*$S$8),(Table1[[#This Row],[1022]]*$T$8),( Table1[[#This Row],[1020]]*$U$8))</f>
        <v>14.131578098997386</v>
      </c>
      <c r="H250" s="5">
        <v>21.4</v>
      </c>
      <c r="I250" s="6">
        <v>18.793209000000001</v>
      </c>
      <c r="J250" s="6">
        <f>Table1[[#This Row],[modulair]]-Table1[[#This Row],[adjusted_weighted_FEM_avg]]</f>
        <v>7.268421901002613</v>
      </c>
      <c r="K250" s="5">
        <f>Table1[[#This Row],[purpleair]]-Table1[[#This Row],[adjusted_weighted_FEM_avg]]</f>
        <v>4.6616309010026153</v>
      </c>
      <c r="L250" s="5">
        <f>ABS(Table1[[#This Row],[modulair_err]])</f>
        <v>7.268421901002613</v>
      </c>
      <c r="M250" s="5">
        <f>ABS(Table1[[#This Row],[purpleair_err]])</f>
        <v>4.6616309010026153</v>
      </c>
      <c r="N250" s="5">
        <f>Table1[[#This Row],[modulair_err]]^2</f>
        <v>52.82995693097444</v>
      </c>
      <c r="O250" s="5">
        <f>Table1[[#This Row],[purpleair_err]]^2</f>
        <v>21.730802657182455</v>
      </c>
      <c r="P250" s="5"/>
      <c r="Q250" s="5"/>
    </row>
    <row r="251" spans="1:17" x14ac:dyDescent="0.3">
      <c r="A251" s="2">
        <v>45513.875</v>
      </c>
      <c r="B251" s="5">
        <v>17.399999999999999</v>
      </c>
      <c r="C251" s="5">
        <v>12.8</v>
      </c>
      <c r="D251" s="5">
        <v>15.3</v>
      </c>
      <c r="E251" s="5">
        <f t="shared" si="9"/>
        <v>15.166666666666666</v>
      </c>
      <c r="F251" s="5">
        <f>AVERAGE((Table1[[#This Row],[thermo]]*$S$7),(Table1[[#This Row],[1022]]*$T$7),( Table1[[#This Row],[1020]]*$U$7))</f>
        <v>14.247167981437977</v>
      </c>
      <c r="G251" s="5">
        <f>AVERAGE((Table1[[#This Row],[thermo]]*$S$8),(Table1[[#This Row],[1022]]*$T$8),( Table1[[#This Row],[1020]]*$U$8))</f>
        <v>14.851897348947759</v>
      </c>
      <c r="H251" s="5">
        <v>22.1</v>
      </c>
      <c r="I251" s="6">
        <v>19.100740999999999</v>
      </c>
      <c r="J251" s="6">
        <f>Table1[[#This Row],[modulair]]-Table1[[#This Row],[adjusted_weighted_FEM_avg]]</f>
        <v>7.2481026510522426</v>
      </c>
      <c r="K251" s="5">
        <f>Table1[[#This Row],[purpleair]]-Table1[[#This Row],[adjusted_weighted_FEM_avg]]</f>
        <v>4.2488436510522405</v>
      </c>
      <c r="L251" s="5">
        <f>ABS(Table1[[#This Row],[modulair_err]])</f>
        <v>7.2481026510522426</v>
      </c>
      <c r="M251" s="5">
        <f>ABS(Table1[[#This Row],[purpleair_err]])</f>
        <v>4.2488436510522405</v>
      </c>
      <c r="N251" s="5">
        <f>Table1[[#This Row],[modulair_err]]^2</f>
        <v>52.534992040190545</v>
      </c>
      <c r="O251" s="5">
        <f>Table1[[#This Row],[purpleair_err]]^2</f>
        <v>18.052672371086935</v>
      </c>
      <c r="P251" s="5"/>
      <c r="Q251" s="5"/>
    </row>
    <row r="252" spans="1:17" x14ac:dyDescent="0.3">
      <c r="A252" s="2">
        <v>45513.916666666701</v>
      </c>
      <c r="B252" s="5">
        <v>22</v>
      </c>
      <c r="C252" s="5">
        <v>12.5</v>
      </c>
      <c r="D252" s="5">
        <v>15.5</v>
      </c>
      <c r="E252" s="5">
        <f t="shared" si="9"/>
        <v>16.666666666666668</v>
      </c>
      <c r="F252" s="5">
        <f>AVERAGE((Table1[[#This Row],[thermo]]*$S$7),(Table1[[#This Row],[1022]]*$T$7),( Table1[[#This Row],[1020]]*$U$7))</f>
        <v>14.899169166563588</v>
      </c>
      <c r="G252" s="5">
        <f>AVERAGE((Table1[[#This Row],[thermo]]*$S$8),(Table1[[#This Row],[1022]]*$T$8),( Table1[[#This Row],[1020]]*$U$8))</f>
        <v>16.044438660121045</v>
      </c>
      <c r="H252" s="5">
        <v>21.4</v>
      </c>
      <c r="I252" s="6">
        <v>19.216745</v>
      </c>
      <c r="J252" s="6">
        <f>Table1[[#This Row],[modulair]]-Table1[[#This Row],[adjusted_weighted_FEM_avg]]</f>
        <v>5.3555613398789532</v>
      </c>
      <c r="K252" s="5">
        <f>Table1[[#This Row],[purpleair]]-Table1[[#This Row],[adjusted_weighted_FEM_avg]]</f>
        <v>3.1723063398789542</v>
      </c>
      <c r="L252" s="5">
        <f>ABS(Table1[[#This Row],[modulair_err]])</f>
        <v>5.3555613398789532</v>
      </c>
      <c r="M252" s="5">
        <f>ABS(Table1[[#This Row],[purpleair_err]])</f>
        <v>3.1723063398789542</v>
      </c>
      <c r="N252" s="5">
        <f>Table1[[#This Row],[modulair_err]]^2</f>
        <v>28.682037265206048</v>
      </c>
      <c r="O252" s="5">
        <f>Table1[[#This Row],[purpleair_err]]^2</f>
        <v>10.063527514036206</v>
      </c>
      <c r="P252" s="5"/>
      <c r="Q252" s="5"/>
    </row>
    <row r="253" spans="1:17" x14ac:dyDescent="0.3">
      <c r="A253" s="2">
        <v>45513.958333333299</v>
      </c>
      <c r="B253" s="5">
        <v>22.8</v>
      </c>
      <c r="C253" s="5">
        <v>11.3</v>
      </c>
      <c r="D253" s="5">
        <v>15.2</v>
      </c>
      <c r="E253" s="5">
        <f t="shared" si="9"/>
        <v>16.433333333333334</v>
      </c>
      <c r="F253" s="5">
        <f>AVERAGE((Table1[[#This Row],[thermo]]*$S$7),(Table1[[#This Row],[1022]]*$T$7),( Table1[[#This Row],[1020]]*$U$7))</f>
        <v>14.277416788263238</v>
      </c>
      <c r="G253" s="5">
        <f>AVERAGE((Table1[[#This Row],[thermo]]*$S$8),(Table1[[#This Row],[1022]]*$T$8),( Table1[[#This Row],[1020]]*$U$8))</f>
        <v>15.676655292032692</v>
      </c>
      <c r="H253" s="5">
        <v>21.2</v>
      </c>
      <c r="I253" s="6">
        <v>19.495403</v>
      </c>
      <c r="J253" s="6">
        <f>Table1[[#This Row],[modulair]]-Table1[[#This Row],[adjusted_weighted_FEM_avg]]</f>
        <v>5.5233447079673077</v>
      </c>
      <c r="K253" s="5">
        <f>Table1[[#This Row],[purpleair]]-Table1[[#This Row],[adjusted_weighted_FEM_avg]]</f>
        <v>3.818747707967308</v>
      </c>
      <c r="L253" s="5">
        <f>ABS(Table1[[#This Row],[modulair_err]])</f>
        <v>5.5233447079673077</v>
      </c>
      <c r="M253" s="5">
        <f>ABS(Table1[[#This Row],[purpleair_err]])</f>
        <v>3.818747707967308</v>
      </c>
      <c r="N253" s="5">
        <f>Table1[[#This Row],[modulair_err]]^2</f>
        <v>30.507336763030462</v>
      </c>
      <c r="O253" s="5">
        <f>Table1[[#This Row],[purpleair_err]]^2</f>
        <v>14.582834057105568</v>
      </c>
      <c r="P253" s="5"/>
      <c r="Q253" s="5"/>
    </row>
    <row r="254" spans="1:17" x14ac:dyDescent="0.3">
      <c r="A254" s="2">
        <v>45514</v>
      </c>
      <c r="B254" s="5">
        <v>3.1</v>
      </c>
      <c r="C254" s="5">
        <v>11.7</v>
      </c>
      <c r="D254" s="5">
        <v>12.1</v>
      </c>
      <c r="E254" s="5">
        <f t="shared" si="9"/>
        <v>8.9666666666666668</v>
      </c>
      <c r="F254" s="5">
        <f>AVERAGE((Table1[[#This Row],[thermo]]*$S$7),(Table1[[#This Row],[1022]]*$T$7),( Table1[[#This Row],[1020]]*$U$7))</f>
        <v>10.37734310582613</v>
      </c>
      <c r="G254" s="5">
        <f>AVERAGE((Table1[[#This Row],[thermo]]*$S$8),(Table1[[#This Row],[1022]]*$T$8),( Table1[[#This Row],[1020]]*$U$8))</f>
        <v>9.4898455479023571</v>
      </c>
      <c r="H254" s="5">
        <v>20</v>
      </c>
      <c r="I254" s="6">
        <v>19.170659000000001</v>
      </c>
      <c r="J254" s="6">
        <f>Table1[[#This Row],[modulair]]-Table1[[#This Row],[adjusted_weighted_FEM_avg]]</f>
        <v>10.510154452097643</v>
      </c>
      <c r="K254" s="5">
        <f>Table1[[#This Row],[purpleair]]-Table1[[#This Row],[adjusted_weighted_FEM_avg]]</f>
        <v>9.6808134520976434</v>
      </c>
      <c r="L254" s="5">
        <f>ABS(Table1[[#This Row],[modulair_err]])</f>
        <v>10.510154452097643</v>
      </c>
      <c r="M254" s="5">
        <f>ABS(Table1[[#This Row],[purpleair_err]])</f>
        <v>9.6808134520976434</v>
      </c>
      <c r="N254" s="5">
        <f>Table1[[#This Row],[modulair_err]]^2</f>
        <v>110.46334660694791</v>
      </c>
      <c r="O254" s="5">
        <f>Table1[[#This Row],[purpleair_err]]^2</f>
        <v>93.718149094314697</v>
      </c>
      <c r="P254" s="5"/>
      <c r="Q254" s="5"/>
    </row>
    <row r="255" spans="1:17" x14ac:dyDescent="0.3">
      <c r="A255" s="2">
        <v>45514.041666666701</v>
      </c>
      <c r="B255" s="5">
        <v>13.2</v>
      </c>
      <c r="C255" s="5">
        <v>12.8</v>
      </c>
      <c r="D255" s="5">
        <v>12.8</v>
      </c>
      <c r="E255" s="5">
        <f t="shared" si="9"/>
        <v>12.933333333333332</v>
      </c>
      <c r="F255" s="5">
        <f>AVERAGE((Table1[[#This Row],[thermo]]*$S$7),(Table1[[#This Row],[1022]]*$T$7),( Table1[[#This Row],[1020]]*$U$7))</f>
        <v>12.866589707420905</v>
      </c>
      <c r="G255" s="5">
        <f>AVERAGE((Table1[[#This Row],[thermo]]*$S$8),(Table1[[#This Row],[1022]]*$T$8),( Table1[[#This Row],[1020]]*$U$8))</f>
        <v>12.908759984058667</v>
      </c>
      <c r="H255" s="5">
        <v>18.8</v>
      </c>
      <c r="I255" s="6">
        <v>18.602972999999999</v>
      </c>
      <c r="J255" s="6">
        <f>Table1[[#This Row],[modulair]]-Table1[[#This Row],[adjusted_weighted_FEM_avg]]</f>
        <v>5.8912400159413334</v>
      </c>
      <c r="K255" s="5">
        <f>Table1[[#This Row],[purpleair]]-Table1[[#This Row],[adjusted_weighted_FEM_avg]]</f>
        <v>5.6942130159413313</v>
      </c>
      <c r="L255" s="5">
        <f>ABS(Table1[[#This Row],[modulair_err]])</f>
        <v>5.8912400159413334</v>
      </c>
      <c r="M255" s="5">
        <f>ABS(Table1[[#This Row],[purpleair_err]])</f>
        <v>5.6942130159413313</v>
      </c>
      <c r="N255" s="5">
        <f>Table1[[#This Row],[modulair_err]]^2</f>
        <v>34.706708925428444</v>
      </c>
      <c r="O255" s="5">
        <f>Table1[[#This Row],[purpleair_err]]^2</f>
        <v>32.424061870915672</v>
      </c>
      <c r="P255" s="5"/>
      <c r="Q255" s="5"/>
    </row>
    <row r="256" spans="1:17" x14ac:dyDescent="0.3">
      <c r="A256" s="2">
        <v>45514.083333333299</v>
      </c>
      <c r="B256" s="5">
        <v>13</v>
      </c>
      <c r="C256" s="5">
        <v>11.6</v>
      </c>
      <c r="D256" s="5">
        <v>11.6</v>
      </c>
      <c r="E256" s="5">
        <f t="shared" si="9"/>
        <v>12.066666666666668</v>
      </c>
      <c r="F256" s="5">
        <f>AVERAGE((Table1[[#This Row],[thermo]]*$S$7),(Table1[[#This Row],[1022]]*$T$7),( Table1[[#This Row],[1020]]*$U$7))</f>
        <v>11.83306397597317</v>
      </c>
      <c r="G256" s="5">
        <f>AVERAGE((Table1[[#This Row],[thermo]]*$S$8),(Table1[[#This Row],[1022]]*$T$8),( Table1[[#This Row],[1020]]*$U$8))</f>
        <v>11.980659944205334</v>
      </c>
      <c r="H256" s="5">
        <v>18.600000000000001</v>
      </c>
      <c r="I256" s="6">
        <v>18.899031999999998</v>
      </c>
      <c r="J256" s="6">
        <f>Table1[[#This Row],[modulair]]-Table1[[#This Row],[adjusted_weighted_FEM_avg]]</f>
        <v>6.6193400557946678</v>
      </c>
      <c r="K256" s="5">
        <f>Table1[[#This Row],[purpleair]]-Table1[[#This Row],[adjusted_weighted_FEM_avg]]</f>
        <v>6.9183720557946646</v>
      </c>
      <c r="L256" s="5">
        <f>ABS(Table1[[#This Row],[modulair_err]])</f>
        <v>6.6193400557946678</v>
      </c>
      <c r="M256" s="5">
        <f>ABS(Table1[[#This Row],[purpleair_err]])</f>
        <v>6.9183720557946646</v>
      </c>
      <c r="N256" s="5">
        <f>Table1[[#This Row],[modulair_err]]^2</f>
        <v>43.815662774247755</v>
      </c>
      <c r="O256" s="5">
        <f>Table1[[#This Row],[purpleair_err]]^2</f>
        <v>47.863871902400497</v>
      </c>
      <c r="P256" s="5"/>
      <c r="Q256" s="5"/>
    </row>
    <row r="257" spans="1:17" x14ac:dyDescent="0.3">
      <c r="A257" s="2">
        <v>45514.125</v>
      </c>
      <c r="B257" s="5">
        <v>10.1</v>
      </c>
      <c r="C257" s="5">
        <v>12.6</v>
      </c>
      <c r="D257" s="5">
        <v>11.8</v>
      </c>
      <c r="E257" s="5">
        <f t="shared" si="9"/>
        <v>11.5</v>
      </c>
      <c r="F257" s="5">
        <f>AVERAGE((Table1[[#This Row],[thermo]]*$S$7),(Table1[[#This Row],[1022]]*$T$7),( Table1[[#This Row],[1020]]*$U$7))</f>
        <v>11.965770697868116</v>
      </c>
      <c r="G257" s="5">
        <f>AVERAGE((Table1[[#This Row],[thermo]]*$S$8),(Table1[[#This Row],[1022]]*$T$8),( Table1[[#This Row],[1020]]*$U$8))</f>
        <v>11.663879689305942</v>
      </c>
      <c r="H257" s="5">
        <v>18.8</v>
      </c>
      <c r="I257" s="6">
        <v>19.379373000000001</v>
      </c>
      <c r="J257" s="6">
        <f>Table1[[#This Row],[modulair]]-Table1[[#This Row],[adjusted_weighted_FEM_avg]]</f>
        <v>7.1361203106940589</v>
      </c>
      <c r="K257" s="5">
        <f>Table1[[#This Row],[purpleair]]-Table1[[#This Row],[adjusted_weighted_FEM_avg]]</f>
        <v>7.7154933106940593</v>
      </c>
      <c r="L257" s="5">
        <f>ABS(Table1[[#This Row],[modulair_err]])</f>
        <v>7.1361203106940589</v>
      </c>
      <c r="M257" s="5">
        <f>ABS(Table1[[#This Row],[purpleair_err]])</f>
        <v>7.7154933106940593</v>
      </c>
      <c r="N257" s="5">
        <f>Table1[[#This Row],[modulair_err]]^2</f>
        <v>50.92421308870027</v>
      </c>
      <c r="O257" s="5">
        <f>Table1[[#This Row],[purpleair_err]]^2</f>
        <v>59.528837027364773</v>
      </c>
      <c r="P257" s="5"/>
      <c r="Q257" s="5"/>
    </row>
    <row r="258" spans="1:17" x14ac:dyDescent="0.3">
      <c r="A258" s="2">
        <v>45514.166666666701</v>
      </c>
      <c r="B258" s="5">
        <v>17.8</v>
      </c>
      <c r="C258" s="5">
        <v>15</v>
      </c>
      <c r="D258" s="5">
        <v>11.3</v>
      </c>
      <c r="E258" s="5">
        <f t="shared" si="9"/>
        <v>14.699999999999998</v>
      </c>
      <c r="F258" s="5">
        <f>AVERAGE((Table1[[#This Row],[thermo]]*$S$7),(Table1[[#This Row],[1022]]*$T$7),( Table1[[#This Row],[1020]]*$U$7))</f>
        <v>14.457676159721951</v>
      </c>
      <c r="G258" s="5">
        <f>AVERAGE((Table1[[#This Row],[thermo]]*$S$8),(Table1[[#This Row],[1022]]*$T$8),( Table1[[#This Row],[1020]]*$U$8))</f>
        <v>14.575606740646492</v>
      </c>
      <c r="H258" s="5">
        <v>18.7</v>
      </c>
      <c r="I258" s="6">
        <v>19.693204000000001</v>
      </c>
      <c r="J258" s="6">
        <f>Table1[[#This Row],[modulair]]-Table1[[#This Row],[adjusted_weighted_FEM_avg]]</f>
        <v>4.1243932593535071</v>
      </c>
      <c r="K258" s="5">
        <f>Table1[[#This Row],[purpleair]]-Table1[[#This Row],[adjusted_weighted_FEM_avg]]</f>
        <v>5.1175972593535093</v>
      </c>
      <c r="L258" s="5">
        <f>ABS(Table1[[#This Row],[modulair_err]])</f>
        <v>4.1243932593535071</v>
      </c>
      <c r="M258" s="5">
        <f>ABS(Table1[[#This Row],[purpleair_err]])</f>
        <v>5.1175972593535093</v>
      </c>
      <c r="N258" s="5">
        <f>Table1[[#This Row],[modulair_err]]^2</f>
        <v>17.010619757800647</v>
      </c>
      <c r="O258" s="5">
        <f>Table1[[#This Row],[purpleair_err]]^2</f>
        <v>26.18980170894255</v>
      </c>
      <c r="P258" s="5"/>
      <c r="Q258" s="5"/>
    </row>
    <row r="259" spans="1:17" x14ac:dyDescent="0.3">
      <c r="A259" s="2">
        <v>45514.208333333299</v>
      </c>
      <c r="B259" s="5">
        <v>25.5</v>
      </c>
      <c r="C259" s="5">
        <v>9.6</v>
      </c>
      <c r="D259" s="5">
        <v>7.8</v>
      </c>
      <c r="E259" s="5">
        <f t="shared" ref="E259:E322" si="10">AVERAGE(B259:D259)</f>
        <v>14.299999999999999</v>
      </c>
      <c r="F259" s="5">
        <f>AVERAGE((Table1[[#This Row],[thermo]]*$S$7),(Table1[[#This Row],[1022]]*$T$7),( Table1[[#This Row],[1020]]*$U$7))</f>
        <v>11.756342700790768</v>
      </c>
      <c r="G259" s="5">
        <f>AVERAGE((Table1[[#This Row],[thermo]]*$S$8),(Table1[[#This Row],[1022]]*$T$8),( Table1[[#This Row],[1020]]*$U$8))</f>
        <v>13.34637594309538</v>
      </c>
      <c r="H259" s="5">
        <v>16.100000000000001</v>
      </c>
      <c r="I259" s="6">
        <v>17.264627000000001</v>
      </c>
      <c r="J259" s="6">
        <f>Table1[[#This Row],[modulair]]-Table1[[#This Row],[adjusted_weighted_FEM_avg]]</f>
        <v>2.7536240569046218</v>
      </c>
      <c r="K259" s="5">
        <f>Table1[[#This Row],[purpleair]]-Table1[[#This Row],[adjusted_weighted_FEM_avg]]</f>
        <v>3.9182510569046212</v>
      </c>
      <c r="L259" s="5">
        <f>ABS(Table1[[#This Row],[modulair_err]])</f>
        <v>2.7536240569046218</v>
      </c>
      <c r="M259" s="5">
        <f>ABS(Table1[[#This Row],[purpleair_err]])</f>
        <v>3.9182510569046212</v>
      </c>
      <c r="N259" s="5">
        <f>Table1[[#This Row],[modulair_err]]^2</f>
        <v>7.5824454467638676</v>
      </c>
      <c r="O259" s="5">
        <f>Table1[[#This Row],[purpleair_err]]^2</f>
        <v>15.352691344934181</v>
      </c>
      <c r="P259" s="5"/>
      <c r="Q259" s="5"/>
    </row>
    <row r="260" spans="1:17" x14ac:dyDescent="0.3">
      <c r="A260" s="2">
        <v>45514.25</v>
      </c>
      <c r="B260" s="5">
        <v>-4</v>
      </c>
      <c r="C260" s="5">
        <v>14.4</v>
      </c>
      <c r="D260" s="5">
        <v>12.8</v>
      </c>
      <c r="E260" s="5">
        <f t="shared" si="10"/>
        <v>7.7333333333333343</v>
      </c>
      <c r="F260" s="5">
        <f>AVERAGE((Table1[[#This Row],[thermo]]*$S$7),(Table1[[#This Row],[1022]]*$T$7),( Table1[[#This Row],[1020]]*$U$7))</f>
        <v>10.900786197135886</v>
      </c>
      <c r="G260" s="5">
        <f>AVERAGE((Table1[[#This Row],[thermo]]*$S$8),(Table1[[#This Row],[1022]]*$T$8),( Table1[[#This Row],[1020]]*$U$8))</f>
        <v>8.8842999126465472</v>
      </c>
      <c r="H260" s="5">
        <v>16</v>
      </c>
      <c r="I260" s="6">
        <v>18.220528999999999</v>
      </c>
      <c r="J260" s="6">
        <f>Table1[[#This Row],[modulair]]-Table1[[#This Row],[adjusted_weighted_FEM_avg]]</f>
        <v>7.1157000873534528</v>
      </c>
      <c r="K260" s="5">
        <f>Table1[[#This Row],[purpleair]]-Table1[[#This Row],[adjusted_weighted_FEM_avg]]</f>
        <v>9.3362290873534519</v>
      </c>
      <c r="L260" s="5">
        <f>ABS(Table1[[#This Row],[modulair_err]])</f>
        <v>7.1157000873534528</v>
      </c>
      <c r="M260" s="5">
        <f>ABS(Table1[[#This Row],[purpleair_err]])</f>
        <v>9.3362290873534519</v>
      </c>
      <c r="N260" s="5">
        <f>Table1[[#This Row],[modulair_err]]^2</f>
        <v>50.63318773316194</v>
      </c>
      <c r="O260" s="5">
        <f>Table1[[#This Row],[purpleair_err]]^2</f>
        <v>87.16517357154467</v>
      </c>
      <c r="P260" s="5"/>
      <c r="Q260" s="5"/>
    </row>
    <row r="261" spans="1:17" x14ac:dyDescent="0.3">
      <c r="A261" s="2">
        <v>45514.291666666701</v>
      </c>
      <c r="B261" s="5">
        <v>5.2</v>
      </c>
      <c r="C261" s="5">
        <v>13.2</v>
      </c>
      <c r="D261" s="5">
        <v>19</v>
      </c>
      <c r="E261" s="5">
        <f t="shared" si="10"/>
        <v>12.466666666666667</v>
      </c>
      <c r="F261" s="5">
        <f>AVERAGE((Table1[[#This Row],[thermo]]*$S$7),(Table1[[#This Row],[1022]]*$T$7),( Table1[[#This Row],[1020]]*$U$7))</f>
        <v>13.449022174528219</v>
      </c>
      <c r="G261" s="5">
        <f>AVERAGE((Table1[[#This Row],[thermo]]*$S$8),(Table1[[#This Row],[1022]]*$T$8),( Table1[[#This Row],[1020]]*$U$8))</f>
        <v>12.883485793700236</v>
      </c>
      <c r="H261" s="5">
        <v>19.5</v>
      </c>
      <c r="I261" s="6">
        <v>18.755448999999999</v>
      </c>
      <c r="J261" s="6">
        <f>Table1[[#This Row],[modulair]]-Table1[[#This Row],[adjusted_weighted_FEM_avg]]</f>
        <v>6.6165142062997635</v>
      </c>
      <c r="K261" s="5">
        <f>Table1[[#This Row],[purpleair]]-Table1[[#This Row],[adjusted_weighted_FEM_avg]]</f>
        <v>5.8719632062997622</v>
      </c>
      <c r="L261" s="5">
        <f>ABS(Table1[[#This Row],[modulair_err]])</f>
        <v>6.6165142062997635</v>
      </c>
      <c r="M261" s="5">
        <f>ABS(Table1[[#This Row],[purpleair_err]])</f>
        <v>5.8719632062997622</v>
      </c>
      <c r="N261" s="5">
        <f>Table1[[#This Row],[modulair_err]]^2</f>
        <v>43.778260242166589</v>
      </c>
      <c r="O261" s="5">
        <f>Table1[[#This Row],[purpleair_err]]^2</f>
        <v>34.479951896138182</v>
      </c>
      <c r="P261" s="5"/>
      <c r="Q261" s="5"/>
    </row>
    <row r="262" spans="1:17" x14ac:dyDescent="0.3">
      <c r="A262" s="2">
        <v>45514.333333333299</v>
      </c>
      <c r="B262" s="5">
        <v>20.7</v>
      </c>
      <c r="C262" s="5">
        <v>17</v>
      </c>
      <c r="D262" s="5">
        <v>13.8</v>
      </c>
      <c r="E262" s="5">
        <f t="shared" si="10"/>
        <v>17.166666666666668</v>
      </c>
      <c r="F262" s="5">
        <f>AVERAGE((Table1[[#This Row],[thermo]]*$S$7),(Table1[[#This Row],[1022]]*$T$7),( Table1[[#This Row],[1020]]*$U$7))</f>
        <v>16.743780270638499</v>
      </c>
      <c r="G262" s="5">
        <f>AVERAGE((Table1[[#This Row],[thermo]]*$S$8),(Table1[[#This Row],[1022]]*$T$8),( Table1[[#This Row],[1020]]*$U$8))</f>
        <v>16.98054821123311</v>
      </c>
      <c r="H262" s="5">
        <v>18.8</v>
      </c>
      <c r="I262" s="6">
        <v>19.385037000000001</v>
      </c>
      <c r="J262" s="6">
        <f>Table1[[#This Row],[modulair]]-Table1[[#This Row],[adjusted_weighted_FEM_avg]]</f>
        <v>1.8194517887668908</v>
      </c>
      <c r="K262" s="5">
        <f>Table1[[#This Row],[purpleair]]-Table1[[#This Row],[adjusted_weighted_FEM_avg]]</f>
        <v>2.4044887887668907</v>
      </c>
      <c r="L262" s="5">
        <f>ABS(Table1[[#This Row],[modulair_err]])</f>
        <v>1.8194517887668908</v>
      </c>
      <c r="M262" s="5">
        <f>ABS(Table1[[#This Row],[purpleair_err]])</f>
        <v>2.4044887887668907</v>
      </c>
      <c r="N262" s="5">
        <f>Table1[[#This Row],[modulair_err]]^2</f>
        <v>3.3104048116470386</v>
      </c>
      <c r="O262" s="5">
        <f>Table1[[#This Row],[purpleair_err]]^2</f>
        <v>5.7815663353056692</v>
      </c>
      <c r="P262" s="5"/>
      <c r="Q262" s="5"/>
    </row>
    <row r="263" spans="1:17" x14ac:dyDescent="0.3">
      <c r="A263" s="2">
        <v>45514.375</v>
      </c>
      <c r="B263" s="5">
        <v>14</v>
      </c>
      <c r="C263" s="5">
        <v>12.1</v>
      </c>
      <c r="D263" s="5">
        <v>14.3</v>
      </c>
      <c r="E263" s="5">
        <f t="shared" si="10"/>
        <v>13.466666666666669</v>
      </c>
      <c r="F263" s="5">
        <f>AVERAGE((Table1[[#This Row],[thermo]]*$S$7),(Table1[[#This Row],[1022]]*$T$7),( Table1[[#This Row],[1020]]*$U$7))</f>
        <v>13.015921094815155</v>
      </c>
      <c r="G263" s="5">
        <f>AVERAGE((Table1[[#This Row],[thermo]]*$S$8),(Table1[[#This Row],[1022]]*$T$8),( Table1[[#This Row],[1020]]*$U$8))</f>
        <v>13.321628552678987</v>
      </c>
      <c r="H263" s="5">
        <v>19.600000000000001</v>
      </c>
      <c r="I263" s="6">
        <v>19.205213000000001</v>
      </c>
      <c r="J263" s="6">
        <f>Table1[[#This Row],[modulair]]-Table1[[#This Row],[adjusted_weighted_FEM_avg]]</f>
        <v>6.2783714473210139</v>
      </c>
      <c r="K263" s="5">
        <f>Table1[[#This Row],[purpleair]]-Table1[[#This Row],[adjusted_weighted_FEM_avg]]</f>
        <v>5.883584447321013</v>
      </c>
      <c r="L263" s="5">
        <f>ABS(Table1[[#This Row],[modulair_err]])</f>
        <v>6.2783714473210139</v>
      </c>
      <c r="M263" s="5">
        <f>ABS(Table1[[#This Row],[purpleair_err]])</f>
        <v>5.883584447321013</v>
      </c>
      <c r="N263" s="5">
        <f>Table1[[#This Row],[modulair_err]]^2</f>
        <v>39.417948030535761</v>
      </c>
      <c r="O263" s="5">
        <f>Table1[[#This Row],[purpleair_err]]^2</f>
        <v>34.61656594875771</v>
      </c>
      <c r="P263" s="5"/>
      <c r="Q263" s="5"/>
    </row>
    <row r="264" spans="1:17" x14ac:dyDescent="0.3">
      <c r="A264" s="2">
        <v>45514.416666666701</v>
      </c>
      <c r="B264" s="5">
        <v>13.3</v>
      </c>
      <c r="C264" s="5">
        <v>19.5</v>
      </c>
      <c r="D264" s="5">
        <v>15</v>
      </c>
      <c r="E264" s="5">
        <f t="shared" si="10"/>
        <v>15.933333333333332</v>
      </c>
      <c r="F264" s="5">
        <f>AVERAGE((Table1[[#This Row],[thermo]]*$S$7),(Table1[[#This Row],[1022]]*$T$7),( Table1[[#This Row],[1020]]*$U$7))</f>
        <v>17.241364112000348</v>
      </c>
      <c r="G264" s="5">
        <f>AVERAGE((Table1[[#This Row],[thermo]]*$S$8),(Table1[[#This Row],[1022]]*$T$8),( Table1[[#This Row],[1020]]*$U$8))</f>
        <v>16.372136688999102</v>
      </c>
      <c r="H264" s="5">
        <v>18.2</v>
      </c>
      <c r="I264" s="6">
        <v>18.733238</v>
      </c>
      <c r="J264" s="6">
        <f>Table1[[#This Row],[modulair]]-Table1[[#This Row],[adjusted_weighted_FEM_avg]]</f>
        <v>1.8278633110008968</v>
      </c>
      <c r="K264" s="5">
        <f>Table1[[#This Row],[purpleair]]-Table1[[#This Row],[adjusted_weighted_FEM_avg]]</f>
        <v>2.3611013110008976</v>
      </c>
      <c r="L264" s="5">
        <f>ABS(Table1[[#This Row],[modulair_err]])</f>
        <v>1.8278633110008968</v>
      </c>
      <c r="M264" s="5">
        <f>ABS(Table1[[#This Row],[purpleair_err]])</f>
        <v>2.3611013110008976</v>
      </c>
      <c r="N264" s="5">
        <f>Table1[[#This Row],[modulair_err]]^2</f>
        <v>3.3410842837031614</v>
      </c>
      <c r="O264" s="5">
        <f>Table1[[#This Row],[purpleair_err]]^2</f>
        <v>5.5747994008101571</v>
      </c>
      <c r="P264" s="5"/>
      <c r="Q264" s="5"/>
    </row>
    <row r="265" spans="1:17" x14ac:dyDescent="0.3">
      <c r="A265" s="2">
        <v>45514.458333333299</v>
      </c>
      <c r="B265" s="5">
        <v>8</v>
      </c>
      <c r="C265" s="5">
        <v>18.600000000000001</v>
      </c>
      <c r="D265" s="5">
        <v>12.4</v>
      </c>
      <c r="E265" s="5">
        <f t="shared" si="10"/>
        <v>13</v>
      </c>
      <c r="F265" s="5">
        <f>AVERAGE((Table1[[#This Row],[thermo]]*$S$7),(Table1[[#This Row],[1022]]*$T$7),( Table1[[#This Row],[1020]]*$U$7))</f>
        <v>15.14553461502404</v>
      </c>
      <c r="G265" s="5">
        <f>AVERAGE((Table1[[#This Row],[thermo]]*$S$8),(Table1[[#This Row],[1022]]*$T$8),( Table1[[#This Row],[1020]]*$U$8))</f>
        <v>13.730989742408063</v>
      </c>
      <c r="H265" s="5">
        <v>18</v>
      </c>
      <c r="I265" s="6">
        <v>17.488440000000001</v>
      </c>
      <c r="J265" s="6">
        <f>Table1[[#This Row],[modulair]]-Table1[[#This Row],[adjusted_weighted_FEM_avg]]</f>
        <v>4.2690102575919369</v>
      </c>
      <c r="K265" s="5">
        <f>Table1[[#This Row],[purpleair]]-Table1[[#This Row],[adjusted_weighted_FEM_avg]]</f>
        <v>3.7574502575919375</v>
      </c>
      <c r="L265" s="5">
        <f>ABS(Table1[[#This Row],[modulair_err]])</f>
        <v>4.2690102575919369</v>
      </c>
      <c r="M265" s="5">
        <f>ABS(Table1[[#This Row],[purpleair_err]])</f>
        <v>3.7574502575919375</v>
      </c>
      <c r="N265" s="5">
        <f>Table1[[#This Row],[modulair_err]]^2</f>
        <v>18.224448579425175</v>
      </c>
      <c r="O265" s="5">
        <f>Table1[[#This Row],[purpleair_err]]^2</f>
        <v>14.118432438277718</v>
      </c>
      <c r="P265" s="5"/>
      <c r="Q265" s="5"/>
    </row>
    <row r="266" spans="1:17" x14ac:dyDescent="0.3">
      <c r="A266" s="2">
        <v>45514.5</v>
      </c>
      <c r="B266" s="5">
        <v>12</v>
      </c>
      <c r="C266" s="5">
        <v>12.1</v>
      </c>
      <c r="D266" s="5">
        <v>10.9</v>
      </c>
      <c r="E266" s="5">
        <f t="shared" si="10"/>
        <v>11.666666666666666</v>
      </c>
      <c r="F266" s="5">
        <f>AVERAGE((Table1[[#This Row],[thermo]]*$S$7),(Table1[[#This Row],[1022]]*$T$7),( Table1[[#This Row],[1020]]*$U$7))</f>
        <v>11.756287127017943</v>
      </c>
      <c r="G266" s="5">
        <f>AVERAGE((Table1[[#This Row],[thermo]]*$S$8),(Table1[[#This Row],[1022]]*$T$8),( Table1[[#This Row],[1020]]*$U$8))</f>
        <v>11.688254388494249</v>
      </c>
      <c r="H266" s="5">
        <v>16.600000000000001</v>
      </c>
      <c r="I266" s="6">
        <v>16.180862999999999</v>
      </c>
      <c r="J266" s="6">
        <f>Table1[[#This Row],[modulair]]-Table1[[#This Row],[adjusted_weighted_FEM_avg]]</f>
        <v>4.9117456115057525</v>
      </c>
      <c r="K266" s="5">
        <f>Table1[[#This Row],[purpleair]]-Table1[[#This Row],[adjusted_weighted_FEM_avg]]</f>
        <v>4.4926086115057497</v>
      </c>
      <c r="L266" s="5">
        <f>ABS(Table1[[#This Row],[modulair_err]])</f>
        <v>4.9117456115057525</v>
      </c>
      <c r="M266" s="5">
        <f>ABS(Table1[[#This Row],[purpleair_err]])</f>
        <v>4.4926086115057497</v>
      </c>
      <c r="N266" s="5">
        <f>Table1[[#This Row],[modulair_err]]^2</f>
        <v>24.125244952146019</v>
      </c>
      <c r="O266" s="5">
        <f>Table1[[#This Row],[purpleair_err]]^2</f>
        <v>20.183532136175621</v>
      </c>
      <c r="P266" s="5"/>
      <c r="Q266" s="5"/>
    </row>
    <row r="267" spans="1:17" x14ac:dyDescent="0.3">
      <c r="A267" s="2">
        <v>45514.541666666701</v>
      </c>
      <c r="B267" s="5">
        <v>16.5</v>
      </c>
      <c r="C267" s="5">
        <v>12.7</v>
      </c>
      <c r="D267" s="5">
        <v>9.4</v>
      </c>
      <c r="E267" s="5">
        <f t="shared" si="10"/>
        <v>12.866666666666667</v>
      </c>
      <c r="F267" s="5">
        <f>AVERAGE((Table1[[#This Row],[thermo]]*$S$7),(Table1[[#This Row],[1022]]*$T$7),( Table1[[#This Row],[1020]]*$U$7))</f>
        <v>12.433172243649826</v>
      </c>
      <c r="G267" s="5">
        <f>AVERAGE((Table1[[#This Row],[thermo]]*$S$8),(Table1[[#This Row],[1022]]*$T$8),( Table1[[#This Row],[1020]]*$U$8))</f>
        <v>12.675691905956853</v>
      </c>
      <c r="H267" s="5">
        <v>21.8</v>
      </c>
      <c r="I267" s="6">
        <v>18.201554999999999</v>
      </c>
      <c r="J267" s="6">
        <f>Table1[[#This Row],[modulair]]-Table1[[#This Row],[adjusted_weighted_FEM_avg]]</f>
        <v>9.1243080940431476</v>
      </c>
      <c r="K267" s="5">
        <f>Table1[[#This Row],[purpleair]]-Table1[[#This Row],[adjusted_weighted_FEM_avg]]</f>
        <v>5.5258630940431459</v>
      </c>
      <c r="L267" s="5">
        <f>ABS(Table1[[#This Row],[modulair_err]])</f>
        <v>9.1243080940431476</v>
      </c>
      <c r="M267" s="5">
        <f>ABS(Table1[[#This Row],[purpleair_err]])</f>
        <v>5.5258630940431459</v>
      </c>
      <c r="N267" s="5">
        <f>Table1[[#This Row],[modulair_err]]^2</f>
        <v>83.252998195021291</v>
      </c>
      <c r="O267" s="5">
        <f>Table1[[#This Row],[purpleair_err]]^2</f>
        <v>30.53516293410809</v>
      </c>
      <c r="P267" s="5"/>
      <c r="Q267" s="5"/>
    </row>
    <row r="268" spans="1:17" x14ac:dyDescent="0.3">
      <c r="A268" s="2">
        <v>45514.583333333299</v>
      </c>
      <c r="B268" s="5">
        <v>23.2</v>
      </c>
      <c r="C268" s="5">
        <v>4.7</v>
      </c>
      <c r="D268" s="5">
        <v>17.8</v>
      </c>
      <c r="E268" s="5">
        <f t="shared" si="10"/>
        <v>15.233333333333334</v>
      </c>
      <c r="F268" s="5">
        <f>AVERAGE((Table1[[#This Row],[thermo]]*$S$7),(Table1[[#This Row],[1022]]*$T$7),( Table1[[#This Row],[1020]]*$U$7))</f>
        <v>11.350238421768118</v>
      </c>
      <c r="G268" s="5">
        <f>AVERAGE((Table1[[#This Row],[thermo]]*$S$8),(Table1[[#This Row],[1022]]*$T$8),( Table1[[#This Row],[1020]]*$U$8))</f>
        <v>13.928214731824335</v>
      </c>
      <c r="H268" s="5">
        <v>23</v>
      </c>
      <c r="I268" s="6">
        <v>19.954846</v>
      </c>
      <c r="J268" s="6">
        <f>Table1[[#This Row],[modulair]]-Table1[[#This Row],[adjusted_weighted_FEM_avg]]</f>
        <v>9.071785268175665</v>
      </c>
      <c r="K268" s="5">
        <f>Table1[[#This Row],[purpleair]]-Table1[[#This Row],[adjusted_weighted_FEM_avg]]</f>
        <v>6.0266312681756649</v>
      </c>
      <c r="L268" s="5">
        <f>ABS(Table1[[#This Row],[modulair_err]])</f>
        <v>9.071785268175665</v>
      </c>
      <c r="M268" s="5">
        <f>ABS(Table1[[#This Row],[purpleair_err]])</f>
        <v>6.0266312681756649</v>
      </c>
      <c r="N268" s="5">
        <f>Table1[[#This Row],[modulair_err]]^2</f>
        <v>82.297287951889018</v>
      </c>
      <c r="O268" s="5">
        <f>Table1[[#This Row],[purpleair_err]]^2</f>
        <v>36.320284442552619</v>
      </c>
      <c r="P268" s="5"/>
      <c r="Q268" s="5"/>
    </row>
    <row r="269" spans="1:17" x14ac:dyDescent="0.3">
      <c r="A269" s="2">
        <v>45514.625</v>
      </c>
      <c r="B269" s="5">
        <v>17.5</v>
      </c>
      <c r="C269" s="5">
        <v>15.8</v>
      </c>
      <c r="D269" s="5">
        <v>16.5</v>
      </c>
      <c r="E269" s="5">
        <f t="shared" si="10"/>
        <v>16.599999999999998</v>
      </c>
      <c r="F269" s="5">
        <f>AVERAGE((Table1[[#This Row],[thermo]]*$S$7),(Table1[[#This Row],[1022]]*$T$7),( Table1[[#This Row],[1020]]*$U$7))</f>
        <v>16.273794433446167</v>
      </c>
      <c r="G269" s="5">
        <f>AVERAGE((Table1[[#This Row],[thermo]]*$S$8),(Table1[[#This Row],[1022]]*$T$8),( Table1[[#This Row],[1020]]*$U$8))</f>
        <v>16.4865540412858</v>
      </c>
      <c r="H269" s="5">
        <v>24.1</v>
      </c>
      <c r="I269" s="6">
        <v>21.956085999999999</v>
      </c>
      <c r="J269" s="6">
        <f>Table1[[#This Row],[modulair]]-Table1[[#This Row],[adjusted_weighted_FEM_avg]]</f>
        <v>7.6134459587142018</v>
      </c>
      <c r="K269" s="5">
        <f>Table1[[#This Row],[purpleair]]-Table1[[#This Row],[adjusted_weighted_FEM_avg]]</f>
        <v>5.4695319587141995</v>
      </c>
      <c r="L269" s="5">
        <f>ABS(Table1[[#This Row],[modulair_err]])</f>
        <v>7.6134459587142018</v>
      </c>
      <c r="M269" s="5">
        <f>ABS(Table1[[#This Row],[purpleair_err]])</f>
        <v>5.4695319587141995</v>
      </c>
      <c r="N269" s="5">
        <f>Table1[[#This Row],[modulair_err]]^2</f>
        <v>57.964559366261611</v>
      </c>
      <c r="O269" s="5">
        <f>Table1[[#This Row],[purpleair_err]]^2</f>
        <v>29.915779847395989</v>
      </c>
      <c r="P269" s="5"/>
      <c r="Q269" s="5"/>
    </row>
    <row r="270" spans="1:17" x14ac:dyDescent="0.3">
      <c r="A270" s="2">
        <v>45514.666666666701</v>
      </c>
      <c r="B270" s="5">
        <v>36.1</v>
      </c>
      <c r="C270" s="5">
        <v>11.6</v>
      </c>
      <c r="D270" s="5">
        <v>12.1</v>
      </c>
      <c r="E270" s="5">
        <f t="shared" si="10"/>
        <v>19.933333333333334</v>
      </c>
      <c r="F270" s="5">
        <f>AVERAGE((Table1[[#This Row],[thermo]]*$S$7),(Table1[[#This Row],[1022]]*$T$7),( Table1[[#This Row],[1020]]*$U$7))</f>
        <v>15.814896848750001</v>
      </c>
      <c r="G270" s="5">
        <f>AVERAGE((Table1[[#This Row],[thermo]]*$S$8),(Table1[[#This Row],[1022]]*$T$8),( Table1[[#This Row],[1020]]*$U$8))</f>
        <v>18.421780530047958</v>
      </c>
      <c r="H270" s="5">
        <v>27.2</v>
      </c>
      <c r="I270" s="6">
        <v>23.514240999999998</v>
      </c>
      <c r="J270" s="6">
        <f>Table1[[#This Row],[modulair]]-Table1[[#This Row],[adjusted_weighted_FEM_avg]]</f>
        <v>8.7782194699520417</v>
      </c>
      <c r="K270" s="5">
        <f>Table1[[#This Row],[purpleair]]-Table1[[#This Row],[adjusted_weighted_FEM_avg]]</f>
        <v>5.0924604699520408</v>
      </c>
      <c r="L270" s="5">
        <f>ABS(Table1[[#This Row],[modulair_err]])</f>
        <v>8.7782194699520417</v>
      </c>
      <c r="M270" s="5">
        <f>ABS(Table1[[#This Row],[purpleair_err]])</f>
        <v>5.0924604699520408</v>
      </c>
      <c r="N270" s="5">
        <f>Table1[[#This Row],[modulair_err]]^2</f>
        <v>77.057137062645111</v>
      </c>
      <c r="O270" s="5">
        <f>Table1[[#This Row],[purpleair_err]]^2</f>
        <v>25.933153638024159</v>
      </c>
      <c r="P270" s="5"/>
      <c r="Q270" s="5"/>
    </row>
    <row r="271" spans="1:17" x14ac:dyDescent="0.3">
      <c r="A271" s="2">
        <v>45514.708333333299</v>
      </c>
      <c r="B271" s="5">
        <v>22.8</v>
      </c>
      <c r="C271" s="5">
        <v>15.8</v>
      </c>
      <c r="D271" s="5">
        <v>11.6</v>
      </c>
      <c r="E271" s="5">
        <f t="shared" si="10"/>
        <v>16.733333333333334</v>
      </c>
      <c r="F271" s="5">
        <f>AVERAGE((Table1[[#This Row],[thermo]]*$S$7),(Table1[[#This Row],[1022]]*$T$7),( Table1[[#This Row],[1020]]*$U$7))</f>
        <v>15.820590818421953</v>
      </c>
      <c r="G271" s="5">
        <f>AVERAGE((Table1[[#This Row],[thermo]]*$S$8),(Table1[[#This Row],[1022]]*$T$8),( Table1[[#This Row],[1020]]*$U$8))</f>
        <v>16.357355066807877</v>
      </c>
      <c r="H271" s="5">
        <v>22.6</v>
      </c>
      <c r="I271" s="6">
        <v>21.520755999999999</v>
      </c>
      <c r="J271" s="6">
        <f>Table1[[#This Row],[modulair]]-Table1[[#This Row],[adjusted_weighted_FEM_avg]]</f>
        <v>6.2426449331921248</v>
      </c>
      <c r="K271" s="5">
        <f>Table1[[#This Row],[purpleair]]-Table1[[#This Row],[adjusted_weighted_FEM_avg]]</f>
        <v>5.163400933192122</v>
      </c>
      <c r="L271" s="5">
        <f>ABS(Table1[[#This Row],[modulair_err]])</f>
        <v>6.2426449331921248</v>
      </c>
      <c r="M271" s="5">
        <f>ABS(Table1[[#This Row],[purpleair_err]])</f>
        <v>5.163400933192122</v>
      </c>
      <c r="N271" s="5">
        <f>Table1[[#This Row],[modulair_err]]^2</f>
        <v>38.970615761909308</v>
      </c>
      <c r="O271" s="5">
        <f>Table1[[#This Row],[purpleair_err]]^2</f>
        <v>26.660709196889275</v>
      </c>
      <c r="P271" s="5"/>
      <c r="Q271" s="5"/>
    </row>
    <row r="272" spans="1:17" x14ac:dyDescent="0.3">
      <c r="A272" s="2">
        <v>45514.75</v>
      </c>
      <c r="B272" s="5">
        <v>17</v>
      </c>
      <c r="C272" s="5">
        <v>-9.6</v>
      </c>
      <c r="D272" s="5">
        <v>7.2</v>
      </c>
      <c r="E272" s="5">
        <f t="shared" si="10"/>
        <v>4.8666666666666671</v>
      </c>
      <c r="F272" s="5">
        <f>AVERAGE((Table1[[#This Row],[thermo]]*$S$7),(Table1[[#This Row],[1022]]*$T$7),( Table1[[#This Row],[1020]]*$U$7))</f>
        <v>-0.59286821073414264</v>
      </c>
      <c r="G272" s="5">
        <f>AVERAGE((Table1[[#This Row],[thermo]]*$S$8),(Table1[[#This Row],[1022]]*$T$8),( Table1[[#This Row],[1020]]*$U$8))</f>
        <v>3.016317556776515</v>
      </c>
      <c r="H272" s="5">
        <v>7.2</v>
      </c>
      <c r="I272" s="6">
        <v>5.3331949999999999</v>
      </c>
      <c r="J272" s="6">
        <f>Table1[[#This Row],[modulair]]-Table1[[#This Row],[adjusted_weighted_FEM_avg]]</f>
        <v>4.1836824432234856</v>
      </c>
      <c r="K272" s="5">
        <f>Table1[[#This Row],[purpleair]]-Table1[[#This Row],[adjusted_weighted_FEM_avg]]</f>
        <v>2.3168774432234849</v>
      </c>
      <c r="L272" s="5">
        <f>ABS(Table1[[#This Row],[modulair_err]])</f>
        <v>4.1836824432234856</v>
      </c>
      <c r="M272" s="5">
        <f>ABS(Table1[[#This Row],[purpleair_err]])</f>
        <v>2.3168774432234849</v>
      </c>
      <c r="N272" s="5">
        <f>Table1[[#This Row],[modulair_err]]^2</f>
        <v>17.503198785736434</v>
      </c>
      <c r="O272" s="5">
        <f>Table1[[#This Row],[purpleair_err]]^2</f>
        <v>5.367921086917792</v>
      </c>
      <c r="P272" s="5"/>
      <c r="Q272" s="5"/>
    </row>
    <row r="273" spans="1:17" x14ac:dyDescent="0.3">
      <c r="A273" s="2">
        <v>45514.791666666701</v>
      </c>
      <c r="B273" s="5">
        <v>0.3</v>
      </c>
      <c r="C273" s="5">
        <v>6.6</v>
      </c>
      <c r="D273" s="5">
        <v>8.5</v>
      </c>
      <c r="E273" s="5">
        <f t="shared" si="10"/>
        <v>5.1333333333333329</v>
      </c>
      <c r="F273" s="5">
        <f>AVERAGE((Table1[[#This Row],[thermo]]*$S$7),(Table1[[#This Row],[1022]]*$T$7),( Table1[[#This Row],[1020]]*$U$7))</f>
        <v>6.0690657311548764</v>
      </c>
      <c r="G273" s="5">
        <f>AVERAGE((Table1[[#This Row],[thermo]]*$S$8),(Table1[[#This Row],[1022]]*$T$8),( Table1[[#This Row],[1020]]*$U$8))</f>
        <v>5.4959099756035465</v>
      </c>
      <c r="H273" s="5">
        <v>4.5999999999999996</v>
      </c>
      <c r="I273" s="6">
        <v>3.9159890000000002</v>
      </c>
      <c r="J273" s="6">
        <f>Table1[[#This Row],[modulair]]-Table1[[#This Row],[adjusted_weighted_FEM_avg]]</f>
        <v>-0.8959099756035469</v>
      </c>
      <c r="K273" s="5">
        <f>Table1[[#This Row],[purpleair]]-Table1[[#This Row],[adjusted_weighted_FEM_avg]]</f>
        <v>-1.5799209756035464</v>
      </c>
      <c r="L273" s="5">
        <f>ABS(Table1[[#This Row],[modulair_err]])</f>
        <v>0.8959099756035469</v>
      </c>
      <c r="M273" s="5">
        <f>ABS(Table1[[#This Row],[purpleair_err]])</f>
        <v>1.5799209756035464</v>
      </c>
      <c r="N273" s="5">
        <f>Table1[[#This Row],[modulair_err]]^2</f>
        <v>0.802654684385948</v>
      </c>
      <c r="O273" s="5">
        <f>Table1[[#This Row],[purpleair_err]]^2</f>
        <v>2.4961502891520619</v>
      </c>
      <c r="P273" s="5"/>
      <c r="Q273" s="5"/>
    </row>
    <row r="274" spans="1:17" x14ac:dyDescent="0.3">
      <c r="A274" s="2">
        <v>45514.833333333299</v>
      </c>
      <c r="B274" s="5">
        <v>-1.1000000000000001</v>
      </c>
      <c r="C274" s="5">
        <v>6</v>
      </c>
      <c r="D274" s="5">
        <v>6</v>
      </c>
      <c r="E274" s="5">
        <f t="shared" si="10"/>
        <v>3.6333333333333333</v>
      </c>
      <c r="F274" s="5">
        <f>AVERAGE((Table1[[#This Row],[thermo]]*$S$7),(Table1[[#This Row],[1022]]*$T$7),( Table1[[#This Row],[1020]]*$U$7))</f>
        <v>4.8180326932789184</v>
      </c>
      <c r="G274" s="5">
        <f>AVERAGE((Table1[[#This Row],[thermo]]*$S$8),(Table1[[#This Row],[1022]]*$T$8),( Table1[[#This Row],[1020]]*$U$8))</f>
        <v>4.0695102829586638</v>
      </c>
      <c r="H274" s="5">
        <v>4.8</v>
      </c>
      <c r="I274" s="6">
        <v>4.1085700000000003</v>
      </c>
      <c r="J274" s="6">
        <f>Table1[[#This Row],[modulair]]-Table1[[#This Row],[adjusted_weighted_FEM_avg]]</f>
        <v>0.73048971704133603</v>
      </c>
      <c r="K274" s="5">
        <f>Table1[[#This Row],[purpleair]]-Table1[[#This Row],[adjusted_weighted_FEM_avg]]</f>
        <v>3.9059717041336484E-2</v>
      </c>
      <c r="L274" s="5">
        <f>ABS(Table1[[#This Row],[modulair_err]])</f>
        <v>0.73048971704133603</v>
      </c>
      <c r="M274" s="5">
        <f>ABS(Table1[[#This Row],[purpleair_err]])</f>
        <v>3.9059717041336484E-2</v>
      </c>
      <c r="N274" s="5">
        <f>Table1[[#This Row],[modulair_err]]^2</f>
        <v>0.53361522670313122</v>
      </c>
      <c r="O274" s="5">
        <f>Table1[[#This Row],[purpleair_err]]^2</f>
        <v>1.5256614953492718E-3</v>
      </c>
      <c r="P274" s="5"/>
      <c r="Q274" s="5"/>
    </row>
    <row r="275" spans="1:17" x14ac:dyDescent="0.3">
      <c r="A275" s="2">
        <v>45514.875</v>
      </c>
      <c r="B275" s="5">
        <v>7.2</v>
      </c>
      <c r="C275" s="5">
        <v>5.5</v>
      </c>
      <c r="D275" s="5">
        <v>2.5</v>
      </c>
      <c r="E275" s="5">
        <f t="shared" si="10"/>
        <v>5.0666666666666664</v>
      </c>
      <c r="F275" s="5">
        <f>AVERAGE((Table1[[#This Row],[thermo]]*$S$7),(Table1[[#This Row],[1022]]*$T$7),( Table1[[#This Row],[1020]]*$U$7))</f>
        <v>4.9653426412217776</v>
      </c>
      <c r="G275" s="5">
        <f>AVERAGE((Table1[[#This Row],[thermo]]*$S$8),(Table1[[#This Row],[1022]]*$T$8),( Table1[[#This Row],[1020]]*$U$8))</f>
        <v>5.000840893521624</v>
      </c>
      <c r="H275" s="5">
        <v>4.2</v>
      </c>
      <c r="I275" s="6">
        <v>4.3209530000000003</v>
      </c>
      <c r="J275" s="6">
        <f>Table1[[#This Row],[modulair]]-Table1[[#This Row],[adjusted_weighted_FEM_avg]]</f>
        <v>-0.8008408935216238</v>
      </c>
      <c r="K275" s="5">
        <f>Table1[[#This Row],[purpleair]]-Table1[[#This Row],[adjusted_weighted_FEM_avg]]</f>
        <v>-0.67988789352162371</v>
      </c>
      <c r="L275" s="5">
        <f>ABS(Table1[[#This Row],[modulair_err]])</f>
        <v>0.8008408935216238</v>
      </c>
      <c r="M275" s="5">
        <f>ABS(Table1[[#This Row],[purpleair_err]])</f>
        <v>0.67988789352162371</v>
      </c>
      <c r="N275" s="5">
        <f>Table1[[#This Row],[modulair_err]]^2</f>
        <v>0.64134613673651275</v>
      </c>
      <c r="O275" s="5">
        <f>Table1[[#This Row],[purpleair_err]]^2</f>
        <v>0.46224754775727073</v>
      </c>
      <c r="P275" s="5"/>
      <c r="Q275" s="5"/>
    </row>
    <row r="276" spans="1:17" x14ac:dyDescent="0.3">
      <c r="A276" s="2">
        <v>45514.916666666701</v>
      </c>
      <c r="B276" s="5">
        <v>9.4</v>
      </c>
      <c r="C276" s="5">
        <v>4.9000000000000004</v>
      </c>
      <c r="D276" s="5">
        <v>3.8</v>
      </c>
      <c r="E276" s="5">
        <f t="shared" si="10"/>
        <v>6.0333333333333341</v>
      </c>
      <c r="F276" s="5">
        <f>AVERAGE((Table1[[#This Row],[thermo]]*$S$7),(Table1[[#This Row],[1022]]*$T$7),( Table1[[#This Row],[1020]]*$U$7))</f>
        <v>5.3493242162022652</v>
      </c>
      <c r="G276" s="5">
        <f>AVERAGE((Table1[[#This Row],[thermo]]*$S$8),(Table1[[#This Row],[1022]]*$T$8),( Table1[[#This Row],[1020]]*$U$8))</f>
        <v>5.7710405064598413</v>
      </c>
      <c r="H276" s="5">
        <v>4.5999999999999996</v>
      </c>
      <c r="I276" s="6">
        <v>5.25373</v>
      </c>
      <c r="J276" s="6">
        <f>Table1[[#This Row],[modulair]]-Table1[[#This Row],[adjusted_weighted_FEM_avg]]</f>
        <v>-1.1710405064598417</v>
      </c>
      <c r="K276" s="5">
        <f>Table1[[#This Row],[purpleair]]-Table1[[#This Row],[adjusted_weighted_FEM_avg]]</f>
        <v>-0.51731050645984133</v>
      </c>
      <c r="L276" s="5">
        <f>ABS(Table1[[#This Row],[modulair_err]])</f>
        <v>1.1710405064598417</v>
      </c>
      <c r="M276" s="5">
        <f>ABS(Table1[[#This Row],[purpleair_err]])</f>
        <v>0.51731050645984133</v>
      </c>
      <c r="N276" s="5">
        <f>Table1[[#This Row],[modulair_err]]^2</f>
        <v>1.3713358677697225</v>
      </c>
      <c r="O276" s="5">
        <f>Table1[[#This Row],[purpleair_err]]^2</f>
        <v>0.26761016009373756</v>
      </c>
      <c r="P276" s="5"/>
      <c r="Q276" s="5"/>
    </row>
    <row r="277" spans="1:17" x14ac:dyDescent="0.3">
      <c r="A277" s="2">
        <v>45514.958333333299</v>
      </c>
      <c r="B277" s="5">
        <v>4.0999999999999996</v>
      </c>
      <c r="C277" s="5">
        <v>8.5</v>
      </c>
      <c r="D277" s="5">
        <v>4</v>
      </c>
      <c r="E277" s="5">
        <f t="shared" si="10"/>
        <v>5.5333333333333341</v>
      </c>
      <c r="F277" s="5">
        <f>AVERAGE((Table1[[#This Row],[thermo]]*$S$7),(Table1[[#This Row],[1022]]*$T$7),( Table1[[#This Row],[1020]]*$U$7))</f>
        <v>6.5410177953944242</v>
      </c>
      <c r="G277" s="5">
        <f>AVERAGE((Table1[[#This Row],[thermo]]*$S$8),(Table1[[#This Row],[1022]]*$T$8),( Table1[[#This Row],[1020]]*$U$8))</f>
        <v>5.8615566172631013</v>
      </c>
      <c r="H277" s="5">
        <v>5.5</v>
      </c>
      <c r="I277" s="6">
        <v>6.8842639999999999</v>
      </c>
      <c r="J277" s="6">
        <f>Table1[[#This Row],[modulair]]-Table1[[#This Row],[adjusted_weighted_FEM_avg]]</f>
        <v>-0.36155661726310129</v>
      </c>
      <c r="K277" s="5">
        <f>Table1[[#This Row],[purpleair]]-Table1[[#This Row],[adjusted_weighted_FEM_avg]]</f>
        <v>1.0227073827368987</v>
      </c>
      <c r="L277" s="5">
        <f>ABS(Table1[[#This Row],[modulair_err]])</f>
        <v>0.36155661726310129</v>
      </c>
      <c r="M277" s="5">
        <f>ABS(Table1[[#This Row],[purpleair_err]])</f>
        <v>1.0227073827368987</v>
      </c>
      <c r="N277" s="5">
        <f>Table1[[#This Row],[modulair_err]]^2</f>
        <v>0.13072318748673672</v>
      </c>
      <c r="O277" s="5">
        <f>Table1[[#This Row],[purpleair_err]]^2</f>
        <v>1.0459303907045574</v>
      </c>
      <c r="P277" s="5"/>
      <c r="Q277" s="5"/>
    </row>
    <row r="278" spans="1:17" x14ac:dyDescent="0.3">
      <c r="A278" s="2">
        <v>45515</v>
      </c>
      <c r="B278" s="5">
        <v>11</v>
      </c>
      <c r="C278" s="5">
        <v>6.2</v>
      </c>
      <c r="D278" s="5">
        <v>2.5</v>
      </c>
      <c r="E278" s="5">
        <f t="shared" si="10"/>
        <v>6.5666666666666664</v>
      </c>
      <c r="F278" s="5">
        <f>AVERAGE((Table1[[#This Row],[thermo]]*$S$7),(Table1[[#This Row],[1022]]*$T$7),( Table1[[#This Row],[1020]]*$U$7))</f>
        <v>5.9906246968264805</v>
      </c>
      <c r="G278" s="5">
        <f>AVERAGE((Table1[[#This Row],[thermo]]*$S$8),(Table1[[#This Row],[1022]]*$T$8),( Table1[[#This Row],[1020]]*$U$8))</f>
        <v>6.3194066609398272</v>
      </c>
      <c r="H278" s="5">
        <v>5.4</v>
      </c>
      <c r="I278" s="6">
        <v>7.8409690000000003</v>
      </c>
      <c r="J278" s="6">
        <f>Table1[[#This Row],[modulair]]-Table1[[#This Row],[adjusted_weighted_FEM_avg]]</f>
        <v>-0.91940666093982681</v>
      </c>
      <c r="K278" s="5">
        <f>Table1[[#This Row],[purpleair]]-Table1[[#This Row],[adjusted_weighted_FEM_avg]]</f>
        <v>1.5215623390601731</v>
      </c>
      <c r="L278" s="5">
        <f>ABS(Table1[[#This Row],[modulair_err]])</f>
        <v>0.91940666093982681</v>
      </c>
      <c r="M278" s="5">
        <f>ABS(Table1[[#This Row],[purpleair_err]])</f>
        <v>1.5215623390601731</v>
      </c>
      <c r="N278" s="5">
        <f>Table1[[#This Row],[modulair_err]]^2</f>
        <v>0.84530860818052167</v>
      </c>
      <c r="O278" s="5">
        <f>Table1[[#This Row],[purpleair_err]]^2</f>
        <v>2.3151519516462651</v>
      </c>
      <c r="P278" s="5"/>
      <c r="Q278" s="5"/>
    </row>
    <row r="279" spans="1:17" x14ac:dyDescent="0.3">
      <c r="A279" s="2">
        <v>45515.041666666701</v>
      </c>
      <c r="B279" s="5">
        <v>14.4</v>
      </c>
      <c r="C279" s="5">
        <v>9.5</v>
      </c>
      <c r="D279" s="5">
        <v>6.8</v>
      </c>
      <c r="E279" s="5">
        <f t="shared" si="10"/>
        <v>10.233333333333333</v>
      </c>
      <c r="F279" s="5">
        <f>AVERAGE((Table1[[#This Row],[thermo]]*$S$7),(Table1[[#This Row],[1022]]*$T$7),( Table1[[#This Row],[1020]]*$U$7))</f>
        <v>9.5798266621207322</v>
      </c>
      <c r="G279" s="5">
        <f>AVERAGE((Table1[[#This Row],[thermo]]*$S$8),(Table1[[#This Row],[1022]]*$T$8),( Table1[[#This Row],[1020]]*$U$8))</f>
        <v>9.9670596698637315</v>
      </c>
      <c r="H279" s="5">
        <v>6.6</v>
      </c>
      <c r="I279" s="6">
        <v>10.211202</v>
      </c>
      <c r="J279" s="6">
        <f>Table1[[#This Row],[modulair]]-Table1[[#This Row],[adjusted_weighted_FEM_avg]]</f>
        <v>-3.3670596698637318</v>
      </c>
      <c r="K279" s="5">
        <f>Table1[[#This Row],[purpleair]]-Table1[[#This Row],[adjusted_weighted_FEM_avg]]</f>
        <v>0.24414233013626863</v>
      </c>
      <c r="L279" s="5">
        <f>ABS(Table1[[#This Row],[modulair_err]])</f>
        <v>3.3670596698637318</v>
      </c>
      <c r="M279" s="5">
        <f>ABS(Table1[[#This Row],[purpleair_err]])</f>
        <v>0.24414233013626863</v>
      </c>
      <c r="N279" s="5">
        <f>Table1[[#This Row],[modulair_err]]^2</f>
        <v>11.337090820422862</v>
      </c>
      <c r="O279" s="5">
        <f>Table1[[#This Row],[purpleair_err]]^2</f>
        <v>5.9605477364366777E-2</v>
      </c>
      <c r="P279" s="5"/>
      <c r="Q279" s="5"/>
    </row>
    <row r="280" spans="1:17" x14ac:dyDescent="0.3">
      <c r="A280" s="2">
        <v>45515.083333333299</v>
      </c>
      <c r="B280" s="5">
        <v>24.6</v>
      </c>
      <c r="C280" s="5">
        <v>5.3</v>
      </c>
      <c r="D280" s="5">
        <v>8.1999999999999993</v>
      </c>
      <c r="E280" s="5">
        <f t="shared" si="10"/>
        <v>12.700000000000001</v>
      </c>
      <c r="F280" s="5">
        <f>AVERAGE((Table1[[#This Row],[thermo]]*$S$7),(Table1[[#This Row],[1022]]*$T$7),( Table1[[#This Row],[1020]]*$U$7))</f>
        <v>9.3033615445318834</v>
      </c>
      <c r="G280" s="5">
        <f>AVERAGE((Table1[[#This Row],[thermo]]*$S$8),(Table1[[#This Row],[1022]]*$T$8),( Table1[[#This Row],[1020]]*$U$8))</f>
        <v>11.47701196826746</v>
      </c>
      <c r="H280" s="5">
        <v>5.8</v>
      </c>
      <c r="I280" s="6">
        <v>9.3893360000000001</v>
      </c>
      <c r="J280" s="6">
        <f>Table1[[#This Row],[modulair]]-Table1[[#This Row],[adjusted_weighted_FEM_avg]]</f>
        <v>-5.6770119682674602</v>
      </c>
      <c r="K280" s="5">
        <f>Table1[[#This Row],[purpleair]]-Table1[[#This Row],[adjusted_weighted_FEM_avg]]</f>
        <v>-2.0876759682674599</v>
      </c>
      <c r="L280" s="5">
        <f>ABS(Table1[[#This Row],[modulair_err]])</f>
        <v>5.6770119682674602</v>
      </c>
      <c r="M280" s="5">
        <f>ABS(Table1[[#This Row],[purpleair_err]])</f>
        <v>2.0876759682674599</v>
      </c>
      <c r="N280" s="5">
        <f>Table1[[#This Row],[modulair_err]]^2</f>
        <v>32.228464887851985</v>
      </c>
      <c r="O280" s="5">
        <f>Table1[[#This Row],[purpleair_err]]^2</f>
        <v>4.3583909484814765</v>
      </c>
      <c r="P280" s="5"/>
      <c r="Q280" s="5"/>
    </row>
    <row r="281" spans="1:17" x14ac:dyDescent="0.3">
      <c r="A281" s="2">
        <v>45515.125</v>
      </c>
      <c r="B281" s="5">
        <v>11.6</v>
      </c>
      <c r="C281" s="5">
        <v>4.4000000000000004</v>
      </c>
      <c r="D281" s="5">
        <v>6.5</v>
      </c>
      <c r="E281" s="5">
        <f t="shared" si="10"/>
        <v>7.5</v>
      </c>
      <c r="F281" s="5">
        <f>AVERAGE((Table1[[#This Row],[thermo]]*$S$7),(Table1[[#This Row],[1022]]*$T$7),( Table1[[#This Row],[1020]]*$U$7))</f>
        <v>6.1709792642982579</v>
      </c>
      <c r="G281" s="5">
        <f>AVERAGE((Table1[[#This Row],[thermo]]*$S$8),(Table1[[#This Row],[1022]]*$T$8),( Table1[[#This Row],[1020]]*$U$8))</f>
        <v>7.0306520401653998</v>
      </c>
      <c r="H281" s="5">
        <v>5.0999999999999996</v>
      </c>
      <c r="I281" s="6">
        <v>8.7014739999999993</v>
      </c>
      <c r="J281" s="6">
        <f>Table1[[#This Row],[modulair]]-Table1[[#This Row],[adjusted_weighted_FEM_avg]]</f>
        <v>-1.9306520401654002</v>
      </c>
      <c r="K281" s="5">
        <f>Table1[[#This Row],[purpleair]]-Table1[[#This Row],[adjusted_weighted_FEM_avg]]</f>
        <v>1.6708219598345995</v>
      </c>
      <c r="L281" s="5">
        <f>ABS(Table1[[#This Row],[modulair_err]])</f>
        <v>1.9306520401654002</v>
      </c>
      <c r="M281" s="5">
        <f>ABS(Table1[[#This Row],[purpleair_err]])</f>
        <v>1.6708219598345995</v>
      </c>
      <c r="N281" s="5">
        <f>Table1[[#This Row],[modulair_err]]^2</f>
        <v>3.7274173001948219</v>
      </c>
      <c r="O281" s="5">
        <f>Table1[[#This Row],[purpleair_err]]^2</f>
        <v>2.7916460214655321</v>
      </c>
      <c r="P281" s="5"/>
      <c r="Q281" s="5"/>
    </row>
    <row r="282" spans="1:17" x14ac:dyDescent="0.3">
      <c r="A282" s="2">
        <v>45515.166666666701</v>
      </c>
      <c r="B282" s="5">
        <v>-3.1</v>
      </c>
      <c r="C282" s="5">
        <v>9.4</v>
      </c>
      <c r="D282" s="5">
        <v>3.3</v>
      </c>
      <c r="E282" s="5">
        <f t="shared" si="10"/>
        <v>3.2000000000000006</v>
      </c>
      <c r="F282" s="5">
        <f>AVERAGE((Table1[[#This Row],[thermo]]*$S$7),(Table1[[#This Row],[1022]]*$T$7),( Table1[[#This Row],[1020]]*$U$7))</f>
        <v>5.6564889586186391</v>
      </c>
      <c r="G282" s="5">
        <f>AVERAGE((Table1[[#This Row],[thermo]]*$S$8),(Table1[[#This Row],[1022]]*$T$8),( Table1[[#This Row],[1020]]*$U$8))</f>
        <v>4.0464261194203202</v>
      </c>
      <c r="H282" s="5">
        <v>4.9000000000000004</v>
      </c>
      <c r="I282" s="6">
        <v>9.1754270000000009</v>
      </c>
      <c r="J282" s="6">
        <f>Table1[[#This Row],[modulair]]-Table1[[#This Row],[adjusted_weighted_FEM_avg]]</f>
        <v>0.8535738805796802</v>
      </c>
      <c r="K282" s="5">
        <f>Table1[[#This Row],[purpleair]]-Table1[[#This Row],[adjusted_weighted_FEM_avg]]</f>
        <v>5.1290008805796807</v>
      </c>
      <c r="L282" s="5">
        <f>ABS(Table1[[#This Row],[modulair_err]])</f>
        <v>0.8535738805796802</v>
      </c>
      <c r="M282" s="5">
        <f>ABS(Table1[[#This Row],[purpleair_err]])</f>
        <v>5.1290008805796807</v>
      </c>
      <c r="N282" s="5">
        <f>Table1[[#This Row],[modulair_err]]^2</f>
        <v>0.72858836960785411</v>
      </c>
      <c r="O282" s="5">
        <f>Table1[[#This Row],[purpleair_err]]^2</f>
        <v>26.30665003298714</v>
      </c>
      <c r="P282" s="5"/>
      <c r="Q282" s="5"/>
    </row>
    <row r="283" spans="1:17" x14ac:dyDescent="0.3">
      <c r="A283" s="2">
        <v>45515.208333333299</v>
      </c>
      <c r="B283" s="5">
        <v>18.5</v>
      </c>
      <c r="C283" s="5">
        <v>7.3</v>
      </c>
      <c r="D283" s="5">
        <v>7.2</v>
      </c>
      <c r="E283" s="5">
        <f t="shared" si="10"/>
        <v>11</v>
      </c>
      <c r="F283" s="5">
        <f>AVERAGE((Table1[[#This Row],[thermo]]*$S$7),(Table1[[#This Row],[1022]]*$T$7),( Table1[[#This Row],[1020]]*$U$7))</f>
        <v>9.1372563539414653</v>
      </c>
      <c r="G283" s="5">
        <f>AVERAGE((Table1[[#This Row],[thermo]]*$S$8),(Table1[[#This Row],[1022]]*$T$8),( Table1[[#This Row],[1020]]*$U$8))</f>
        <v>10.313233252351747</v>
      </c>
      <c r="H283" s="5">
        <v>5.5</v>
      </c>
      <c r="I283" s="6">
        <v>9.7807589999999998</v>
      </c>
      <c r="J283" s="6">
        <f>Table1[[#This Row],[modulair]]-Table1[[#This Row],[adjusted_weighted_FEM_avg]]</f>
        <v>-4.8132332523517469</v>
      </c>
      <c r="K283" s="5">
        <f>Table1[[#This Row],[purpleair]]-Table1[[#This Row],[adjusted_weighted_FEM_avg]]</f>
        <v>-0.53247425235174717</v>
      </c>
      <c r="L283" s="5">
        <f>ABS(Table1[[#This Row],[modulair_err]])</f>
        <v>4.8132332523517469</v>
      </c>
      <c r="M283" s="5">
        <f>ABS(Table1[[#This Row],[purpleair_err]])</f>
        <v>0.53247425235174717</v>
      </c>
      <c r="N283" s="5">
        <f>Table1[[#This Row],[modulair_err]]^2</f>
        <v>23.167214341544575</v>
      </c>
      <c r="O283" s="5">
        <f>Table1[[#This Row],[purpleair_err]]^2</f>
        <v>0.28352882941755214</v>
      </c>
      <c r="P283" s="5"/>
      <c r="Q283" s="5"/>
    </row>
    <row r="284" spans="1:17" x14ac:dyDescent="0.3">
      <c r="A284" s="2">
        <v>45515.25</v>
      </c>
      <c r="B284" s="5">
        <v>-6.3</v>
      </c>
      <c r="C284" s="5">
        <v>5</v>
      </c>
      <c r="D284" s="5">
        <v>6.3</v>
      </c>
      <c r="E284" s="5">
        <f t="shared" si="10"/>
        <v>1.6666666666666667</v>
      </c>
      <c r="F284" s="5">
        <f>AVERAGE((Table1[[#This Row],[thermo]]*$S$7),(Table1[[#This Row],[1022]]*$T$7),( Table1[[#This Row],[1020]]*$U$7))</f>
        <v>3.4731616653301374</v>
      </c>
      <c r="G284" s="5">
        <f>AVERAGE((Table1[[#This Row],[thermo]]*$S$8),(Table1[[#This Row],[1022]]*$T$8),( Table1[[#This Row],[1020]]*$U$8))</f>
        <v>2.3441323671246699</v>
      </c>
      <c r="H284" s="5">
        <v>6.4</v>
      </c>
      <c r="I284" s="6">
        <v>10.516939000000001</v>
      </c>
      <c r="J284" s="6">
        <f>Table1[[#This Row],[modulair]]-Table1[[#This Row],[adjusted_weighted_FEM_avg]]</f>
        <v>4.05586763287533</v>
      </c>
      <c r="K284" s="5">
        <f>Table1[[#This Row],[purpleair]]-Table1[[#This Row],[adjusted_weighted_FEM_avg]]</f>
        <v>8.1728066328753304</v>
      </c>
      <c r="L284" s="5">
        <f>ABS(Table1[[#This Row],[modulair_err]])</f>
        <v>4.05586763287533</v>
      </c>
      <c r="M284" s="5">
        <f>ABS(Table1[[#This Row],[purpleair_err]])</f>
        <v>8.1728066328753304</v>
      </c>
      <c r="N284" s="5">
        <f>Table1[[#This Row],[modulair_err]]^2</f>
        <v>16.450062255405733</v>
      </c>
      <c r="O284" s="5">
        <f>Table1[[#This Row],[purpleair_err]]^2</f>
        <v>66.794768258370993</v>
      </c>
      <c r="P284" s="5"/>
      <c r="Q284" s="5"/>
    </row>
    <row r="285" spans="1:17" x14ac:dyDescent="0.3">
      <c r="A285" s="2">
        <v>45515.291666666701</v>
      </c>
      <c r="B285" s="5">
        <v>-16.3</v>
      </c>
      <c r="C285" s="5">
        <v>10.9</v>
      </c>
      <c r="D285" s="5">
        <v>8.1999999999999993</v>
      </c>
      <c r="E285" s="5">
        <f t="shared" si="10"/>
        <v>0.93333333333333302</v>
      </c>
      <c r="F285" s="5">
        <f>AVERAGE((Table1[[#This Row],[thermo]]*$S$7),(Table1[[#This Row],[1022]]*$T$7),( Table1[[#This Row],[1020]]*$U$7))</f>
        <v>5.6360026415930271</v>
      </c>
      <c r="G285" s="5">
        <f>AVERAGE((Table1[[#This Row],[thermo]]*$S$8),(Table1[[#This Row],[1022]]*$T$8),( Table1[[#This Row],[1020]]*$U$8))</f>
        <v>2.6390709491557178</v>
      </c>
      <c r="H285" s="5">
        <v>9.1</v>
      </c>
      <c r="I285" s="6">
        <v>12.306907000000001</v>
      </c>
      <c r="J285" s="6">
        <f>Table1[[#This Row],[modulair]]-Table1[[#This Row],[adjusted_weighted_FEM_avg]]</f>
        <v>6.4609290508442818</v>
      </c>
      <c r="K285" s="5">
        <f>Table1[[#This Row],[purpleair]]-Table1[[#This Row],[adjusted_weighted_FEM_avg]]</f>
        <v>9.6678360508442829</v>
      </c>
      <c r="L285" s="5">
        <f>ABS(Table1[[#This Row],[modulair_err]])</f>
        <v>6.4609290508442818</v>
      </c>
      <c r="M285" s="5">
        <f>ABS(Table1[[#This Row],[purpleair_err]])</f>
        <v>9.6678360508442829</v>
      </c>
      <c r="N285" s="5">
        <f>Table1[[#This Row],[modulair_err]]^2</f>
        <v>41.743604200043592</v>
      </c>
      <c r="O285" s="5">
        <f>Table1[[#This Row],[purpleair_err]]^2</f>
        <v>93.467053906004381</v>
      </c>
      <c r="P285" s="5"/>
      <c r="Q285" s="5"/>
    </row>
    <row r="286" spans="1:17" x14ac:dyDescent="0.3">
      <c r="A286" s="2">
        <v>45515.333333333299</v>
      </c>
      <c r="B286" s="5">
        <v>10.6</v>
      </c>
      <c r="C286" s="5">
        <v>6.9</v>
      </c>
      <c r="D286" s="5">
        <v>12.4</v>
      </c>
      <c r="E286" s="5">
        <f t="shared" si="10"/>
        <v>9.9666666666666668</v>
      </c>
      <c r="F286" s="5">
        <f>AVERAGE((Table1[[#This Row],[thermo]]*$S$7),(Table1[[#This Row],[1022]]*$T$7),( Table1[[#This Row],[1020]]*$U$7))</f>
        <v>9.0150047550580137</v>
      </c>
      <c r="G286" s="5">
        <f>AVERAGE((Table1[[#This Row],[thermo]]*$S$8),(Table1[[#This Row],[1022]]*$T$8),( Table1[[#This Row],[1020]]*$U$8))</f>
        <v>9.6685764235434686</v>
      </c>
      <c r="H286" s="5">
        <v>11.6</v>
      </c>
      <c r="I286" s="6">
        <v>13.750835</v>
      </c>
      <c r="J286" s="6">
        <f>Table1[[#This Row],[modulair]]-Table1[[#This Row],[adjusted_weighted_FEM_avg]]</f>
        <v>1.9314235764565311</v>
      </c>
      <c r="K286" s="5">
        <f>Table1[[#This Row],[purpleair]]-Table1[[#This Row],[adjusted_weighted_FEM_avg]]</f>
        <v>4.0822585764565318</v>
      </c>
      <c r="L286" s="5">
        <f>ABS(Table1[[#This Row],[modulair_err]])</f>
        <v>1.9314235764565311</v>
      </c>
      <c r="M286" s="5">
        <f>ABS(Table1[[#This Row],[purpleair_err]])</f>
        <v>4.0822585764565318</v>
      </c>
      <c r="N286" s="5">
        <f>Table1[[#This Row],[modulair_err]]^2</f>
        <v>3.7303970316921373</v>
      </c>
      <c r="O286" s="5">
        <f>Table1[[#This Row],[purpleair_err]]^2</f>
        <v>16.664835085052911</v>
      </c>
      <c r="P286" s="5"/>
      <c r="Q286" s="5"/>
    </row>
    <row r="287" spans="1:17" x14ac:dyDescent="0.3">
      <c r="A287" s="2">
        <v>45515.375</v>
      </c>
      <c r="B287" s="5">
        <v>15.6</v>
      </c>
      <c r="C287" s="5">
        <v>12.3</v>
      </c>
      <c r="D287" s="5">
        <v>8.1999999999999993</v>
      </c>
      <c r="E287" s="5">
        <f t="shared" si="10"/>
        <v>12.033333333333331</v>
      </c>
      <c r="F287" s="5">
        <f>AVERAGE((Table1[[#This Row],[thermo]]*$S$7),(Table1[[#This Row],[1022]]*$T$7),( Table1[[#This Row],[1020]]*$U$7))</f>
        <v>11.731891478622474</v>
      </c>
      <c r="G287" s="5">
        <f>AVERAGE((Table1[[#This Row],[thermo]]*$S$8),(Table1[[#This Row],[1022]]*$T$8),( Table1[[#This Row],[1020]]*$U$8))</f>
        <v>11.883371515556133</v>
      </c>
      <c r="H287" s="5">
        <v>15.1</v>
      </c>
      <c r="I287" s="6">
        <v>14.905813</v>
      </c>
      <c r="J287" s="6">
        <f>Table1[[#This Row],[modulair]]-Table1[[#This Row],[adjusted_weighted_FEM_avg]]</f>
        <v>3.2166284844438664</v>
      </c>
      <c r="K287" s="5">
        <f>Table1[[#This Row],[purpleair]]-Table1[[#This Row],[adjusted_weighted_FEM_avg]]</f>
        <v>3.022441484443867</v>
      </c>
      <c r="L287" s="5">
        <f>ABS(Table1[[#This Row],[modulair_err]])</f>
        <v>3.2166284844438664</v>
      </c>
      <c r="M287" s="5">
        <f>ABS(Table1[[#This Row],[purpleair_err]])</f>
        <v>3.022441484443867</v>
      </c>
      <c r="N287" s="5">
        <f>Table1[[#This Row],[modulair_err]]^2</f>
        <v>10.346698806935645</v>
      </c>
      <c r="O287" s="5">
        <f>Table1[[#This Row],[purpleair_err]]^2</f>
        <v>9.1351525268872464</v>
      </c>
      <c r="P287" s="5"/>
      <c r="Q287" s="5"/>
    </row>
    <row r="288" spans="1:17" x14ac:dyDescent="0.3">
      <c r="A288" s="2">
        <v>45515.416666666701</v>
      </c>
      <c r="B288" s="5">
        <v>20.7</v>
      </c>
      <c r="C288" s="5">
        <v>13.7</v>
      </c>
      <c r="D288" s="5">
        <v>11.6</v>
      </c>
      <c r="E288" s="5">
        <f t="shared" si="10"/>
        <v>15.333333333333334</v>
      </c>
      <c r="F288" s="5">
        <f>AVERAGE((Table1[[#This Row],[thermo]]*$S$7),(Table1[[#This Row],[1022]]*$T$7),( Table1[[#This Row],[1020]]*$U$7))</f>
        <v>14.292955349143901</v>
      </c>
      <c r="G288" s="5">
        <f>AVERAGE((Table1[[#This Row],[thermo]]*$S$8),(Table1[[#This Row],[1022]]*$T$8),( Table1[[#This Row],[1020]]*$U$8))</f>
        <v>14.930327393917272</v>
      </c>
      <c r="H288" s="5">
        <v>16.399999999999999</v>
      </c>
      <c r="I288" s="6">
        <v>15.801284000000001</v>
      </c>
      <c r="J288" s="6">
        <f>Table1[[#This Row],[modulair]]-Table1[[#This Row],[adjusted_weighted_FEM_avg]]</f>
        <v>1.4696726060827263</v>
      </c>
      <c r="K288" s="5">
        <f>Table1[[#This Row],[purpleair]]-Table1[[#This Row],[adjusted_weighted_FEM_avg]]</f>
        <v>0.87095660608272851</v>
      </c>
      <c r="L288" s="5">
        <f>ABS(Table1[[#This Row],[modulair_err]])</f>
        <v>1.4696726060827263</v>
      </c>
      <c r="M288" s="5">
        <f>ABS(Table1[[#This Row],[purpleair_err]])</f>
        <v>0.87095660608272851</v>
      </c>
      <c r="N288" s="5">
        <f>Table1[[#This Row],[modulair_err]]^2</f>
        <v>2.1599375690699922</v>
      </c>
      <c r="O288" s="5">
        <f>Table1[[#This Row],[purpleair_err]]^2</f>
        <v>0.7585654096791451</v>
      </c>
      <c r="P288" s="5"/>
      <c r="Q288" s="5"/>
    </row>
    <row r="289" spans="1:17" x14ac:dyDescent="0.3">
      <c r="A289" s="2">
        <v>45515.458333333299</v>
      </c>
      <c r="B289" s="5">
        <v>9.3000000000000007</v>
      </c>
      <c r="C289" s="5">
        <v>11.3</v>
      </c>
      <c r="D289" s="5">
        <v>13.3</v>
      </c>
      <c r="E289" s="5">
        <f t="shared" si="10"/>
        <v>11.300000000000002</v>
      </c>
      <c r="F289" s="5">
        <f>AVERAGE((Table1[[#This Row],[thermo]]*$S$7),(Table1[[#This Row],[1022]]*$T$7),( Table1[[#This Row],[1020]]*$U$7))</f>
        <v>11.512160539773518</v>
      </c>
      <c r="G289" s="5">
        <f>AVERAGE((Table1[[#This Row],[thermo]]*$S$8),(Table1[[#This Row],[1022]]*$T$8),( Table1[[#This Row],[1020]]*$U$8))</f>
        <v>11.397126105525139</v>
      </c>
      <c r="H289" s="5">
        <v>13.5</v>
      </c>
      <c r="I289" s="6">
        <v>14.179214</v>
      </c>
      <c r="J289" s="6">
        <f>Table1[[#This Row],[modulair]]-Table1[[#This Row],[adjusted_weighted_FEM_avg]]</f>
        <v>2.1028738944748611</v>
      </c>
      <c r="K289" s="5">
        <f>Table1[[#This Row],[purpleair]]-Table1[[#This Row],[adjusted_weighted_FEM_avg]]</f>
        <v>2.782087894474861</v>
      </c>
      <c r="L289" s="5">
        <f>ABS(Table1[[#This Row],[modulair_err]])</f>
        <v>2.1028738944748611</v>
      </c>
      <c r="M289" s="5">
        <f>ABS(Table1[[#This Row],[purpleair_err]])</f>
        <v>2.782087894474861</v>
      </c>
      <c r="N289" s="5">
        <f>Table1[[#This Row],[modulair_err]]^2</f>
        <v>4.4220786160638692</v>
      </c>
      <c r="O289" s="5">
        <f>Table1[[#This Row],[purpleair_err]]^2</f>
        <v>7.7400130525835653</v>
      </c>
      <c r="P289" s="5"/>
      <c r="Q289" s="5"/>
    </row>
    <row r="290" spans="1:17" x14ac:dyDescent="0.3">
      <c r="A290" s="2">
        <v>45515.5</v>
      </c>
      <c r="B290" s="5">
        <v>24.1</v>
      </c>
      <c r="C290" s="5">
        <v>10.3</v>
      </c>
      <c r="D290" s="5">
        <v>9.9</v>
      </c>
      <c r="E290" s="5">
        <f t="shared" si="10"/>
        <v>14.766666666666667</v>
      </c>
      <c r="F290" s="5">
        <f>AVERAGE((Table1[[#This Row],[thermo]]*$S$7),(Table1[[#This Row],[1022]]*$T$7),( Table1[[#This Row],[1020]]*$U$7))</f>
        <v>12.488323090645645</v>
      </c>
      <c r="G290" s="5">
        <f>AVERAGE((Table1[[#This Row],[thermo]]*$S$8),(Table1[[#This Row],[1022]]*$T$8),( Table1[[#This Row],[1020]]*$U$8))</f>
        <v>13.924034244860309</v>
      </c>
      <c r="H290" s="5">
        <v>12.4</v>
      </c>
      <c r="I290" s="6">
        <v>13.865822</v>
      </c>
      <c r="J290" s="6">
        <f>Table1[[#This Row],[modulair]]-Table1[[#This Row],[adjusted_weighted_FEM_avg]]</f>
        <v>-1.5240342448603084</v>
      </c>
      <c r="K290" s="5">
        <f>Table1[[#This Row],[purpleair]]-Table1[[#This Row],[adjusted_weighted_FEM_avg]]</f>
        <v>-5.821224486030907E-2</v>
      </c>
      <c r="L290" s="5">
        <f>ABS(Table1[[#This Row],[modulair_err]])</f>
        <v>1.5240342448603084</v>
      </c>
      <c r="M290" s="5">
        <f>ABS(Table1[[#This Row],[purpleair_err]])</f>
        <v>5.821224486030907E-2</v>
      </c>
      <c r="N290" s="5">
        <f>Table1[[#This Row],[modulair_err]]^2</f>
        <v>2.3226803795069304</v>
      </c>
      <c r="O290" s="5">
        <f>Table1[[#This Row],[purpleair_err]]^2</f>
        <v>3.3886654516765797E-3</v>
      </c>
      <c r="P290" s="5"/>
      <c r="Q290" s="5"/>
    </row>
    <row r="291" spans="1:17" x14ac:dyDescent="0.3">
      <c r="A291" s="2">
        <v>45515.541666666701</v>
      </c>
      <c r="B291" s="5">
        <v>20.3</v>
      </c>
      <c r="C291" s="5">
        <v>9.1999999999999993</v>
      </c>
      <c r="D291" s="5">
        <v>8.9</v>
      </c>
      <c r="E291" s="5">
        <f t="shared" si="10"/>
        <v>12.799999999999999</v>
      </c>
      <c r="F291" s="5">
        <f>AVERAGE((Table1[[#This Row],[thermo]]*$S$7),(Table1[[#This Row],[1022]]*$T$7),( Table1[[#This Row],[1020]]*$U$7))</f>
        <v>10.966098019398432</v>
      </c>
      <c r="G291" s="5">
        <f>AVERAGE((Table1[[#This Row],[thermo]]*$S$8),(Table1[[#This Row],[1022]]*$T$8),( Table1[[#This Row],[1020]]*$U$8))</f>
        <v>12.121950653755233</v>
      </c>
      <c r="H291" s="5">
        <v>12.7</v>
      </c>
      <c r="I291" s="6">
        <v>14.639728</v>
      </c>
      <c r="J291" s="6">
        <f>Table1[[#This Row],[modulair]]-Table1[[#This Row],[adjusted_weighted_FEM_avg]]</f>
        <v>0.57804934624476623</v>
      </c>
      <c r="K291" s="5">
        <f>Table1[[#This Row],[purpleair]]-Table1[[#This Row],[adjusted_weighted_FEM_avg]]</f>
        <v>2.5177773462447668</v>
      </c>
      <c r="L291" s="5">
        <f>ABS(Table1[[#This Row],[modulair_err]])</f>
        <v>0.57804934624476623</v>
      </c>
      <c r="M291" s="5">
        <f>ABS(Table1[[#This Row],[purpleair_err]])</f>
        <v>2.5177773462447668</v>
      </c>
      <c r="N291" s="5">
        <f>Table1[[#This Row],[modulair_err]]^2</f>
        <v>0.33414104669400163</v>
      </c>
      <c r="O291" s="5">
        <f>Table1[[#This Row],[purpleair_err]]^2</f>
        <v>6.33920276526334</v>
      </c>
      <c r="P291" s="5"/>
      <c r="Q291" s="5"/>
    </row>
    <row r="292" spans="1:17" x14ac:dyDescent="0.3">
      <c r="A292" s="2">
        <v>45515.583333333299</v>
      </c>
      <c r="B292" s="5">
        <v>4.2</v>
      </c>
      <c r="C292" s="5">
        <v>8.1999999999999993</v>
      </c>
      <c r="D292" s="5">
        <v>11.4</v>
      </c>
      <c r="E292" s="5">
        <f t="shared" si="10"/>
        <v>7.9333333333333327</v>
      </c>
      <c r="F292" s="5">
        <f>AVERAGE((Table1[[#This Row],[thermo]]*$S$7),(Table1[[#This Row],[1022]]*$T$7),( Table1[[#This Row],[1020]]*$U$7))</f>
        <v>8.4062774487958176</v>
      </c>
      <c r="G292" s="5">
        <f>AVERAGE((Table1[[#This Row],[thermo]]*$S$8),(Table1[[#This Row],[1022]]*$T$8),( Table1[[#This Row],[1020]]*$U$8))</f>
        <v>8.1378818007228872</v>
      </c>
      <c r="H292" s="5">
        <v>15.5</v>
      </c>
      <c r="I292" s="6">
        <v>17.132042999999999</v>
      </c>
      <c r="J292" s="6">
        <f>Table1[[#This Row],[modulair]]-Table1[[#This Row],[adjusted_weighted_FEM_avg]]</f>
        <v>7.3621181992771128</v>
      </c>
      <c r="K292" s="5">
        <f>Table1[[#This Row],[purpleair]]-Table1[[#This Row],[adjusted_weighted_FEM_avg]]</f>
        <v>8.9941611992771122</v>
      </c>
      <c r="L292" s="5">
        <f>ABS(Table1[[#This Row],[modulair_err]])</f>
        <v>7.3621181992771128</v>
      </c>
      <c r="M292" s="5">
        <f>ABS(Table1[[#This Row],[purpleair_err]])</f>
        <v>8.9941611992771122</v>
      </c>
      <c r="N292" s="5">
        <f>Table1[[#This Row],[modulair_err]]^2</f>
        <v>54.200784380127274</v>
      </c>
      <c r="O292" s="5">
        <f>Table1[[#This Row],[purpleair_err]]^2</f>
        <v>80.894935678581902</v>
      </c>
      <c r="P292" s="5"/>
      <c r="Q292" s="5"/>
    </row>
    <row r="293" spans="1:17" x14ac:dyDescent="0.3">
      <c r="A293" s="2">
        <v>45515.625</v>
      </c>
      <c r="B293" s="5">
        <v>5</v>
      </c>
      <c r="C293" s="5">
        <v>14.7</v>
      </c>
      <c r="D293" s="5">
        <v>10.9</v>
      </c>
      <c r="E293" s="5">
        <f t="shared" si="10"/>
        <v>10.200000000000001</v>
      </c>
      <c r="F293" s="5">
        <f>AVERAGE((Table1[[#This Row],[thermo]]*$S$7),(Table1[[#This Row],[1022]]*$T$7),( Table1[[#This Row],[1020]]*$U$7))</f>
        <v>12.049492348974736</v>
      </c>
      <c r="G293" s="5">
        <f>AVERAGE((Table1[[#This Row],[thermo]]*$S$8),(Table1[[#This Row],[1022]]*$T$8),( Table1[[#This Row],[1020]]*$U$8))</f>
        <v>10.844810937522231</v>
      </c>
      <c r="H293" s="5">
        <v>17.8</v>
      </c>
      <c r="I293" s="6">
        <v>17.884765999999999</v>
      </c>
      <c r="J293" s="6">
        <f>Table1[[#This Row],[modulair]]-Table1[[#This Row],[adjusted_weighted_FEM_avg]]</f>
        <v>6.9551890624777695</v>
      </c>
      <c r="K293" s="5">
        <f>Table1[[#This Row],[purpleair]]-Table1[[#This Row],[adjusted_weighted_FEM_avg]]</f>
        <v>7.0399550624777678</v>
      </c>
      <c r="L293" s="5">
        <f>ABS(Table1[[#This Row],[modulair_err]])</f>
        <v>6.9551890624777695</v>
      </c>
      <c r="M293" s="5">
        <f>ABS(Table1[[#This Row],[purpleair_err]])</f>
        <v>7.0399550624777678</v>
      </c>
      <c r="N293" s="5">
        <f>Table1[[#This Row],[modulair_err]]^2</f>
        <v>48.374654894810391</v>
      </c>
      <c r="O293" s="5">
        <f>Table1[[#This Row],[purpleair_err]]^2</f>
        <v>49.560967281706354</v>
      </c>
      <c r="P293" s="5"/>
      <c r="Q293" s="5"/>
    </row>
    <row r="294" spans="1:17" x14ac:dyDescent="0.3">
      <c r="A294" s="2">
        <v>45515.666666666701</v>
      </c>
      <c r="B294" s="5">
        <v>12.1</v>
      </c>
      <c r="C294" s="5">
        <v>-0.3</v>
      </c>
      <c r="D294" s="5">
        <v>9.1999999999999993</v>
      </c>
      <c r="E294" s="5">
        <f t="shared" si="10"/>
        <v>7</v>
      </c>
      <c r="F294" s="5">
        <f>AVERAGE((Table1[[#This Row],[thermo]]*$S$7),(Table1[[#This Row],[1022]]*$T$7),( Table1[[#This Row],[1020]]*$U$7))</f>
        <v>4.3535490452188155</v>
      </c>
      <c r="G294" s="5">
        <f>AVERAGE((Table1[[#This Row],[thermo]]*$S$8),(Table1[[#This Row],[1022]]*$T$8),( Table1[[#This Row],[1020]]*$U$8))</f>
        <v>6.1159581284564171</v>
      </c>
      <c r="H294" s="5">
        <v>16.2</v>
      </c>
      <c r="I294" s="6">
        <v>12.763992999999999</v>
      </c>
      <c r="J294" s="6">
        <f>Table1[[#This Row],[modulair]]-Table1[[#This Row],[adjusted_weighted_FEM_avg]]</f>
        <v>10.084041871543583</v>
      </c>
      <c r="K294" s="5">
        <f>Table1[[#This Row],[purpleair]]-Table1[[#This Row],[adjusted_weighted_FEM_avg]]</f>
        <v>6.6480348715435822</v>
      </c>
      <c r="L294" s="5">
        <f>ABS(Table1[[#This Row],[modulair_err]])</f>
        <v>10.084041871543583</v>
      </c>
      <c r="M294" s="5">
        <f>ABS(Table1[[#This Row],[purpleair_err]])</f>
        <v>6.6480348715435822</v>
      </c>
      <c r="N294" s="5">
        <f>Table1[[#This Row],[modulair_err]]^2</f>
        <v>101.68790046704422</v>
      </c>
      <c r="O294" s="5">
        <f>Table1[[#This Row],[purpleair_err]]^2</f>
        <v>44.196367653259493</v>
      </c>
      <c r="P294" s="5"/>
      <c r="Q294" s="5"/>
    </row>
    <row r="295" spans="1:17" x14ac:dyDescent="0.3">
      <c r="A295" s="2">
        <v>45515.708333333299</v>
      </c>
      <c r="B295" s="5">
        <v>8.6999999999999993</v>
      </c>
      <c r="C295" s="5">
        <v>12.2</v>
      </c>
      <c r="D295" s="5">
        <v>9.4</v>
      </c>
      <c r="E295" s="5">
        <f t="shared" si="10"/>
        <v>10.1</v>
      </c>
      <c r="F295" s="5">
        <f>AVERAGE((Table1[[#This Row],[thermo]]*$S$7),(Table1[[#This Row],[1022]]*$T$7),( Table1[[#This Row],[1020]]*$U$7))</f>
        <v>10.854187352437803</v>
      </c>
      <c r="G295" s="5">
        <f>AVERAGE((Table1[[#This Row],[thermo]]*$S$8),(Table1[[#This Row],[1022]]*$T$8),( Table1[[#This Row],[1020]]*$U$8))</f>
        <v>10.351053703340803</v>
      </c>
      <c r="H295" s="5">
        <v>16.7</v>
      </c>
      <c r="I295" s="6">
        <v>15.353507</v>
      </c>
      <c r="J295" s="6">
        <f>Table1[[#This Row],[modulair]]-Table1[[#This Row],[adjusted_weighted_FEM_avg]]</f>
        <v>6.3489462966591965</v>
      </c>
      <c r="K295" s="5">
        <f>Table1[[#This Row],[purpleair]]-Table1[[#This Row],[adjusted_weighted_FEM_avg]]</f>
        <v>5.0024532966591977</v>
      </c>
      <c r="L295" s="5">
        <f>ABS(Table1[[#This Row],[modulair_err]])</f>
        <v>6.3489462966591965</v>
      </c>
      <c r="M295" s="5">
        <f>ABS(Table1[[#This Row],[purpleair_err]])</f>
        <v>5.0024532966591977</v>
      </c>
      <c r="N295" s="5">
        <f>Table1[[#This Row],[modulair_err]]^2</f>
        <v>40.309119077862526</v>
      </c>
      <c r="O295" s="5">
        <f>Table1[[#This Row],[purpleair_err]]^2</f>
        <v>25.024538985256473</v>
      </c>
      <c r="P295" s="5"/>
      <c r="Q295" s="5"/>
    </row>
    <row r="296" spans="1:17" x14ac:dyDescent="0.3">
      <c r="A296" s="2">
        <v>45515.75</v>
      </c>
      <c r="B296" s="5">
        <v>14.7</v>
      </c>
      <c r="C296" s="5">
        <v>12</v>
      </c>
      <c r="D296" s="5">
        <v>13.5</v>
      </c>
      <c r="E296" s="5">
        <f t="shared" si="10"/>
        <v>13.4</v>
      </c>
      <c r="F296" s="5">
        <f>AVERAGE((Table1[[#This Row],[thermo]]*$S$7),(Table1[[#This Row],[1022]]*$T$7),( Table1[[#This Row],[1020]]*$U$7))</f>
        <v>12.85831233274965</v>
      </c>
      <c r="G296" s="5">
        <f>AVERAGE((Table1[[#This Row],[thermo]]*$S$8),(Table1[[#This Row],[1022]]*$T$8),( Table1[[#This Row],[1020]]*$U$8))</f>
        <v>13.214824411759855</v>
      </c>
      <c r="H296" s="5">
        <v>18.600000000000001</v>
      </c>
      <c r="I296" s="6">
        <v>16.665123999999999</v>
      </c>
      <c r="J296" s="6">
        <f>Table1[[#This Row],[modulair]]-Table1[[#This Row],[adjusted_weighted_FEM_avg]]</f>
        <v>5.3851755882401466</v>
      </c>
      <c r="K296" s="5">
        <f>Table1[[#This Row],[purpleair]]-Table1[[#This Row],[adjusted_weighted_FEM_avg]]</f>
        <v>3.4502995882401439</v>
      </c>
      <c r="L296" s="5">
        <f>ABS(Table1[[#This Row],[modulair_err]])</f>
        <v>5.3851755882401466</v>
      </c>
      <c r="M296" s="5">
        <f>ABS(Table1[[#This Row],[purpleair_err]])</f>
        <v>3.4502995882401439</v>
      </c>
      <c r="N296" s="5">
        <f>Table1[[#This Row],[modulair_err]]^2</f>
        <v>29.000116116177608</v>
      </c>
      <c r="O296" s="5">
        <f>Table1[[#This Row],[purpleair_err]]^2</f>
        <v>11.904567248610107</v>
      </c>
      <c r="P296" s="5"/>
      <c r="Q296" s="5"/>
    </row>
    <row r="297" spans="1:17" x14ac:dyDescent="0.3">
      <c r="A297" s="2">
        <v>45515.791666666701</v>
      </c>
      <c r="B297" s="5">
        <v>15.2</v>
      </c>
      <c r="C297" s="5">
        <v>17.3</v>
      </c>
      <c r="D297" s="5">
        <v>10.4</v>
      </c>
      <c r="E297" s="5">
        <f t="shared" si="10"/>
        <v>14.299999999999999</v>
      </c>
      <c r="F297" s="5">
        <f>AVERAGE((Table1[[#This Row],[thermo]]*$S$7),(Table1[[#This Row],[1022]]*$T$7),( Table1[[#This Row],[1020]]*$U$7))</f>
        <v>15.069777720810976</v>
      </c>
      <c r="G297" s="5">
        <f>AVERAGE((Table1[[#This Row],[thermo]]*$S$8),(Table1[[#This Row],[1022]]*$T$8),( Table1[[#This Row],[1020]]*$U$8))</f>
        <v>14.517815294618268</v>
      </c>
      <c r="H297" s="5">
        <v>19.100000000000001</v>
      </c>
      <c r="I297" s="6">
        <v>16.797615</v>
      </c>
      <c r="J297" s="6">
        <f>Table1[[#This Row],[modulair]]-Table1[[#This Row],[adjusted_weighted_FEM_avg]]</f>
        <v>4.5821847053817333</v>
      </c>
      <c r="K297" s="5">
        <f>Table1[[#This Row],[purpleair]]-Table1[[#This Row],[adjusted_weighted_FEM_avg]]</f>
        <v>2.2797997053817323</v>
      </c>
      <c r="L297" s="5">
        <f>ABS(Table1[[#This Row],[modulair_err]])</f>
        <v>4.5821847053817333</v>
      </c>
      <c r="M297" s="5">
        <f>ABS(Table1[[#This Row],[purpleair_err]])</f>
        <v>2.2797997053817323</v>
      </c>
      <c r="N297" s="5">
        <f>Table1[[#This Row],[modulair_err]]^2</f>
        <v>20.996416674234283</v>
      </c>
      <c r="O297" s="5">
        <f>Table1[[#This Row],[purpleair_err]]^2</f>
        <v>5.1974866966586335</v>
      </c>
      <c r="P297" s="5"/>
      <c r="Q297" s="5"/>
    </row>
    <row r="298" spans="1:17" x14ac:dyDescent="0.3">
      <c r="A298" s="2">
        <v>45515.833333333299</v>
      </c>
      <c r="B298" s="5">
        <v>23.9</v>
      </c>
      <c r="C298" s="5">
        <v>12.1</v>
      </c>
      <c r="D298" s="5">
        <v>17</v>
      </c>
      <c r="E298" s="5">
        <f t="shared" si="10"/>
        <v>17.666666666666668</v>
      </c>
      <c r="F298" s="5">
        <f>AVERAGE((Table1[[#This Row],[thermo]]*$S$7),(Table1[[#This Row],[1022]]*$T$7),( Table1[[#This Row],[1020]]*$U$7))</f>
        <v>15.399913607267946</v>
      </c>
      <c r="G298" s="5">
        <f>AVERAGE((Table1[[#This Row],[thermo]]*$S$8),(Table1[[#This Row],[1022]]*$T$8),( Table1[[#This Row],[1020]]*$U$8))</f>
        <v>16.878688292985927</v>
      </c>
      <c r="H298" s="5">
        <v>23.5</v>
      </c>
      <c r="I298" s="6">
        <v>20.064789999999999</v>
      </c>
      <c r="J298" s="6">
        <f>Table1[[#This Row],[modulair]]-Table1[[#This Row],[adjusted_weighted_FEM_avg]]</f>
        <v>6.6213117070140726</v>
      </c>
      <c r="K298" s="5">
        <f>Table1[[#This Row],[purpleair]]-Table1[[#This Row],[adjusted_weighted_FEM_avg]]</f>
        <v>3.1861017070140711</v>
      </c>
      <c r="L298" s="5">
        <f>ABS(Table1[[#This Row],[modulair_err]])</f>
        <v>6.6213117070140726</v>
      </c>
      <c r="M298" s="5">
        <f>ABS(Table1[[#This Row],[purpleair_err]])</f>
        <v>3.1861017070140711</v>
      </c>
      <c r="N298" s="5">
        <f>Table1[[#This Row],[modulair_err]]^2</f>
        <v>43.841768721441611</v>
      </c>
      <c r="O298" s="5">
        <f>Table1[[#This Row],[purpleair_err]]^2</f>
        <v>10.151244087437979</v>
      </c>
      <c r="P298" s="5"/>
      <c r="Q298" s="5"/>
    </row>
    <row r="299" spans="1:17" x14ac:dyDescent="0.3">
      <c r="A299" s="2">
        <v>45515.875</v>
      </c>
      <c r="B299" s="5">
        <v>21.7</v>
      </c>
      <c r="C299" s="5">
        <v>6.6</v>
      </c>
      <c r="D299" s="5">
        <v>16.7</v>
      </c>
      <c r="E299" s="5">
        <f t="shared" si="10"/>
        <v>15</v>
      </c>
      <c r="F299" s="5">
        <f>AVERAGE((Table1[[#This Row],[thermo]]*$S$7),(Table1[[#This Row],[1022]]*$T$7),( Table1[[#This Row],[1020]]*$U$7))</f>
        <v>11.866562293373343</v>
      </c>
      <c r="G299" s="5">
        <f>AVERAGE((Table1[[#This Row],[thermo]]*$S$8),(Table1[[#This Row],[1022]]*$T$8),( Table1[[#This Row],[1020]]*$U$8))</f>
        <v>13.942365828597959</v>
      </c>
      <c r="H299" s="5">
        <v>20.7</v>
      </c>
      <c r="I299" s="6">
        <v>18.435507000000001</v>
      </c>
      <c r="J299" s="6">
        <f>Table1[[#This Row],[modulair]]-Table1[[#This Row],[adjusted_weighted_FEM_avg]]</f>
        <v>6.7576341714020405</v>
      </c>
      <c r="K299" s="5">
        <f>Table1[[#This Row],[purpleair]]-Table1[[#This Row],[adjusted_weighted_FEM_avg]]</f>
        <v>4.4931411714020424</v>
      </c>
      <c r="L299" s="5">
        <f>ABS(Table1[[#This Row],[modulair_err]])</f>
        <v>6.7576341714020405</v>
      </c>
      <c r="M299" s="5">
        <f>ABS(Table1[[#This Row],[purpleair_err]])</f>
        <v>4.4931411714020424</v>
      </c>
      <c r="N299" s="5">
        <f>Table1[[#This Row],[modulair_err]]^2</f>
        <v>45.665619594500541</v>
      </c>
      <c r="O299" s="5">
        <f>Table1[[#This Row],[purpleair_err]]^2</f>
        <v>20.188317586148116</v>
      </c>
      <c r="P299" s="5"/>
      <c r="Q299" s="5"/>
    </row>
    <row r="300" spans="1:17" x14ac:dyDescent="0.3">
      <c r="A300" s="2">
        <v>45515.916666666701</v>
      </c>
      <c r="B300" s="5">
        <v>16.2</v>
      </c>
      <c r="C300" s="5">
        <v>9.1</v>
      </c>
      <c r="D300" s="5">
        <v>15.2</v>
      </c>
      <c r="E300" s="5">
        <f t="shared" si="10"/>
        <v>13.5</v>
      </c>
      <c r="F300" s="5">
        <f>AVERAGE((Table1[[#This Row],[thermo]]*$S$7),(Table1[[#This Row],[1022]]*$T$7),( Table1[[#This Row],[1020]]*$U$7))</f>
        <v>11.94454999119913</v>
      </c>
      <c r="G300" s="5">
        <f>AVERAGE((Table1[[#This Row],[thermo]]*$S$8),(Table1[[#This Row],[1022]]*$T$8),( Table1[[#This Row],[1020]]*$U$8))</f>
        <v>12.985314095787677</v>
      </c>
      <c r="H300" s="5">
        <v>18.2</v>
      </c>
      <c r="I300" s="6">
        <v>16.669909000000001</v>
      </c>
      <c r="J300" s="6">
        <f>Table1[[#This Row],[modulair]]-Table1[[#This Row],[adjusted_weighted_FEM_avg]]</f>
        <v>5.2146859042123221</v>
      </c>
      <c r="K300" s="5">
        <f>Table1[[#This Row],[purpleair]]-Table1[[#This Row],[adjusted_weighted_FEM_avg]]</f>
        <v>3.6845949042123234</v>
      </c>
      <c r="L300" s="5">
        <f>ABS(Table1[[#This Row],[modulair_err]])</f>
        <v>5.2146859042123221</v>
      </c>
      <c r="M300" s="5">
        <f>ABS(Table1[[#This Row],[purpleair_err]])</f>
        <v>3.6845949042123234</v>
      </c>
      <c r="N300" s="5">
        <f>Table1[[#This Row],[modulair_err]]^2</f>
        <v>27.192949079590683</v>
      </c>
      <c r="O300" s="5">
        <f>Table1[[#This Row],[purpleair_err]]^2</f>
        <v>13.57623960814742</v>
      </c>
      <c r="P300" s="5"/>
      <c r="Q300" s="5"/>
    </row>
    <row r="301" spans="1:17" x14ac:dyDescent="0.3">
      <c r="A301" s="2">
        <v>45515.958333333299</v>
      </c>
      <c r="B301" s="5">
        <v>-2.2000000000000002</v>
      </c>
      <c r="C301" s="5">
        <v>9.1</v>
      </c>
      <c r="D301" s="5">
        <v>10.3</v>
      </c>
      <c r="E301" s="5">
        <f t="shared" si="10"/>
        <v>5.7333333333333334</v>
      </c>
      <c r="F301" s="5">
        <f>AVERAGE((Table1[[#This Row],[thermo]]*$S$7),(Table1[[#This Row],[1022]]*$T$7),( Table1[[#This Row],[1020]]*$U$7))</f>
        <v>7.5459062114862361</v>
      </c>
      <c r="G301" s="5">
        <f>AVERAGE((Table1[[#This Row],[thermo]]*$S$8),(Table1[[#This Row],[1022]]*$T$8),( Table1[[#This Row],[1020]]*$U$8))</f>
        <v>6.4120860658337469</v>
      </c>
      <c r="H301" s="5">
        <v>17.7</v>
      </c>
      <c r="I301" s="6">
        <v>16.818096000000001</v>
      </c>
      <c r="J301" s="6">
        <f>Table1[[#This Row],[modulair]]-Table1[[#This Row],[adjusted_weighted_FEM_avg]]</f>
        <v>11.287913934166252</v>
      </c>
      <c r="K301" s="5">
        <f>Table1[[#This Row],[purpleair]]-Table1[[#This Row],[adjusted_weighted_FEM_avg]]</f>
        <v>10.406009934166253</v>
      </c>
      <c r="L301" s="5">
        <f>ABS(Table1[[#This Row],[modulair_err]])</f>
        <v>11.287913934166252</v>
      </c>
      <c r="M301" s="5">
        <f>ABS(Table1[[#This Row],[purpleair_err]])</f>
        <v>10.406009934166253</v>
      </c>
      <c r="N301" s="5">
        <f>Table1[[#This Row],[modulair_err]]^2</f>
        <v>127.41700098514463</v>
      </c>
      <c r="O301" s="5">
        <f>Table1[[#This Row],[purpleair_err]]^2</f>
        <v>108.28504274996675</v>
      </c>
      <c r="P301" s="5"/>
      <c r="Q301" s="5"/>
    </row>
    <row r="302" spans="1:17" x14ac:dyDescent="0.3">
      <c r="A302" s="2">
        <v>45516</v>
      </c>
      <c r="B302" s="5">
        <v>5.7</v>
      </c>
      <c r="C302" s="5">
        <v>14.7</v>
      </c>
      <c r="D302" s="5">
        <v>18.5</v>
      </c>
      <c r="E302" s="5">
        <f t="shared" si="10"/>
        <v>12.966666666666667</v>
      </c>
      <c r="F302" s="5">
        <f>AVERAGE((Table1[[#This Row],[thermo]]*$S$7),(Table1[[#This Row],[1022]]*$T$7),( Table1[[#This Row],[1020]]*$U$7))</f>
        <v>14.237438829097906</v>
      </c>
      <c r="G302" s="5">
        <f>AVERAGE((Table1[[#This Row],[thermo]]*$S$8),(Table1[[#This Row],[1022]]*$T$8),( Table1[[#This Row],[1020]]*$U$8))</f>
        <v>13.470659807735094</v>
      </c>
      <c r="H302" s="5">
        <v>17.100000000000001</v>
      </c>
      <c r="I302" s="6">
        <v>17.031437</v>
      </c>
      <c r="J302" s="6">
        <f>Table1[[#This Row],[modulair]]-Table1[[#This Row],[adjusted_weighted_FEM_avg]]</f>
        <v>3.6293401922649071</v>
      </c>
      <c r="K302" s="5">
        <f>Table1[[#This Row],[purpleair]]-Table1[[#This Row],[adjusted_weighted_FEM_avg]]</f>
        <v>3.5607771922649061</v>
      </c>
      <c r="L302" s="5">
        <f>ABS(Table1[[#This Row],[modulair_err]])</f>
        <v>3.6293401922649071</v>
      </c>
      <c r="M302" s="5">
        <f>ABS(Table1[[#This Row],[purpleair_err]])</f>
        <v>3.5607771922649061</v>
      </c>
      <c r="N302" s="5">
        <f>Table1[[#This Row],[modulair_err]]^2</f>
        <v>13.172110231189473</v>
      </c>
      <c r="O302" s="5">
        <f>Table1[[#This Row],[purpleair_err]]^2</f>
        <v>12.679134212953947</v>
      </c>
      <c r="P302" s="5"/>
      <c r="Q302" s="5"/>
    </row>
    <row r="303" spans="1:17" x14ac:dyDescent="0.3">
      <c r="A303" s="2">
        <v>45516.041666666701</v>
      </c>
      <c r="B303" s="5">
        <v>13.3</v>
      </c>
      <c r="C303" s="5">
        <v>7</v>
      </c>
      <c r="D303" s="5">
        <v>15.7</v>
      </c>
      <c r="E303" s="5">
        <f t="shared" si="10"/>
        <v>12</v>
      </c>
      <c r="F303" s="5">
        <f>AVERAGE((Table1[[#This Row],[thermo]]*$S$7),(Table1[[#This Row],[1022]]*$T$7),( Table1[[#This Row],[1020]]*$U$7))</f>
        <v>10.42001237629878</v>
      </c>
      <c r="G303" s="5">
        <f>AVERAGE((Table1[[#This Row],[thermo]]*$S$8),(Table1[[#This Row],[1022]]*$T$8),( Table1[[#This Row],[1020]]*$U$8))</f>
        <v>11.50099796123436</v>
      </c>
      <c r="H303" s="5">
        <v>17.5</v>
      </c>
      <c r="I303" s="6">
        <v>18.4734427</v>
      </c>
      <c r="J303" s="6">
        <f>Table1[[#This Row],[modulair]]-Table1[[#This Row],[adjusted_weighted_FEM_avg]]</f>
        <v>5.9990020387656404</v>
      </c>
      <c r="K303" s="5">
        <f>Table1[[#This Row],[purpleair]]-Table1[[#This Row],[adjusted_weighted_FEM_avg]]</f>
        <v>6.9724447387656401</v>
      </c>
      <c r="L303" s="5">
        <f>ABS(Table1[[#This Row],[modulair_err]])</f>
        <v>5.9990020387656404</v>
      </c>
      <c r="M303" s="5">
        <f>ABS(Table1[[#This Row],[purpleair_err]])</f>
        <v>6.9724447387656401</v>
      </c>
      <c r="N303" s="5">
        <f>Table1[[#This Row],[modulair_err]]^2</f>
        <v>35.988025461114312</v>
      </c>
      <c r="O303" s="5">
        <f>Table1[[#This Row],[purpleair_err]]^2</f>
        <v>48.614985635140656</v>
      </c>
      <c r="P303" s="5"/>
      <c r="Q303" s="5"/>
    </row>
    <row r="304" spans="1:17" x14ac:dyDescent="0.3">
      <c r="A304" s="2">
        <v>45516.083333333299</v>
      </c>
      <c r="B304" s="5">
        <v>28.2</v>
      </c>
      <c r="C304" s="5">
        <v>13.4</v>
      </c>
      <c r="D304" s="5">
        <v>14.7</v>
      </c>
      <c r="E304" s="5">
        <f t="shared" si="10"/>
        <v>18.766666666666666</v>
      </c>
      <c r="F304" s="5">
        <f>AVERAGE((Table1[[#This Row],[thermo]]*$S$7),(Table1[[#This Row],[1022]]*$T$7),( Table1[[#This Row],[1020]]*$U$7))</f>
        <v>16.218140074544252</v>
      </c>
      <c r="G304" s="5">
        <f>AVERAGE((Table1[[#This Row],[thermo]]*$S$8),(Table1[[#This Row],[1022]]*$T$8),( Table1[[#This Row],[1020]]*$U$8))</f>
        <v>17.840721326952679</v>
      </c>
      <c r="H304" s="5">
        <v>16.100000000000001</v>
      </c>
      <c r="I304" s="6">
        <v>18.3418566</v>
      </c>
      <c r="J304" s="6">
        <f>Table1[[#This Row],[modulair]]-Table1[[#This Row],[adjusted_weighted_FEM_avg]]</f>
        <v>-1.7407213269526771</v>
      </c>
      <c r="K304" s="5">
        <f>Table1[[#This Row],[purpleair]]-Table1[[#This Row],[adjusted_weighted_FEM_avg]]</f>
        <v>0.50113527304732131</v>
      </c>
      <c r="L304" s="5">
        <f>ABS(Table1[[#This Row],[modulair_err]])</f>
        <v>1.7407213269526771</v>
      </c>
      <c r="M304" s="5">
        <f>ABS(Table1[[#This Row],[purpleair_err]])</f>
        <v>0.50113527304732131</v>
      </c>
      <c r="N304" s="5">
        <f>Table1[[#This Row],[modulair_err]]^2</f>
        <v>3.0301107381078891</v>
      </c>
      <c r="O304" s="5">
        <f>Table1[[#This Row],[purpleair_err]]^2</f>
        <v>0.25113656189221328</v>
      </c>
      <c r="P304" s="5"/>
      <c r="Q304" s="5"/>
    </row>
    <row r="305" spans="1:17" x14ac:dyDescent="0.3">
      <c r="A305" s="2">
        <v>45516.125</v>
      </c>
      <c r="B305" s="5">
        <v>15.4</v>
      </c>
      <c r="C305" s="5">
        <v>12.2</v>
      </c>
      <c r="D305" s="5">
        <v>10.1</v>
      </c>
      <c r="E305" s="5">
        <f t="shared" si="10"/>
        <v>12.566666666666668</v>
      </c>
      <c r="F305" s="5">
        <f>AVERAGE((Table1[[#This Row],[thermo]]*$S$7),(Table1[[#This Row],[1022]]*$T$7),( Table1[[#This Row],[1020]]*$U$7))</f>
        <v>12.160353128645296</v>
      </c>
      <c r="G305" s="5">
        <f>AVERAGE((Table1[[#This Row],[thermo]]*$S$8),(Table1[[#This Row],[1022]]*$T$8),( Table1[[#This Row],[1020]]*$U$8))</f>
        <v>12.397107545359937</v>
      </c>
      <c r="H305" s="5">
        <v>15</v>
      </c>
      <c r="I305" s="6">
        <v>18.592177</v>
      </c>
      <c r="J305" s="6">
        <f>Table1[[#This Row],[modulair]]-Table1[[#This Row],[adjusted_weighted_FEM_avg]]</f>
        <v>2.6028924546400631</v>
      </c>
      <c r="K305" s="5">
        <f>Table1[[#This Row],[purpleair]]-Table1[[#This Row],[adjusted_weighted_FEM_avg]]</f>
        <v>6.1950694546400626</v>
      </c>
      <c r="L305" s="5">
        <f>ABS(Table1[[#This Row],[modulair_err]])</f>
        <v>2.6028924546400631</v>
      </c>
      <c r="M305" s="5">
        <f>ABS(Table1[[#This Row],[purpleair_err]])</f>
        <v>6.1950694546400626</v>
      </c>
      <c r="N305" s="5">
        <f>Table1[[#This Row],[modulair_err]]^2</f>
        <v>6.7750491304221727</v>
      </c>
      <c r="O305" s="5">
        <f>Table1[[#This Row],[purpleair_err]]^2</f>
        <v>38.37888554781432</v>
      </c>
      <c r="P305" s="5"/>
      <c r="Q305" s="5"/>
    </row>
    <row r="306" spans="1:17" x14ac:dyDescent="0.3">
      <c r="A306" s="2">
        <v>45516.166666666701</v>
      </c>
      <c r="B306" s="5">
        <v>23.2</v>
      </c>
      <c r="C306" s="5">
        <v>13.6</v>
      </c>
      <c r="D306" s="5">
        <v>14</v>
      </c>
      <c r="E306" s="5">
        <f t="shared" si="10"/>
        <v>16.933333333333334</v>
      </c>
      <c r="F306" s="5">
        <f>AVERAGE((Table1[[#This Row],[thermo]]*$S$7),(Table1[[#This Row],[1022]]*$T$7),( Table1[[#This Row],[1020]]*$U$7))</f>
        <v>15.307174793477351</v>
      </c>
      <c r="G306" s="5">
        <f>AVERAGE((Table1[[#This Row],[thermo]]*$S$8),(Table1[[#This Row],[1022]]*$T$8),( Table1[[#This Row],[1020]]*$U$8))</f>
        <v>16.338424822571696</v>
      </c>
      <c r="H306" s="5">
        <v>17.5</v>
      </c>
      <c r="I306" s="6">
        <v>22.119192999999999</v>
      </c>
      <c r="J306" s="6">
        <f>Table1[[#This Row],[modulair]]-Table1[[#This Row],[adjusted_weighted_FEM_avg]]</f>
        <v>1.1615751774283041</v>
      </c>
      <c r="K306" s="5">
        <f>Table1[[#This Row],[purpleair]]-Table1[[#This Row],[adjusted_weighted_FEM_avg]]</f>
        <v>5.7807681774283033</v>
      </c>
      <c r="L306" s="5">
        <f>ABS(Table1[[#This Row],[modulair_err]])</f>
        <v>1.1615751774283041</v>
      </c>
      <c r="M306" s="5">
        <f>ABS(Table1[[#This Row],[purpleair_err]])</f>
        <v>5.7807681774283033</v>
      </c>
      <c r="N306" s="5">
        <f>Table1[[#This Row],[modulair_err]]^2</f>
        <v>1.3492568928175961</v>
      </c>
      <c r="O306" s="5">
        <f>Table1[[#This Row],[purpleair_err]]^2</f>
        <v>33.417280721167749</v>
      </c>
      <c r="P306" s="5"/>
      <c r="Q306" s="5"/>
    </row>
    <row r="307" spans="1:17" x14ac:dyDescent="0.3">
      <c r="A307" s="2">
        <v>45516.208333333299</v>
      </c>
      <c r="B307" s="5">
        <v>6.1</v>
      </c>
      <c r="C307" s="5">
        <v>10.7</v>
      </c>
      <c r="D307" s="5">
        <v>15.2</v>
      </c>
      <c r="E307" s="5">
        <f t="shared" si="10"/>
        <v>10.666666666666666</v>
      </c>
      <c r="F307" s="5">
        <f>AVERAGE((Table1[[#This Row],[thermo]]*$S$7),(Table1[[#This Row],[1022]]*$T$7),( Table1[[#This Row],[1020]]*$U$7))</f>
        <v>11.160713787635189</v>
      </c>
      <c r="G307" s="5">
        <f>AVERAGE((Table1[[#This Row],[thermo]]*$S$8),(Table1[[#This Row],[1022]]*$T$8),( Table1[[#This Row],[1020]]*$U$8))</f>
        <v>10.891343741416895</v>
      </c>
      <c r="H307" s="5">
        <v>14.4</v>
      </c>
      <c r="I307" s="6">
        <v>18.269020999999999</v>
      </c>
      <c r="J307" s="6">
        <f>Table1[[#This Row],[modulair]]-Table1[[#This Row],[adjusted_weighted_FEM_avg]]</f>
        <v>3.5086562585831054</v>
      </c>
      <c r="K307" s="5">
        <f>Table1[[#This Row],[purpleair]]-Table1[[#This Row],[adjusted_weighted_FEM_avg]]</f>
        <v>7.3776772585831036</v>
      </c>
      <c r="L307" s="5">
        <f>ABS(Table1[[#This Row],[modulair_err]])</f>
        <v>3.5086562585831054</v>
      </c>
      <c r="M307" s="5">
        <f>ABS(Table1[[#This Row],[purpleair_err]])</f>
        <v>7.3776772585831036</v>
      </c>
      <c r="N307" s="5">
        <f>Table1[[#This Row],[modulair_err]]^2</f>
        <v>12.310668740894394</v>
      </c>
      <c r="O307" s="5">
        <f>Table1[[#This Row],[purpleair_err]]^2</f>
        <v>54.430121731814296</v>
      </c>
      <c r="P307" s="5"/>
      <c r="Q307" s="5"/>
    </row>
    <row r="308" spans="1:17" x14ac:dyDescent="0.3">
      <c r="A308" s="2">
        <v>45516.25</v>
      </c>
      <c r="B308" s="5">
        <v>16.2</v>
      </c>
      <c r="C308" s="5">
        <v>12.6</v>
      </c>
      <c r="D308" s="5">
        <v>14.8</v>
      </c>
      <c r="E308" s="5">
        <f t="shared" si="10"/>
        <v>14.533333333333331</v>
      </c>
      <c r="F308" s="5">
        <f>AVERAGE((Table1[[#This Row],[thermo]]*$S$7),(Table1[[#This Row],[1022]]*$T$7),( Table1[[#This Row],[1020]]*$U$7))</f>
        <v>13.798927351354005</v>
      </c>
      <c r="G308" s="5">
        <f>AVERAGE((Table1[[#This Row],[thermo]]*$S$8),(Table1[[#This Row],[1022]]*$T$8),( Table1[[#This Row],[1020]]*$U$8))</f>
        <v>14.283858484928322</v>
      </c>
      <c r="H308" s="5">
        <v>14.1</v>
      </c>
      <c r="I308" s="6">
        <v>18.577801999999998</v>
      </c>
      <c r="J308" s="6">
        <f>Table1[[#This Row],[modulair]]-Table1[[#This Row],[adjusted_weighted_FEM_avg]]</f>
        <v>-0.18385848492832224</v>
      </c>
      <c r="K308" s="5">
        <f>Table1[[#This Row],[purpleair]]-Table1[[#This Row],[adjusted_weighted_FEM_avg]]</f>
        <v>4.2939435150716765</v>
      </c>
      <c r="L308" s="5">
        <f>ABS(Table1[[#This Row],[modulair_err]])</f>
        <v>0.18385848492832224</v>
      </c>
      <c r="M308" s="5">
        <f>ABS(Table1[[#This Row],[purpleair_err]])</f>
        <v>4.2939435150716765</v>
      </c>
      <c r="N308" s="5">
        <f>Table1[[#This Row],[modulair_err]]^2</f>
        <v>3.3803942480138099E-2</v>
      </c>
      <c r="O308" s="5">
        <f>Table1[[#This Row],[purpleair_err]]^2</f>
        <v>18.437950910626103</v>
      </c>
      <c r="P308" s="5"/>
      <c r="Q308" s="5"/>
    </row>
    <row r="309" spans="1:17" x14ac:dyDescent="0.3">
      <c r="A309" s="2">
        <v>45516.291666666701</v>
      </c>
      <c r="B309" s="5">
        <v>0.4</v>
      </c>
      <c r="C309" s="5">
        <v>9.5</v>
      </c>
      <c r="D309" s="5">
        <v>11.4</v>
      </c>
      <c r="E309" s="5">
        <f t="shared" si="10"/>
        <v>7.1000000000000005</v>
      </c>
      <c r="F309" s="5">
        <f>AVERAGE((Table1[[#This Row],[thermo]]*$S$7),(Table1[[#This Row],[1022]]*$T$7),( Table1[[#This Row],[1020]]*$U$7))</f>
        <v>8.5029377792085352</v>
      </c>
      <c r="G309" s="5">
        <f>AVERAGE((Table1[[#This Row],[thermo]]*$S$8),(Table1[[#This Row],[1022]]*$T$8),( Table1[[#This Row],[1020]]*$U$8))</f>
        <v>7.6345900871928789</v>
      </c>
      <c r="H309" s="5">
        <v>17.2</v>
      </c>
      <c r="I309" s="6">
        <v>18.941473999999999</v>
      </c>
      <c r="J309" s="6">
        <f>Table1[[#This Row],[modulair]]-Table1[[#This Row],[adjusted_weighted_FEM_avg]]</f>
        <v>9.5654099128071195</v>
      </c>
      <c r="K309" s="5">
        <f>Table1[[#This Row],[purpleair]]-Table1[[#This Row],[adjusted_weighted_FEM_avg]]</f>
        <v>11.30688391280712</v>
      </c>
      <c r="L309" s="5">
        <f>ABS(Table1[[#This Row],[modulair_err]])</f>
        <v>9.5654099128071195</v>
      </c>
      <c r="M309" s="5">
        <f>ABS(Table1[[#This Row],[purpleair_err]])</f>
        <v>11.30688391280712</v>
      </c>
      <c r="N309" s="5">
        <f>Table1[[#This Row],[modulair_err]]^2</f>
        <v>91.497066800028705</v>
      </c>
      <c r="O309" s="5">
        <f>Table1[[#This Row],[purpleair_err]]^2</f>
        <v>127.84562381769643</v>
      </c>
      <c r="P309" s="5"/>
      <c r="Q309" s="5"/>
    </row>
    <row r="310" spans="1:17" x14ac:dyDescent="0.3">
      <c r="A310" s="2">
        <v>45516.333333333299</v>
      </c>
      <c r="B310" s="5"/>
      <c r="C310" s="5">
        <v>17.600000000000001</v>
      </c>
      <c r="D310" s="5"/>
      <c r="E310" s="5">
        <f t="shared" si="10"/>
        <v>17.600000000000001</v>
      </c>
      <c r="F310" s="5">
        <f>AVERAGE((Table1[[#This Row],[thermo]]*$S$7),(Table1[[#This Row],[1022]]*$T$7),( Table1[[#This Row],[1020]]*$U$7))</f>
        <v>9.873092996953309</v>
      </c>
      <c r="G310" s="5">
        <f>AVERAGE((Table1[[#This Row],[thermo]]*$S$8),(Table1[[#This Row],[1022]]*$T$8),( Table1[[#This Row],[1020]]*$U$8))</f>
        <v>7.174411674216099</v>
      </c>
      <c r="H310" s="5">
        <v>18.7</v>
      </c>
      <c r="I310" s="6">
        <v>21.245909999999999</v>
      </c>
      <c r="J310" s="6">
        <f>Table1[[#This Row],[modulair]]-Table1[[#This Row],[adjusted_weighted_FEM_avg]]</f>
        <v>11.5255883257839</v>
      </c>
      <c r="K310" s="5">
        <f>Table1[[#This Row],[purpleair]]-Table1[[#This Row],[adjusted_weighted_FEM_avg]]</f>
        <v>14.071498325783899</v>
      </c>
      <c r="L310" s="5">
        <f>ABS(Table1[[#This Row],[modulair_err]])</f>
        <v>11.5255883257839</v>
      </c>
      <c r="M310" s="5">
        <f>ABS(Table1[[#This Row],[purpleair_err]])</f>
        <v>14.071498325783899</v>
      </c>
      <c r="N310" s="5">
        <f>Table1[[#This Row],[modulair_err]]^2</f>
        <v>132.83918625544612</v>
      </c>
      <c r="O310" s="5">
        <f>Table1[[#This Row],[purpleair_err]]^2</f>
        <v>198.00706513253908</v>
      </c>
      <c r="P310" s="5"/>
      <c r="Q310" s="5"/>
    </row>
    <row r="311" spans="1:17" x14ac:dyDescent="0.3">
      <c r="A311" s="2">
        <v>45516.375</v>
      </c>
      <c r="B311" s="5">
        <v>15.5</v>
      </c>
      <c r="C311" s="5">
        <v>11.8</v>
      </c>
      <c r="D311" s="5">
        <v>11.9</v>
      </c>
      <c r="E311" s="5">
        <f t="shared" si="10"/>
        <v>13.066666666666668</v>
      </c>
      <c r="F311" s="5">
        <f>AVERAGE((Table1[[#This Row],[thermo]]*$S$7),(Table1[[#This Row],[1022]]*$T$7),( Table1[[#This Row],[1020]]*$U$7))</f>
        <v>12.443210247487281</v>
      </c>
      <c r="G311" s="5">
        <f>AVERAGE((Table1[[#This Row],[thermo]]*$S$8),(Table1[[#This Row],[1022]]*$T$8),( Table1[[#This Row],[1020]]*$U$8))</f>
        <v>12.838076153833592</v>
      </c>
      <c r="H311" s="5">
        <v>21.6</v>
      </c>
      <c r="I311" s="6">
        <v>20.839755</v>
      </c>
      <c r="J311" s="6">
        <f>Table1[[#This Row],[modulair]]-Table1[[#This Row],[adjusted_weighted_FEM_avg]]</f>
        <v>8.7619238461664093</v>
      </c>
      <c r="K311" s="5">
        <f>Table1[[#This Row],[purpleair]]-Table1[[#This Row],[adjusted_weighted_FEM_avg]]</f>
        <v>8.0016788461664081</v>
      </c>
      <c r="L311" s="5">
        <f>ABS(Table1[[#This Row],[modulair_err]])</f>
        <v>8.7619238461664093</v>
      </c>
      <c r="M311" s="5">
        <f>ABS(Table1[[#This Row],[purpleair_err]])</f>
        <v>8.0016788461664081</v>
      </c>
      <c r="N311" s="5">
        <f>Table1[[#This Row],[modulair_err]]^2</f>
        <v>76.771309486019561</v>
      </c>
      <c r="O311" s="5">
        <f>Table1[[#This Row],[purpleair_err]]^2</f>
        <v>64.02686435718698</v>
      </c>
      <c r="P311" s="5"/>
      <c r="Q311" s="5"/>
    </row>
    <row r="312" spans="1:17" x14ac:dyDescent="0.3">
      <c r="A312" s="2">
        <v>45516.416666666701</v>
      </c>
      <c r="B312" s="5">
        <v>22.4</v>
      </c>
      <c r="C312" s="5">
        <v>15.6</v>
      </c>
      <c r="D312" s="5">
        <v>12.1</v>
      </c>
      <c r="E312" s="5">
        <f t="shared" si="10"/>
        <v>16.7</v>
      </c>
      <c r="F312" s="5">
        <f>AVERAGE((Table1[[#This Row],[thermo]]*$S$7),(Table1[[#This Row],[1022]]*$T$7),( Table1[[#This Row],[1020]]*$U$7))</f>
        <v>15.778084141618814</v>
      </c>
      <c r="G312" s="5">
        <f>AVERAGE((Table1[[#This Row],[thermo]]*$S$8),(Table1[[#This Row],[1022]]*$T$8),( Table1[[#This Row],[1020]]*$U$8))</f>
        <v>16.327299183815004</v>
      </c>
      <c r="H312" s="5">
        <v>21</v>
      </c>
      <c r="I312" s="6">
        <v>20.308872999999998</v>
      </c>
      <c r="J312" s="6">
        <f>Table1[[#This Row],[modulair]]-Table1[[#This Row],[adjusted_weighted_FEM_avg]]</f>
        <v>4.6727008161849959</v>
      </c>
      <c r="K312" s="5">
        <f>Table1[[#This Row],[purpleair]]-Table1[[#This Row],[adjusted_weighted_FEM_avg]]</f>
        <v>3.9815738161849943</v>
      </c>
      <c r="L312" s="5">
        <f>ABS(Table1[[#This Row],[modulair_err]])</f>
        <v>4.6727008161849959</v>
      </c>
      <c r="M312" s="5">
        <f>ABS(Table1[[#This Row],[purpleair_err]])</f>
        <v>3.9815738161849943</v>
      </c>
      <c r="N312" s="5">
        <f>Table1[[#This Row],[modulair_err]]^2</f>
        <v>21.834132917575928</v>
      </c>
      <c r="O312" s="5">
        <f>Table1[[#This Row],[purpleair_err]]^2</f>
        <v>15.852930053729938</v>
      </c>
      <c r="P312" s="5"/>
      <c r="Q312" s="5"/>
    </row>
    <row r="313" spans="1:17" x14ac:dyDescent="0.3">
      <c r="A313" s="2">
        <v>45516.458333333299</v>
      </c>
      <c r="B313" s="5">
        <v>17</v>
      </c>
      <c r="C313" s="5">
        <v>14.4</v>
      </c>
      <c r="D313" s="5">
        <v>11.6</v>
      </c>
      <c r="E313" s="5">
        <f t="shared" si="10"/>
        <v>14.333333333333334</v>
      </c>
      <c r="F313" s="5">
        <f>AVERAGE((Table1[[#This Row],[thermo]]*$S$7),(Table1[[#This Row],[1022]]*$T$7),( Table1[[#This Row],[1020]]*$U$7))</f>
        <v>14.069680390606621</v>
      </c>
      <c r="G313" s="5">
        <f>AVERAGE((Table1[[#This Row],[thermo]]*$S$8),(Table1[[#This Row],[1022]]*$T$8),( Table1[[#This Row],[1020]]*$U$8))</f>
        <v>14.209643460235471</v>
      </c>
      <c r="H313" s="5">
        <v>20.100000000000001</v>
      </c>
      <c r="I313" s="6">
        <v>18.812168</v>
      </c>
      <c r="J313" s="6">
        <f>Table1[[#This Row],[modulair]]-Table1[[#This Row],[adjusted_weighted_FEM_avg]]</f>
        <v>5.8903565397645306</v>
      </c>
      <c r="K313" s="5">
        <f>Table1[[#This Row],[purpleair]]-Table1[[#This Row],[adjusted_weighted_FEM_avg]]</f>
        <v>4.6025245397645289</v>
      </c>
      <c r="L313" s="5">
        <f>ABS(Table1[[#This Row],[modulair_err]])</f>
        <v>5.8903565397645306</v>
      </c>
      <c r="M313" s="5">
        <f>ABS(Table1[[#This Row],[purpleair_err]])</f>
        <v>4.6025245397645289</v>
      </c>
      <c r="N313" s="5">
        <f>Table1[[#This Row],[modulair_err]]^2</f>
        <v>34.696300165546774</v>
      </c>
      <c r="O313" s="5">
        <f>Table1[[#This Row],[purpleair_err]]^2</f>
        <v>21.183232139134688</v>
      </c>
      <c r="P313" s="5"/>
      <c r="Q313" s="5"/>
    </row>
    <row r="314" spans="1:17" x14ac:dyDescent="0.3">
      <c r="A314" s="2">
        <v>45516.5</v>
      </c>
      <c r="B314" s="5">
        <v>17.2</v>
      </c>
      <c r="C314" s="5">
        <v>10.7</v>
      </c>
      <c r="D314" s="5">
        <v>10.4</v>
      </c>
      <c r="E314" s="5">
        <f t="shared" si="10"/>
        <v>12.766666666666666</v>
      </c>
      <c r="F314" s="5">
        <f>AVERAGE((Table1[[#This Row],[thermo]]*$S$7),(Table1[[#This Row],[1022]]*$T$7),( Table1[[#This Row],[1020]]*$U$7))</f>
        <v>11.700316384058013</v>
      </c>
      <c r="G314" s="5">
        <f>AVERAGE((Table1[[#This Row],[thermo]]*$S$8),(Table1[[#This Row],[1022]]*$T$8),( Table1[[#This Row],[1020]]*$U$8))</f>
        <v>12.371210837080563</v>
      </c>
      <c r="H314" s="5">
        <v>16.5</v>
      </c>
      <c r="I314" s="6">
        <v>17.060500999999999</v>
      </c>
      <c r="J314" s="6">
        <f>Table1[[#This Row],[modulair]]-Table1[[#This Row],[adjusted_weighted_FEM_avg]]</f>
        <v>4.1287891629194373</v>
      </c>
      <c r="K314" s="5">
        <f>Table1[[#This Row],[purpleair]]-Table1[[#This Row],[adjusted_weighted_FEM_avg]]</f>
        <v>4.6892901629194359</v>
      </c>
      <c r="L314" s="5">
        <f>ABS(Table1[[#This Row],[modulair_err]])</f>
        <v>4.1287891629194373</v>
      </c>
      <c r="M314" s="5">
        <f>ABS(Table1[[#This Row],[purpleair_err]])</f>
        <v>4.6892901629194359</v>
      </c>
      <c r="N314" s="5">
        <f>Table1[[#This Row],[modulair_err]]^2</f>
        <v>17.046899951840988</v>
      </c>
      <c r="O314" s="5">
        <f>Table1[[#This Row],[purpleair_err]]^2</f>
        <v>21.989442232052991</v>
      </c>
      <c r="P314" s="5"/>
      <c r="Q314" s="5"/>
    </row>
    <row r="315" spans="1:17" x14ac:dyDescent="0.3">
      <c r="A315" s="2">
        <v>45516.541666666701</v>
      </c>
      <c r="B315" s="5">
        <v>10.6</v>
      </c>
      <c r="C315" s="5">
        <v>14.8</v>
      </c>
      <c r="D315" s="5">
        <v>11.4</v>
      </c>
      <c r="E315" s="5">
        <f t="shared" si="10"/>
        <v>12.266666666666666</v>
      </c>
      <c r="F315" s="5">
        <f>AVERAGE((Table1[[#This Row],[thermo]]*$S$7),(Table1[[#This Row],[1022]]*$T$7),( Table1[[#This Row],[1020]]*$U$7))</f>
        <v>13.174122641387804</v>
      </c>
      <c r="G315" s="5">
        <f>AVERAGE((Table1[[#This Row],[thermo]]*$S$8),(Table1[[#This Row],[1022]]*$T$8),( Table1[[#This Row],[1020]]*$U$8))</f>
        <v>12.568445923492595</v>
      </c>
      <c r="H315" s="5">
        <v>17</v>
      </c>
      <c r="I315" s="6">
        <v>18.207597</v>
      </c>
      <c r="J315" s="6">
        <f>Table1[[#This Row],[modulair]]-Table1[[#This Row],[adjusted_weighted_FEM_avg]]</f>
        <v>4.4315540765074051</v>
      </c>
      <c r="K315" s="5">
        <f>Table1[[#This Row],[purpleair]]-Table1[[#This Row],[adjusted_weighted_FEM_avg]]</f>
        <v>5.6391510765074049</v>
      </c>
      <c r="L315" s="5">
        <f>ABS(Table1[[#This Row],[modulair_err]])</f>
        <v>4.4315540765074051</v>
      </c>
      <c r="M315" s="5">
        <f>ABS(Table1[[#This Row],[purpleair_err]])</f>
        <v>5.6391510765074049</v>
      </c>
      <c r="N315" s="5">
        <f>Table1[[#This Row],[modulair_err]]^2</f>
        <v>19.638671533009401</v>
      </c>
      <c r="O315" s="5">
        <f>Table1[[#This Row],[purpleair_err]]^2</f>
        <v>31.800024863674622</v>
      </c>
      <c r="P315" s="5"/>
      <c r="Q315" s="5"/>
    </row>
    <row r="316" spans="1:17" x14ac:dyDescent="0.3">
      <c r="A316" s="2">
        <v>45516.583333333299</v>
      </c>
      <c r="B316" s="5">
        <v>16.899999999999999</v>
      </c>
      <c r="C316" s="5">
        <v>8.6</v>
      </c>
      <c r="D316" s="5">
        <v>12.6</v>
      </c>
      <c r="E316" s="5">
        <f t="shared" si="10"/>
        <v>12.700000000000001</v>
      </c>
      <c r="F316" s="5">
        <f>AVERAGE((Table1[[#This Row],[thermo]]*$S$7),(Table1[[#This Row],[1022]]*$T$7),( Table1[[#This Row],[1020]]*$U$7))</f>
        <v>11.071954582739897</v>
      </c>
      <c r="G316" s="5">
        <f>AVERAGE((Table1[[#This Row],[thermo]]*$S$8),(Table1[[#This Row],[1022]]*$T$8),( Table1[[#This Row],[1020]]*$U$8))</f>
        <v>12.138621720854282</v>
      </c>
      <c r="H316" s="5">
        <v>22.6</v>
      </c>
      <c r="I316" s="6">
        <v>19.630286999999999</v>
      </c>
      <c r="J316" s="6">
        <f>Table1[[#This Row],[modulair]]-Table1[[#This Row],[adjusted_weighted_FEM_avg]]</f>
        <v>10.46137827914572</v>
      </c>
      <c r="K316" s="5">
        <f>Table1[[#This Row],[purpleair]]-Table1[[#This Row],[adjusted_weighted_FEM_avg]]</f>
        <v>7.4916652791457174</v>
      </c>
      <c r="L316" s="5">
        <f>ABS(Table1[[#This Row],[modulair_err]])</f>
        <v>10.46137827914572</v>
      </c>
      <c r="M316" s="5">
        <f>ABS(Table1[[#This Row],[purpleair_err]])</f>
        <v>7.4916652791457174</v>
      </c>
      <c r="N316" s="5">
        <f>Table1[[#This Row],[modulair_err]]^2</f>
        <v>109.44043549938186</v>
      </c>
      <c r="O316" s="5">
        <f>Table1[[#This Row],[purpleair_err]]^2</f>
        <v>56.125048654757478</v>
      </c>
      <c r="P316" s="5"/>
      <c r="Q316" s="5"/>
    </row>
    <row r="317" spans="1:17" x14ac:dyDescent="0.3">
      <c r="A317" s="2">
        <v>45516.625</v>
      </c>
      <c r="B317" s="5">
        <v>7.2</v>
      </c>
      <c r="C317" s="5">
        <v>8</v>
      </c>
      <c r="D317" s="5">
        <v>9.4</v>
      </c>
      <c r="E317" s="5">
        <f t="shared" si="10"/>
        <v>8.2000000000000011</v>
      </c>
      <c r="F317" s="5">
        <f>AVERAGE((Table1[[#This Row],[thermo]]*$S$7),(Table1[[#This Row],[1022]]*$T$7),( Table1[[#This Row],[1020]]*$U$7))</f>
        <v>8.2483969389728227</v>
      </c>
      <c r="G317" s="5">
        <f>AVERAGE((Table1[[#This Row],[thermo]]*$S$8),(Table1[[#This Row],[1022]]*$T$8),( Table1[[#This Row],[1020]]*$U$8))</f>
        <v>8.2311282499555976</v>
      </c>
      <c r="H317" s="5">
        <v>21.9</v>
      </c>
      <c r="I317" s="6">
        <v>20.231252000000001</v>
      </c>
      <c r="J317" s="6">
        <f>Table1[[#This Row],[modulair]]-Table1[[#This Row],[adjusted_weighted_FEM_avg]]</f>
        <v>13.668871750044401</v>
      </c>
      <c r="K317" s="5">
        <f>Table1[[#This Row],[purpleair]]-Table1[[#This Row],[adjusted_weighted_FEM_avg]]</f>
        <v>12.000123750044404</v>
      </c>
      <c r="L317" s="5">
        <f>ABS(Table1[[#This Row],[modulair_err]])</f>
        <v>13.668871750044401</v>
      </c>
      <c r="M317" s="5">
        <f>ABS(Table1[[#This Row],[purpleair_err]])</f>
        <v>12.000123750044404</v>
      </c>
      <c r="N317" s="5">
        <f>Table1[[#This Row],[modulair_err]]^2</f>
        <v>186.83805491916189</v>
      </c>
      <c r="O317" s="5">
        <f>Table1[[#This Row],[purpleair_err]]^2</f>
        <v>144.00297001637978</v>
      </c>
      <c r="P317" s="5"/>
      <c r="Q317" s="5"/>
    </row>
    <row r="318" spans="1:17" x14ac:dyDescent="0.3">
      <c r="A318" s="2">
        <v>45516.666666666701</v>
      </c>
      <c r="B318" s="5">
        <v>6.6</v>
      </c>
      <c r="C318" s="5">
        <v>13.9</v>
      </c>
      <c r="D318" s="5">
        <v>11.1</v>
      </c>
      <c r="E318" s="5">
        <f t="shared" si="10"/>
        <v>10.533333333333333</v>
      </c>
      <c r="F318" s="5">
        <f>AVERAGE((Table1[[#This Row],[thermo]]*$S$7),(Table1[[#This Row],[1022]]*$T$7),( Table1[[#This Row],[1020]]*$U$7))</f>
        <v>11.921585131939198</v>
      </c>
      <c r="G318" s="5">
        <f>AVERAGE((Table1[[#This Row],[thermo]]*$S$8),(Table1[[#This Row],[1022]]*$T$8),( Table1[[#This Row],[1020]]*$U$8))</f>
        <v>11.017833854783467</v>
      </c>
      <c r="H318" s="5">
        <v>23.9</v>
      </c>
      <c r="I318" s="6">
        <v>20.959402999999998</v>
      </c>
      <c r="J318" s="6">
        <f>Table1[[#This Row],[modulair]]-Table1[[#This Row],[adjusted_weighted_FEM_avg]]</f>
        <v>12.882166145216532</v>
      </c>
      <c r="K318" s="5">
        <f>Table1[[#This Row],[purpleair]]-Table1[[#This Row],[adjusted_weighted_FEM_avg]]</f>
        <v>9.9415691452165316</v>
      </c>
      <c r="L318" s="5">
        <f>ABS(Table1[[#This Row],[modulair_err]])</f>
        <v>12.882166145216532</v>
      </c>
      <c r="M318" s="5">
        <f>ABS(Table1[[#This Row],[purpleair_err]])</f>
        <v>9.9415691452165316</v>
      </c>
      <c r="N318" s="5">
        <f>Table1[[#This Row],[modulair_err]]^2</f>
        <v>165.95020459296296</v>
      </c>
      <c r="O318" s="5">
        <f>Table1[[#This Row],[purpleair_err]]^2</f>
        <v>98.834797069121365</v>
      </c>
      <c r="P318" s="5"/>
      <c r="Q318" s="5"/>
    </row>
    <row r="319" spans="1:17" x14ac:dyDescent="0.3">
      <c r="A319" s="2">
        <v>45516.708333333299</v>
      </c>
      <c r="B319" s="5">
        <v>10.9</v>
      </c>
      <c r="C319" s="5">
        <v>15.3</v>
      </c>
      <c r="D319" s="5">
        <v>9.1</v>
      </c>
      <c r="E319" s="5">
        <f t="shared" si="10"/>
        <v>11.766666666666667</v>
      </c>
      <c r="F319" s="5">
        <f>AVERAGE((Table1[[#This Row],[thermo]]*$S$7),(Table1[[#This Row],[1022]]*$T$7),( Table1[[#This Row],[1020]]*$U$7))</f>
        <v>12.877675080048084</v>
      </c>
      <c r="G319" s="5">
        <f>AVERAGE((Table1[[#This Row],[thermo]]*$S$8),(Table1[[#This Row],[1022]]*$T$8),( Table1[[#This Row],[1020]]*$U$8))</f>
        <v>12.116769495317399</v>
      </c>
      <c r="H319" s="5">
        <v>18.3</v>
      </c>
      <c r="I319" s="6">
        <v>17.872478999999998</v>
      </c>
      <c r="J319" s="6">
        <f>Table1[[#This Row],[modulair]]-Table1[[#This Row],[adjusted_weighted_FEM_avg]]</f>
        <v>6.1832305046826015</v>
      </c>
      <c r="K319" s="5">
        <f>Table1[[#This Row],[purpleair]]-Table1[[#This Row],[adjusted_weighted_FEM_avg]]</f>
        <v>5.7557095046825992</v>
      </c>
      <c r="L319" s="5">
        <f>ABS(Table1[[#This Row],[modulair_err]])</f>
        <v>6.1832305046826015</v>
      </c>
      <c r="M319" s="5">
        <f>ABS(Table1[[#This Row],[purpleair_err]])</f>
        <v>5.7557095046825992</v>
      </c>
      <c r="N319" s="5">
        <f>Table1[[#This Row],[modulair_err]]^2</f>
        <v>38.23233947403746</v>
      </c>
      <c r="O319" s="5">
        <f>Table1[[#This Row],[purpleair_err]]^2</f>
        <v>33.128191902293615</v>
      </c>
      <c r="P319" s="5"/>
      <c r="Q319" s="5"/>
    </row>
    <row r="320" spans="1:17" x14ac:dyDescent="0.3">
      <c r="A320" s="2">
        <v>45516.75</v>
      </c>
      <c r="B320" s="5">
        <v>20.8</v>
      </c>
      <c r="C320" s="5">
        <v>3.7</v>
      </c>
      <c r="D320" s="5">
        <v>12.8</v>
      </c>
      <c r="E320" s="5">
        <f t="shared" si="10"/>
        <v>12.433333333333332</v>
      </c>
      <c r="F320" s="5">
        <f>AVERAGE((Table1[[#This Row],[thermo]]*$S$7),(Table1[[#This Row],[1022]]*$T$7),( Table1[[#This Row],[1020]]*$U$7))</f>
        <v>9.026956292038852</v>
      </c>
      <c r="G320" s="5">
        <f>AVERAGE((Table1[[#This Row],[thermo]]*$S$8),(Table1[[#This Row],[1022]]*$T$8),( Table1[[#This Row],[1020]]*$U$8))</f>
        <v>11.265702735982059</v>
      </c>
      <c r="H320" s="5">
        <v>20</v>
      </c>
      <c r="I320" s="6">
        <v>17.962876999999999</v>
      </c>
      <c r="J320" s="6">
        <f>Table1[[#This Row],[modulair]]-Table1[[#This Row],[adjusted_weighted_FEM_avg]]</f>
        <v>8.7342972640179415</v>
      </c>
      <c r="K320" s="5">
        <f>Table1[[#This Row],[purpleair]]-Table1[[#This Row],[adjusted_weighted_FEM_avg]]</f>
        <v>6.6971742640179404</v>
      </c>
      <c r="L320" s="5">
        <f>ABS(Table1[[#This Row],[modulair_err]])</f>
        <v>8.7342972640179415</v>
      </c>
      <c r="M320" s="5">
        <f>ABS(Table1[[#This Row],[purpleair_err]])</f>
        <v>6.6971742640179404</v>
      </c>
      <c r="N320" s="5">
        <f>Table1[[#This Row],[modulair_err]]^2</f>
        <v>76.287948696231297</v>
      </c>
      <c r="O320" s="5">
        <f>Table1[[#This Row],[purpleair_err]]^2</f>
        <v>44.852143122624241</v>
      </c>
      <c r="P320" s="5"/>
      <c r="Q320" s="5"/>
    </row>
    <row r="321" spans="1:17" x14ac:dyDescent="0.3">
      <c r="A321" s="2">
        <v>45516.791666666701</v>
      </c>
      <c r="B321" s="5">
        <v>26</v>
      </c>
      <c r="C321" s="5">
        <v>3.1</v>
      </c>
      <c r="D321" s="5">
        <v>9.1999999999999993</v>
      </c>
      <c r="E321" s="5">
        <f t="shared" si="10"/>
        <v>12.766666666666666</v>
      </c>
      <c r="F321" s="5">
        <f>AVERAGE((Table1[[#This Row],[thermo]]*$S$7),(Table1[[#This Row],[1022]]*$T$7),( Table1[[#This Row],[1020]]*$U$7))</f>
        <v>8.5748434343249151</v>
      </c>
      <c r="G321" s="5">
        <f>AVERAGE((Table1[[#This Row],[thermo]]*$S$8),(Table1[[#This Row],[1022]]*$T$8),( Table1[[#This Row],[1020]]*$U$8))</f>
        <v>11.281333466105018</v>
      </c>
      <c r="H321" s="5">
        <v>13.8</v>
      </c>
      <c r="I321" s="6">
        <v>13.983508</v>
      </c>
      <c r="J321" s="6">
        <f>Table1[[#This Row],[modulair]]-Table1[[#This Row],[adjusted_weighted_FEM_avg]]</f>
        <v>2.518666533894983</v>
      </c>
      <c r="K321" s="5">
        <f>Table1[[#This Row],[purpleair]]-Table1[[#This Row],[adjusted_weighted_FEM_avg]]</f>
        <v>2.7021745338949827</v>
      </c>
      <c r="L321" s="5">
        <f>ABS(Table1[[#This Row],[modulair_err]])</f>
        <v>2.518666533894983</v>
      </c>
      <c r="M321" s="5">
        <f>ABS(Table1[[#This Row],[purpleair_err]])</f>
        <v>2.7021745338949827</v>
      </c>
      <c r="N321" s="5">
        <f>Table1[[#This Row],[modulair_err]]^2</f>
        <v>6.3436811089625671</v>
      </c>
      <c r="O321" s="5">
        <f>Table1[[#This Row],[purpleair_err]]^2</f>
        <v>7.3017472116305671</v>
      </c>
      <c r="P321" s="5"/>
      <c r="Q321" s="5"/>
    </row>
    <row r="322" spans="1:17" x14ac:dyDescent="0.3">
      <c r="A322" s="2">
        <v>45516.833333333299</v>
      </c>
      <c r="B322" s="5">
        <v>16.100000000000001</v>
      </c>
      <c r="C322" s="5">
        <v>3.4</v>
      </c>
      <c r="D322" s="5">
        <v>5.3</v>
      </c>
      <c r="E322" s="5">
        <f t="shared" si="10"/>
        <v>8.2666666666666675</v>
      </c>
      <c r="F322" s="5">
        <f>AVERAGE((Table1[[#This Row],[thermo]]*$S$7),(Table1[[#This Row],[1022]]*$T$7),( Table1[[#This Row],[1020]]*$U$7))</f>
        <v>6.0320768336479107</v>
      </c>
      <c r="G322" s="5">
        <f>AVERAGE((Table1[[#This Row],[thermo]]*$S$8),(Table1[[#This Row],[1022]]*$T$8),( Table1[[#This Row],[1020]]*$U$8))</f>
        <v>7.4620092183902207</v>
      </c>
      <c r="H322" s="5">
        <v>9.3000000000000007</v>
      </c>
      <c r="I322" s="6">
        <v>9.0767380000000006</v>
      </c>
      <c r="J322" s="6">
        <f>Table1[[#This Row],[modulair]]-Table1[[#This Row],[adjusted_weighted_FEM_avg]]</f>
        <v>1.83799078160978</v>
      </c>
      <c r="K322" s="5">
        <f>Table1[[#This Row],[purpleair]]-Table1[[#This Row],[adjusted_weighted_FEM_avg]]</f>
        <v>1.61472878160978</v>
      </c>
      <c r="L322" s="5">
        <f>ABS(Table1[[#This Row],[modulair_err]])</f>
        <v>1.83799078160978</v>
      </c>
      <c r="M322" s="5">
        <f>ABS(Table1[[#This Row],[purpleair_err]])</f>
        <v>1.61472878160978</v>
      </c>
      <c r="N322" s="5">
        <f>Table1[[#This Row],[modulair_err]]^2</f>
        <v>3.3782101132825302</v>
      </c>
      <c r="O322" s="5">
        <f>Table1[[#This Row],[purpleair_err]]^2</f>
        <v>2.6073490381590045</v>
      </c>
      <c r="P322" s="5"/>
      <c r="Q322" s="5"/>
    </row>
    <row r="323" spans="1:17" x14ac:dyDescent="0.3">
      <c r="A323" s="2">
        <v>45516.875</v>
      </c>
      <c r="B323" s="5">
        <v>3.8</v>
      </c>
      <c r="C323" s="5">
        <v>5</v>
      </c>
      <c r="D323" s="5">
        <v>6.3</v>
      </c>
      <c r="E323" s="5">
        <f t="shared" ref="E323:E386" si="11">AVERAGE(B323:D323)</f>
        <v>5.0333333333333341</v>
      </c>
      <c r="F323" s="5">
        <f>AVERAGE((Table1[[#This Row],[thermo]]*$S$7),(Table1[[#This Row],[1022]]*$T$7),( Table1[[#This Row],[1020]]*$U$7))</f>
        <v>5.1545517777080132</v>
      </c>
      <c r="G323" s="5">
        <f>AVERAGE((Table1[[#This Row],[thermo]]*$S$8),(Table1[[#This Row],[1022]]*$T$8),( Table1[[#This Row],[1020]]*$U$8))</f>
        <v>5.0903219646060069</v>
      </c>
      <c r="H323" s="5">
        <v>12.8</v>
      </c>
      <c r="I323" s="6">
        <v>12.346622999999999</v>
      </c>
      <c r="J323" s="6">
        <f>Table1[[#This Row],[modulair]]-Table1[[#This Row],[adjusted_weighted_FEM_avg]]</f>
        <v>7.7096780353939938</v>
      </c>
      <c r="K323" s="5">
        <f>Table1[[#This Row],[purpleair]]-Table1[[#This Row],[adjusted_weighted_FEM_avg]]</f>
        <v>7.2563010353939923</v>
      </c>
      <c r="L323" s="5">
        <f>ABS(Table1[[#This Row],[modulair_err]])</f>
        <v>7.7096780353939938</v>
      </c>
      <c r="M323" s="5">
        <f>ABS(Table1[[#This Row],[purpleair_err]])</f>
        <v>7.2563010353939923</v>
      </c>
      <c r="N323" s="5">
        <f>Table1[[#This Row],[modulair_err]]^2</f>
        <v>59.439135409436588</v>
      </c>
      <c r="O323" s="5">
        <f>Table1[[#This Row],[purpleair_err]]^2</f>
        <v>52.653904716259923</v>
      </c>
      <c r="P323" s="5"/>
      <c r="Q323" s="5"/>
    </row>
    <row r="324" spans="1:17" x14ac:dyDescent="0.3">
      <c r="A324" s="2">
        <v>45516.916666666701</v>
      </c>
      <c r="B324" s="5">
        <v>12.5</v>
      </c>
      <c r="C324" s="5">
        <v>10.1</v>
      </c>
      <c r="D324" s="5">
        <v>7</v>
      </c>
      <c r="E324" s="5">
        <f t="shared" si="11"/>
        <v>9.8666666666666671</v>
      </c>
      <c r="F324" s="5">
        <f>AVERAGE((Table1[[#This Row],[thermo]]*$S$7),(Table1[[#This Row],[1022]]*$T$7),( Table1[[#This Row],[1020]]*$U$7))</f>
        <v>9.6546191753644592</v>
      </c>
      <c r="G324" s="5">
        <f>AVERAGE((Table1[[#This Row],[thermo]]*$S$8),(Table1[[#This Row],[1022]]*$T$8),( Table1[[#This Row],[1020]]*$U$8))</f>
        <v>9.7591245643333675</v>
      </c>
      <c r="H324" s="5">
        <v>10.8</v>
      </c>
      <c r="I324" s="6">
        <v>9.7288460000000008</v>
      </c>
      <c r="J324" s="6">
        <f>Table1[[#This Row],[modulair]]-Table1[[#This Row],[adjusted_weighted_FEM_avg]]</f>
        <v>1.0408754356666332</v>
      </c>
      <c r="K324" s="5">
        <f>Table1[[#This Row],[purpleair]]-Table1[[#This Row],[adjusted_weighted_FEM_avg]]</f>
        <v>-3.0278564333366731E-2</v>
      </c>
      <c r="L324" s="5">
        <f>ABS(Table1[[#This Row],[modulair_err]])</f>
        <v>1.0408754356666332</v>
      </c>
      <c r="M324" s="5">
        <f>ABS(Table1[[#This Row],[purpleair_err]])</f>
        <v>3.0278564333366731E-2</v>
      </c>
      <c r="N324" s="5">
        <f>Table1[[#This Row],[modulair_err]]^2</f>
        <v>1.0834216725742034</v>
      </c>
      <c r="O324" s="5">
        <f>Table1[[#This Row],[purpleair_err]]^2</f>
        <v>9.1679145808982792E-4</v>
      </c>
      <c r="P324" s="5"/>
      <c r="Q324" s="5"/>
    </row>
    <row r="325" spans="1:17" x14ac:dyDescent="0.3">
      <c r="A325" s="2">
        <v>45516.958333333299</v>
      </c>
      <c r="B325" s="5">
        <v>16.7</v>
      </c>
      <c r="C325" s="5">
        <v>2.1</v>
      </c>
      <c r="D325" s="5">
        <v>10.8</v>
      </c>
      <c r="E325" s="5">
        <f t="shared" si="11"/>
        <v>9.8666666666666671</v>
      </c>
      <c r="F325" s="5">
        <f>AVERAGE((Table1[[#This Row],[thermo]]*$S$7),(Table1[[#This Row],[1022]]*$T$7),( Table1[[#This Row],[1020]]*$U$7))</f>
        <v>6.9017488052825797</v>
      </c>
      <c r="G325" s="5">
        <f>AVERAGE((Table1[[#This Row],[thermo]]*$S$8),(Table1[[#This Row],[1022]]*$T$8),( Table1[[#This Row],[1020]]*$U$8))</f>
        <v>8.8577676304516952</v>
      </c>
      <c r="H325" s="5">
        <v>11.1</v>
      </c>
      <c r="I325" s="6">
        <v>10.084819</v>
      </c>
      <c r="J325" s="6">
        <f>Table1[[#This Row],[modulair]]-Table1[[#This Row],[adjusted_weighted_FEM_avg]]</f>
        <v>2.2422323695483044</v>
      </c>
      <c r="K325" s="5">
        <f>Table1[[#This Row],[purpleair]]-Table1[[#This Row],[adjusted_weighted_FEM_avg]]</f>
        <v>1.2270513695483043</v>
      </c>
      <c r="L325" s="5">
        <f>ABS(Table1[[#This Row],[modulair_err]])</f>
        <v>2.2422323695483044</v>
      </c>
      <c r="M325" s="5">
        <f>ABS(Table1[[#This Row],[purpleair_err]])</f>
        <v>1.2270513695483043</v>
      </c>
      <c r="N325" s="5">
        <f>Table1[[#This Row],[modulair_err]]^2</f>
        <v>5.0276059990502038</v>
      </c>
      <c r="O325" s="5">
        <f>Table1[[#This Row],[purpleair_err]]^2</f>
        <v>1.5056550635103692</v>
      </c>
      <c r="P325" s="5"/>
      <c r="Q325" s="5"/>
    </row>
    <row r="326" spans="1:17" x14ac:dyDescent="0.3">
      <c r="A326" s="2">
        <v>45517</v>
      </c>
      <c r="B326" s="5">
        <v>18.7</v>
      </c>
      <c r="C326" s="5">
        <v>6.6</v>
      </c>
      <c r="D326" s="5">
        <v>8.9</v>
      </c>
      <c r="E326" s="5">
        <f t="shared" si="11"/>
        <v>11.399999999999999</v>
      </c>
      <c r="F326" s="5">
        <f>AVERAGE((Table1[[#This Row],[thermo]]*$S$7),(Table1[[#This Row],[1022]]*$T$7),( Table1[[#This Row],[1020]]*$U$7))</f>
        <v>9.2412140878921605</v>
      </c>
      <c r="G326" s="5">
        <f>AVERAGE((Table1[[#This Row],[thermo]]*$S$8),(Table1[[#This Row],[1022]]*$T$8),( Table1[[#This Row],[1020]]*$U$8))</f>
        <v>10.627054447465914</v>
      </c>
      <c r="H326" s="5">
        <v>12.6</v>
      </c>
      <c r="I326" s="6">
        <v>11.592606</v>
      </c>
      <c r="J326" s="6">
        <f>Table1[[#This Row],[modulair]]-Table1[[#This Row],[adjusted_weighted_FEM_avg]]</f>
        <v>1.9729455525340853</v>
      </c>
      <c r="K326" s="5">
        <f>Table1[[#This Row],[purpleair]]-Table1[[#This Row],[adjusted_weighted_FEM_avg]]</f>
        <v>0.96555155253408564</v>
      </c>
      <c r="L326" s="5">
        <f>ABS(Table1[[#This Row],[modulair_err]])</f>
        <v>1.9729455525340853</v>
      </c>
      <c r="M326" s="5">
        <f>ABS(Table1[[#This Row],[purpleair_err]])</f>
        <v>0.96555155253408564</v>
      </c>
      <c r="N326" s="5">
        <f>Table1[[#This Row],[modulair_err]]^2</f>
        <v>3.8925141532640271</v>
      </c>
      <c r="O326" s="5">
        <f>Table1[[#This Row],[purpleair_err]]^2</f>
        <v>0.9322898006009831</v>
      </c>
      <c r="P326" s="5"/>
      <c r="Q326" s="5"/>
    </row>
    <row r="327" spans="1:17" x14ac:dyDescent="0.3">
      <c r="A327" s="2">
        <v>45517.041666666701</v>
      </c>
      <c r="B327" s="5">
        <v>16.3</v>
      </c>
      <c r="C327" s="5">
        <v>10.6</v>
      </c>
      <c r="D327" s="5">
        <v>13.8</v>
      </c>
      <c r="E327" s="5">
        <f t="shared" si="11"/>
        <v>13.566666666666668</v>
      </c>
      <c r="F327" s="5">
        <f>AVERAGE((Table1[[#This Row],[thermo]]*$S$7),(Table1[[#This Row],[1022]]*$T$7),( Table1[[#This Row],[1020]]*$U$7))</f>
        <v>12.421077853752786</v>
      </c>
      <c r="G327" s="5">
        <f>AVERAGE((Table1[[#This Row],[thermo]]*$S$8),(Table1[[#This Row],[1022]]*$T$8),( Table1[[#This Row],[1020]]*$U$8))</f>
        <v>13.175311414145559</v>
      </c>
      <c r="H327" s="5">
        <v>13</v>
      </c>
      <c r="I327" s="6">
        <v>12.81409</v>
      </c>
      <c r="J327" s="6">
        <f>Table1[[#This Row],[modulair]]-Table1[[#This Row],[adjusted_weighted_FEM_avg]]</f>
        <v>-0.1753114141455594</v>
      </c>
      <c r="K327" s="5">
        <f>Table1[[#This Row],[purpleair]]-Table1[[#This Row],[adjusted_weighted_FEM_avg]]</f>
        <v>-0.36122141414555919</v>
      </c>
      <c r="L327" s="5">
        <f>ABS(Table1[[#This Row],[modulair_err]])</f>
        <v>0.1753114141455594</v>
      </c>
      <c r="M327" s="5">
        <f>ABS(Table1[[#This Row],[purpleair_err]])</f>
        <v>0.36122141414555919</v>
      </c>
      <c r="N327" s="5">
        <f>Table1[[#This Row],[modulair_err]]^2</f>
        <v>3.0734091929715844E-2</v>
      </c>
      <c r="O327" s="5">
        <f>Table1[[#This Row],[purpleair_err]]^2</f>
        <v>0.1304809100373176</v>
      </c>
      <c r="P327" s="5"/>
      <c r="Q327" s="5"/>
    </row>
    <row r="328" spans="1:17" x14ac:dyDescent="0.3">
      <c r="A328" s="2">
        <v>45517.083333333299</v>
      </c>
      <c r="B328" s="5">
        <v>15.1</v>
      </c>
      <c r="C328" s="5">
        <v>8.6999999999999993</v>
      </c>
      <c r="D328" s="5">
        <v>13.3</v>
      </c>
      <c r="E328" s="5">
        <f t="shared" si="11"/>
        <v>12.366666666666665</v>
      </c>
      <c r="F328" s="5">
        <f>AVERAGE((Table1[[#This Row],[thermo]]*$S$7),(Table1[[#This Row],[1022]]*$T$7),( Table1[[#This Row],[1020]]*$U$7))</f>
        <v>11.019186195554006</v>
      </c>
      <c r="G328" s="5">
        <f>AVERAGE((Table1[[#This Row],[thermo]]*$S$8),(Table1[[#This Row],[1022]]*$T$8),( Table1[[#This Row],[1020]]*$U$8))</f>
        <v>11.914289604321155</v>
      </c>
      <c r="H328" s="5">
        <v>12.8</v>
      </c>
      <c r="I328" s="6">
        <v>13.294776000000001</v>
      </c>
      <c r="J328" s="6">
        <f>Table1[[#This Row],[modulair]]-Table1[[#This Row],[adjusted_weighted_FEM_avg]]</f>
        <v>0.88571039567884569</v>
      </c>
      <c r="K328" s="5">
        <f>Table1[[#This Row],[purpleair]]-Table1[[#This Row],[adjusted_weighted_FEM_avg]]</f>
        <v>1.3804863956788456</v>
      </c>
      <c r="L328" s="5">
        <f>ABS(Table1[[#This Row],[modulair_err]])</f>
        <v>0.88571039567884569</v>
      </c>
      <c r="M328" s="5">
        <f>ABS(Table1[[#This Row],[purpleair_err]])</f>
        <v>1.3804863956788456</v>
      </c>
      <c r="N328" s="5">
        <f>Table1[[#This Row],[modulair_err]]^2</f>
        <v>0.78448290501357743</v>
      </c>
      <c r="O328" s="5">
        <f>Table1[[#This Row],[purpleair_err]]^2</f>
        <v>1.9057426886543702</v>
      </c>
      <c r="P328" s="5"/>
      <c r="Q328" s="5"/>
    </row>
    <row r="329" spans="1:17" x14ac:dyDescent="0.3">
      <c r="A329" s="2">
        <v>45517.125</v>
      </c>
      <c r="B329" s="5">
        <v>6.3</v>
      </c>
      <c r="C329" s="5">
        <v>5.2</v>
      </c>
      <c r="D329" s="5">
        <v>7.8</v>
      </c>
      <c r="E329" s="5">
        <f t="shared" si="11"/>
        <v>6.4333333333333336</v>
      </c>
      <c r="F329" s="5">
        <f>AVERAGE((Table1[[#This Row],[thermo]]*$S$7),(Table1[[#This Row],[1022]]*$T$7),( Table1[[#This Row],[1020]]*$U$7))</f>
        <v>6.0917634953489541</v>
      </c>
      <c r="G329" s="5">
        <f>AVERAGE((Table1[[#This Row],[thermo]]*$S$8),(Table1[[#This Row],[1022]]*$T$8),( Table1[[#This Row],[1020]]*$U$8))</f>
        <v>6.3322937897253482</v>
      </c>
      <c r="H329" s="5">
        <v>11.6</v>
      </c>
      <c r="I329" s="6">
        <v>13.026275</v>
      </c>
      <c r="J329" s="6">
        <f>Table1[[#This Row],[modulair]]-Table1[[#This Row],[adjusted_weighted_FEM_avg]]</f>
        <v>5.2677062102746515</v>
      </c>
      <c r="K329" s="5">
        <f>Table1[[#This Row],[purpleair]]-Table1[[#This Row],[adjusted_weighted_FEM_avg]]</f>
        <v>6.6939812102746519</v>
      </c>
      <c r="L329" s="5">
        <f>ABS(Table1[[#This Row],[modulair_err]])</f>
        <v>5.2677062102746515</v>
      </c>
      <c r="M329" s="5">
        <f>ABS(Table1[[#This Row],[purpleair_err]])</f>
        <v>6.6939812102746519</v>
      </c>
      <c r="N329" s="5">
        <f>Table1[[#This Row],[modulair_err]]^2</f>
        <v>27.748728717766131</v>
      </c>
      <c r="O329" s="5">
        <f>Table1[[#This Row],[purpleair_err]]^2</f>
        <v>44.809384443510091</v>
      </c>
      <c r="P329" s="5"/>
      <c r="Q329" s="5"/>
    </row>
    <row r="330" spans="1:17" x14ac:dyDescent="0.3">
      <c r="A330" s="2">
        <v>45517.166666666701</v>
      </c>
      <c r="B330" s="5">
        <v>3.8</v>
      </c>
      <c r="C330" s="5">
        <v>13.3</v>
      </c>
      <c r="D330" s="5">
        <v>3.8</v>
      </c>
      <c r="E330" s="5">
        <f t="shared" si="11"/>
        <v>6.9666666666666677</v>
      </c>
      <c r="F330" s="5">
        <f>AVERAGE((Table1[[#This Row],[thermo]]*$S$7),(Table1[[#This Row],[1022]]*$T$7),( Table1[[#This Row],[1020]]*$U$7))</f>
        <v>9.1292263335827517</v>
      </c>
      <c r="G330" s="5">
        <f>AVERAGE((Table1[[#This Row],[thermo]]*$S$8),(Table1[[#This Row],[1022]]*$T$8),( Table1[[#This Row],[1020]]*$U$8))</f>
        <v>7.6725517559689171</v>
      </c>
      <c r="H330" s="5">
        <v>11.8</v>
      </c>
      <c r="I330" s="6">
        <v>13.768749</v>
      </c>
      <c r="J330" s="6">
        <f>Table1[[#This Row],[modulair]]-Table1[[#This Row],[adjusted_weighted_FEM_avg]]</f>
        <v>4.1274482440310836</v>
      </c>
      <c r="K330" s="5">
        <f>Table1[[#This Row],[purpleair]]-Table1[[#This Row],[adjusted_weighted_FEM_avg]]</f>
        <v>6.0961972440310825</v>
      </c>
      <c r="L330" s="5">
        <f>ABS(Table1[[#This Row],[modulair_err]])</f>
        <v>4.1274482440310836</v>
      </c>
      <c r="M330" s="5">
        <f>ABS(Table1[[#This Row],[purpleair_err]])</f>
        <v>6.0961972440310825</v>
      </c>
      <c r="N330" s="5">
        <f>Table1[[#This Row],[modulair_err]]^2</f>
        <v>17.035829007155275</v>
      </c>
      <c r="O330" s="5">
        <f>Table1[[#This Row],[purpleair_err]]^2</f>
        <v>37.163620838132168</v>
      </c>
      <c r="P330" s="5"/>
      <c r="Q330" s="5"/>
    </row>
    <row r="331" spans="1:17" x14ac:dyDescent="0.3">
      <c r="A331" s="2">
        <v>45517.208333333299</v>
      </c>
      <c r="B331" s="5">
        <v>17.3</v>
      </c>
      <c r="C331" s="5">
        <v>7.3</v>
      </c>
      <c r="D331" s="5">
        <v>13.6</v>
      </c>
      <c r="E331" s="5">
        <f t="shared" si="11"/>
        <v>12.733333333333334</v>
      </c>
      <c r="F331" s="5">
        <f>AVERAGE((Table1[[#This Row],[thermo]]*$S$7),(Table1[[#This Row],[1022]]*$T$7),( Table1[[#This Row],[1020]]*$U$7))</f>
        <v>10.681836277688504</v>
      </c>
      <c r="G331" s="5">
        <f>AVERAGE((Table1[[#This Row],[thermo]]*$S$8),(Table1[[#This Row],[1022]]*$T$8),( Table1[[#This Row],[1020]]*$U$8))</f>
        <v>12.037916582794859</v>
      </c>
      <c r="H331" s="5">
        <v>11.3</v>
      </c>
      <c r="I331" s="6">
        <v>13.451539</v>
      </c>
      <c r="J331" s="6">
        <f>Table1[[#This Row],[modulair]]-Table1[[#This Row],[adjusted_weighted_FEM_avg]]</f>
        <v>-0.73791658279485794</v>
      </c>
      <c r="K331" s="5">
        <f>Table1[[#This Row],[purpleair]]-Table1[[#This Row],[adjusted_weighted_FEM_avg]]</f>
        <v>1.4136224172051417</v>
      </c>
      <c r="L331" s="5">
        <f>ABS(Table1[[#This Row],[modulair_err]])</f>
        <v>0.73791658279485794</v>
      </c>
      <c r="M331" s="5">
        <f>ABS(Table1[[#This Row],[purpleair_err]])</f>
        <v>1.4136224172051417</v>
      </c>
      <c r="N331" s="5">
        <f>Table1[[#This Row],[modulair_err]]^2</f>
        <v>0.54452088316364045</v>
      </c>
      <c r="O331" s="5">
        <f>Table1[[#This Row],[purpleair_err]]^2</f>
        <v>1.9983283384249078</v>
      </c>
      <c r="P331" s="5"/>
      <c r="Q331" s="5"/>
    </row>
    <row r="332" spans="1:17" x14ac:dyDescent="0.3">
      <c r="A332" s="2">
        <v>45517.25</v>
      </c>
      <c r="B332" s="5">
        <v>8.8000000000000007</v>
      </c>
      <c r="C332" s="5">
        <v>9.6</v>
      </c>
      <c r="D332" s="5">
        <v>14.8</v>
      </c>
      <c r="E332" s="5">
        <f t="shared" si="11"/>
        <v>11.066666666666668</v>
      </c>
      <c r="F332" s="5">
        <f>AVERAGE((Table1[[#This Row],[thermo]]*$S$7),(Table1[[#This Row],[1022]]*$T$7),( Table1[[#This Row],[1020]]*$U$7))</f>
        <v>10.884104185041116</v>
      </c>
      <c r="G332" s="5">
        <f>AVERAGE((Table1[[#This Row],[thermo]]*$S$8),(Table1[[#This Row],[1022]]*$T$8),( Table1[[#This Row],[1020]]*$U$8))</f>
        <v>11.048887699010697</v>
      </c>
      <c r="H332" s="5">
        <v>11.5</v>
      </c>
      <c r="I332" s="6">
        <v>13.471572999999999</v>
      </c>
      <c r="J332" s="6">
        <f>Table1[[#This Row],[modulair]]-Table1[[#This Row],[adjusted_weighted_FEM_avg]]</f>
        <v>0.45111230098930299</v>
      </c>
      <c r="K332" s="5">
        <f>Table1[[#This Row],[purpleair]]-Table1[[#This Row],[adjusted_weighted_FEM_avg]]</f>
        <v>2.4226853009893023</v>
      </c>
      <c r="L332" s="5">
        <f>ABS(Table1[[#This Row],[modulair_err]])</f>
        <v>0.45111230098930299</v>
      </c>
      <c r="M332" s="5">
        <f>ABS(Table1[[#This Row],[purpleair_err]])</f>
        <v>2.4226853009893023</v>
      </c>
      <c r="N332" s="5">
        <f>Table1[[#This Row],[modulair_err]]^2</f>
        <v>0.20350230810386349</v>
      </c>
      <c r="O332" s="5">
        <f>Table1[[#This Row],[purpleair_err]]^2</f>
        <v>5.8694040676296266</v>
      </c>
      <c r="P332" s="5"/>
      <c r="Q332" s="5"/>
    </row>
    <row r="333" spans="1:17" x14ac:dyDescent="0.3">
      <c r="A333" s="2">
        <v>45517.291666666701</v>
      </c>
      <c r="B333" s="5">
        <v>-5.6</v>
      </c>
      <c r="C333" s="5">
        <v>13.2</v>
      </c>
      <c r="D333" s="5">
        <v>15.5</v>
      </c>
      <c r="E333" s="5">
        <f t="shared" si="11"/>
        <v>7.7</v>
      </c>
      <c r="F333" s="5">
        <f>AVERAGE((Table1[[#This Row],[thermo]]*$S$7),(Table1[[#This Row],[1022]]*$T$7),( Table1[[#This Row],[1020]]*$U$7))</f>
        <v>10.697159189627174</v>
      </c>
      <c r="G333" s="5">
        <f>AVERAGE((Table1[[#This Row],[thermo]]*$S$8),(Table1[[#This Row],[1022]]*$T$8),( Table1[[#This Row],[1020]]*$U$8))</f>
        <v>8.8253456789339051</v>
      </c>
      <c r="H333" s="5">
        <v>15.2</v>
      </c>
      <c r="I333" s="6">
        <v>15.661929000000001</v>
      </c>
      <c r="J333" s="6">
        <f>Table1[[#This Row],[modulair]]-Table1[[#This Row],[adjusted_weighted_FEM_avg]]</f>
        <v>6.3746543210660942</v>
      </c>
      <c r="K333" s="5">
        <f>Table1[[#This Row],[purpleair]]-Table1[[#This Row],[adjusted_weighted_FEM_avg]]</f>
        <v>6.8365833210660956</v>
      </c>
      <c r="L333" s="5">
        <f>ABS(Table1[[#This Row],[modulair_err]])</f>
        <v>6.3746543210660942</v>
      </c>
      <c r="M333" s="5">
        <f>ABS(Table1[[#This Row],[purpleair_err]])</f>
        <v>6.8365833210660956</v>
      </c>
      <c r="N333" s="5">
        <f>Table1[[#This Row],[modulair_err]]^2</f>
        <v>40.636217713086623</v>
      </c>
      <c r="O333" s="5">
        <f>Table1[[#This Row],[purpleair_err]]^2</f>
        <v>46.738871505879125</v>
      </c>
      <c r="P333" s="5"/>
      <c r="Q333" s="5"/>
    </row>
    <row r="334" spans="1:17" x14ac:dyDescent="0.3">
      <c r="A334" s="2">
        <v>45517.333333333299</v>
      </c>
      <c r="B334" s="5">
        <v>19.600000000000001</v>
      </c>
      <c r="C334" s="5">
        <v>12.5</v>
      </c>
      <c r="D334" s="5">
        <v>8.6999999999999993</v>
      </c>
      <c r="E334" s="5">
        <f t="shared" si="11"/>
        <v>13.6</v>
      </c>
      <c r="F334" s="5">
        <f>AVERAGE((Table1[[#This Row],[thermo]]*$S$7),(Table1[[#This Row],[1022]]*$T$7),( Table1[[#This Row],[1020]]*$U$7))</f>
        <v>12.646260060652788</v>
      </c>
      <c r="G334" s="5">
        <f>AVERAGE((Table1[[#This Row],[thermo]]*$S$8),(Table1[[#This Row],[1022]]*$T$8),( Table1[[#This Row],[1020]]*$U$8))</f>
        <v>13.212730267986238</v>
      </c>
      <c r="H334" s="5">
        <v>16.899999999999999</v>
      </c>
      <c r="I334" s="6">
        <v>14.999793</v>
      </c>
      <c r="J334" s="6">
        <f>Table1[[#This Row],[modulair]]-Table1[[#This Row],[adjusted_weighted_FEM_avg]]</f>
        <v>3.6872697320137604</v>
      </c>
      <c r="K334" s="5">
        <f>Table1[[#This Row],[purpleair]]-Table1[[#This Row],[adjusted_weighted_FEM_avg]]</f>
        <v>1.7870627320137622</v>
      </c>
      <c r="L334" s="5">
        <f>ABS(Table1[[#This Row],[modulair_err]])</f>
        <v>3.6872697320137604</v>
      </c>
      <c r="M334" s="5">
        <f>ABS(Table1[[#This Row],[purpleair_err]])</f>
        <v>1.7870627320137622</v>
      </c>
      <c r="N334" s="5">
        <f>Table1[[#This Row],[modulair_err]]^2</f>
        <v>13.595958076624829</v>
      </c>
      <c r="O334" s="5">
        <f>Table1[[#This Row],[purpleair_err]]^2</f>
        <v>3.1935932081524916</v>
      </c>
      <c r="P334" s="5"/>
      <c r="Q334" s="5"/>
    </row>
    <row r="335" spans="1:17" x14ac:dyDescent="0.3">
      <c r="A335" s="2">
        <v>45517.375</v>
      </c>
      <c r="B335" s="5">
        <v>13.6</v>
      </c>
      <c r="C335" s="5">
        <v>13.5</v>
      </c>
      <c r="D335" s="5">
        <v>9.1</v>
      </c>
      <c r="E335" s="5">
        <f t="shared" si="11"/>
        <v>12.066666666666668</v>
      </c>
      <c r="F335" s="5">
        <f>AVERAGE((Table1[[#This Row],[thermo]]*$S$7),(Table1[[#This Row],[1022]]*$T$7),( Table1[[#This Row],[1020]]*$U$7))</f>
        <v>12.317407457723519</v>
      </c>
      <c r="G335" s="5">
        <f>AVERAGE((Table1[[#This Row],[thermo]]*$S$8),(Table1[[#This Row],[1022]]*$T$8),( Table1[[#This Row],[1020]]*$U$8))</f>
        <v>12.117152739214026</v>
      </c>
      <c r="H335" s="5">
        <v>17.7</v>
      </c>
      <c r="I335" s="6">
        <v>15.779616000000001</v>
      </c>
      <c r="J335" s="6">
        <f>Table1[[#This Row],[modulair]]-Table1[[#This Row],[adjusted_weighted_FEM_avg]]</f>
        <v>5.5828472607859734</v>
      </c>
      <c r="K335" s="5">
        <f>Table1[[#This Row],[purpleair]]-Table1[[#This Row],[adjusted_weighted_FEM_avg]]</f>
        <v>3.6624632607859748</v>
      </c>
      <c r="L335" s="5">
        <f>ABS(Table1[[#This Row],[modulair_err]])</f>
        <v>5.5828472607859734</v>
      </c>
      <c r="M335" s="5">
        <f>ABS(Table1[[#This Row],[purpleair_err]])</f>
        <v>3.6624632607859748</v>
      </c>
      <c r="N335" s="5">
        <f>Table1[[#This Row],[modulair_err]]^2</f>
        <v>31.168183537265445</v>
      </c>
      <c r="O335" s="5">
        <f>Table1[[#This Row],[purpleair_err]]^2</f>
        <v>13.413637136607036</v>
      </c>
      <c r="P335" s="5"/>
      <c r="Q335" s="5"/>
    </row>
    <row r="336" spans="1:17" x14ac:dyDescent="0.3">
      <c r="A336" s="2">
        <v>45517.416666666701</v>
      </c>
      <c r="B336" s="5">
        <v>8.1</v>
      </c>
      <c r="C336" s="5">
        <v>10.8</v>
      </c>
      <c r="D336" s="5">
        <v>7.5</v>
      </c>
      <c r="E336" s="5">
        <f t="shared" si="11"/>
        <v>8.7999999999999989</v>
      </c>
      <c r="F336" s="5">
        <f>AVERAGE((Table1[[#This Row],[thermo]]*$S$7),(Table1[[#This Row],[1022]]*$T$7),( Table1[[#This Row],[1020]]*$U$7))</f>
        <v>9.4510894980601048</v>
      </c>
      <c r="G336" s="5">
        <f>AVERAGE((Table1[[#This Row],[thermo]]*$S$8),(Table1[[#This Row],[1022]]*$T$8),( Table1[[#This Row],[1020]]*$U$8))</f>
        <v>9.0083421650035174</v>
      </c>
      <c r="H336" s="5">
        <v>16.7</v>
      </c>
      <c r="I336" s="6">
        <v>14.994014</v>
      </c>
      <c r="J336" s="6">
        <f>Table1[[#This Row],[modulair]]-Table1[[#This Row],[adjusted_weighted_FEM_avg]]</f>
        <v>7.6916578349964819</v>
      </c>
      <c r="K336" s="5">
        <f>Table1[[#This Row],[purpleair]]-Table1[[#This Row],[adjusted_weighted_FEM_avg]]</f>
        <v>5.9856718349964826</v>
      </c>
      <c r="L336" s="5">
        <f>ABS(Table1[[#This Row],[modulair_err]])</f>
        <v>7.6916578349964819</v>
      </c>
      <c r="M336" s="5">
        <f>ABS(Table1[[#This Row],[purpleair_err]])</f>
        <v>5.9856718349964826</v>
      </c>
      <c r="N336" s="5">
        <f>Table1[[#This Row],[modulair_err]]^2</f>
        <v>59.161600250662765</v>
      </c>
      <c r="O336" s="5">
        <f>Table1[[#This Row],[purpleair_err]]^2</f>
        <v>35.828267316270157</v>
      </c>
      <c r="P336" s="5"/>
      <c r="Q336" s="5"/>
    </row>
    <row r="337" spans="1:17" x14ac:dyDescent="0.3">
      <c r="A337" s="2">
        <v>45517.458333333299</v>
      </c>
      <c r="B337" s="5">
        <v>8.6999999999999993</v>
      </c>
      <c r="C337" s="5">
        <v>8.5</v>
      </c>
      <c r="D337" s="5">
        <v>6</v>
      </c>
      <c r="E337" s="5">
        <f t="shared" si="11"/>
        <v>7.7333333333333334</v>
      </c>
      <c r="F337" s="5">
        <f>AVERAGE((Table1[[#This Row],[thermo]]*$S$7),(Table1[[#This Row],[1022]]*$T$7),( Table1[[#This Row],[1020]]*$U$7))</f>
        <v>7.8519085076128929</v>
      </c>
      <c r="G337" s="5">
        <f>AVERAGE((Table1[[#This Row],[thermo]]*$S$8),(Table1[[#This Row],[1022]]*$T$8),( Table1[[#This Row],[1020]]*$U$8))</f>
        <v>7.753222459756242</v>
      </c>
      <c r="H337" s="5">
        <v>14.5</v>
      </c>
      <c r="I337" s="6">
        <v>14.498436</v>
      </c>
      <c r="J337" s="6">
        <f>Table1[[#This Row],[modulair]]-Table1[[#This Row],[adjusted_weighted_FEM_avg]]</f>
        <v>6.746777540243758</v>
      </c>
      <c r="K337" s="5">
        <f>Table1[[#This Row],[purpleair]]-Table1[[#This Row],[adjusted_weighted_FEM_avg]]</f>
        <v>6.7452135402437579</v>
      </c>
      <c r="L337" s="5">
        <f>ABS(Table1[[#This Row],[modulair_err]])</f>
        <v>6.746777540243758</v>
      </c>
      <c r="M337" s="5">
        <f>ABS(Table1[[#This Row],[purpleair_err]])</f>
        <v>6.7452135402437579</v>
      </c>
      <c r="N337" s="5">
        <f>Table1[[#This Row],[modulair_err]]^2</f>
        <v>45.51900717753761</v>
      </c>
      <c r="O337" s="5">
        <f>Table1[[#This Row],[purpleair_err]]^2</f>
        <v>45.497905703487731</v>
      </c>
      <c r="P337" s="5"/>
      <c r="Q337" s="5"/>
    </row>
    <row r="338" spans="1:17" x14ac:dyDescent="0.3">
      <c r="A338" s="2">
        <v>45517.5</v>
      </c>
      <c r="B338" s="5">
        <v>7.5</v>
      </c>
      <c r="C338" s="5">
        <v>9.6999999999999993</v>
      </c>
      <c r="D338" s="5">
        <v>7.5</v>
      </c>
      <c r="E338" s="5">
        <f t="shared" si="11"/>
        <v>8.2333333333333325</v>
      </c>
      <c r="F338" s="5">
        <f>AVERAGE((Table1[[#This Row],[thermo]]*$S$7),(Table1[[#This Row],[1022]]*$T$7),( Table1[[#This Row],[1020]]*$U$7))</f>
        <v>8.734136624619163</v>
      </c>
      <c r="G338" s="5">
        <f>AVERAGE((Table1[[#This Row],[thermo]]*$S$8),(Table1[[#This Row],[1022]]*$T$8),( Table1[[#This Row],[1020]]*$U$8))</f>
        <v>8.3968014592770128</v>
      </c>
      <c r="H338" s="5">
        <v>14.3</v>
      </c>
      <c r="I338" s="6">
        <v>13.823623</v>
      </c>
      <c r="J338" s="6">
        <f>Table1[[#This Row],[modulair]]-Table1[[#This Row],[adjusted_weighted_FEM_avg]]</f>
        <v>5.9031985407229879</v>
      </c>
      <c r="K338" s="5">
        <f>Table1[[#This Row],[purpleair]]-Table1[[#This Row],[adjusted_weighted_FEM_avg]]</f>
        <v>5.4268215407229867</v>
      </c>
      <c r="L338" s="5">
        <f>ABS(Table1[[#This Row],[modulair_err]])</f>
        <v>5.9031985407229879</v>
      </c>
      <c r="M338" s="5">
        <f>ABS(Table1[[#This Row],[purpleair_err]])</f>
        <v>5.4268215407229867</v>
      </c>
      <c r="N338" s="5">
        <f>Table1[[#This Row],[modulair_err]]^2</f>
        <v>34.847753011194015</v>
      </c>
      <c r="O338" s="5">
        <f>Table1[[#This Row],[purpleair_err]]^2</f>
        <v>29.45039203485501</v>
      </c>
      <c r="P338" s="5"/>
      <c r="Q338" s="5"/>
    </row>
    <row r="339" spans="1:17" x14ac:dyDescent="0.3">
      <c r="A339" s="2">
        <v>45517.541666666701</v>
      </c>
      <c r="B339" s="5">
        <v>9.5</v>
      </c>
      <c r="C339" s="5">
        <v>13</v>
      </c>
      <c r="D339" s="5">
        <v>6.3</v>
      </c>
      <c r="E339" s="5">
        <f t="shared" si="11"/>
        <v>9.6</v>
      </c>
      <c r="F339" s="5">
        <f>AVERAGE((Table1[[#This Row],[thermo]]*$S$7),(Table1[[#This Row],[1022]]*$T$7),( Table1[[#This Row],[1020]]*$U$7))</f>
        <v>10.591224652525609</v>
      </c>
      <c r="G339" s="5">
        <f>AVERAGE((Table1[[#This Row],[thermo]]*$S$8),(Table1[[#This Row],[1022]]*$T$8),( Table1[[#This Row],[1020]]*$U$8))</f>
        <v>9.9012479529947814</v>
      </c>
      <c r="H339" s="5">
        <v>14.3</v>
      </c>
      <c r="I339" s="6">
        <v>13.036282999999999</v>
      </c>
      <c r="J339" s="6">
        <f>Table1[[#This Row],[modulair]]-Table1[[#This Row],[adjusted_weighted_FEM_avg]]</f>
        <v>4.3987520470052193</v>
      </c>
      <c r="K339" s="5">
        <f>Table1[[#This Row],[purpleair]]-Table1[[#This Row],[adjusted_weighted_FEM_avg]]</f>
        <v>3.1350350470052177</v>
      </c>
      <c r="L339" s="5">
        <f>ABS(Table1[[#This Row],[modulair_err]])</f>
        <v>4.3987520470052193</v>
      </c>
      <c r="M339" s="5">
        <f>ABS(Table1[[#This Row],[purpleair_err]])</f>
        <v>3.1350350470052177</v>
      </c>
      <c r="N339" s="5">
        <f>Table1[[#This Row],[modulair_err]]^2</f>
        <v>19.349019571032606</v>
      </c>
      <c r="O339" s="5">
        <f>Table1[[#This Row],[purpleair_err]]^2</f>
        <v>9.8284447459510069</v>
      </c>
      <c r="P339" s="5"/>
      <c r="Q339" s="5"/>
    </row>
    <row r="340" spans="1:17" x14ac:dyDescent="0.3">
      <c r="A340" s="2">
        <v>45517.583333333299</v>
      </c>
      <c r="B340" s="5">
        <v>19.7</v>
      </c>
      <c r="C340" s="5">
        <v>5.6</v>
      </c>
      <c r="D340" s="5">
        <v>9</v>
      </c>
      <c r="E340" s="5">
        <f t="shared" si="11"/>
        <v>11.433333333333332</v>
      </c>
      <c r="F340" s="5">
        <f>AVERAGE((Table1[[#This Row],[thermo]]*$S$7),(Table1[[#This Row],[1022]]*$T$7),( Table1[[#This Row],[1020]]*$U$7))</f>
        <v>8.8739726172796178</v>
      </c>
      <c r="G340" s="5">
        <f>AVERAGE((Table1[[#This Row],[thermo]]*$S$8),(Table1[[#This Row],[1022]]*$T$8),( Table1[[#This Row],[1020]]*$U$8))</f>
        <v>10.523363681959408</v>
      </c>
      <c r="H340" s="5">
        <v>15.5</v>
      </c>
      <c r="I340" s="6">
        <v>13.893181</v>
      </c>
      <c r="J340" s="6">
        <f>Table1[[#This Row],[modulair]]-Table1[[#This Row],[adjusted_weighted_FEM_avg]]</f>
        <v>4.9766363180405921</v>
      </c>
      <c r="K340" s="5">
        <f>Table1[[#This Row],[purpleair]]-Table1[[#This Row],[adjusted_weighted_FEM_avg]]</f>
        <v>3.3698173180405924</v>
      </c>
      <c r="L340" s="5">
        <f>ABS(Table1[[#This Row],[modulair_err]])</f>
        <v>4.9766363180405921</v>
      </c>
      <c r="M340" s="5">
        <f>ABS(Table1[[#This Row],[purpleair_err]])</f>
        <v>3.3698173180405924</v>
      </c>
      <c r="N340" s="5">
        <f>Table1[[#This Row],[modulair_err]]^2</f>
        <v>24.766909042040623</v>
      </c>
      <c r="O340" s="5">
        <f>Table1[[#This Row],[purpleair_err]]^2</f>
        <v>11.35566875696629</v>
      </c>
      <c r="P340" s="5"/>
      <c r="Q340" s="5"/>
    </row>
    <row r="341" spans="1:17" x14ac:dyDescent="0.3">
      <c r="A341" s="2">
        <v>45517.625</v>
      </c>
      <c r="B341" s="5">
        <v>16.2</v>
      </c>
      <c r="C341" s="5">
        <v>7.9</v>
      </c>
      <c r="D341" s="5">
        <v>6.8</v>
      </c>
      <c r="E341" s="5">
        <f t="shared" si="11"/>
        <v>10.3</v>
      </c>
      <c r="F341" s="5">
        <f>AVERAGE((Table1[[#This Row],[thermo]]*$S$7),(Table1[[#This Row],[1022]]*$T$7),( Table1[[#This Row],[1020]]*$U$7))</f>
        <v>8.9819264367008724</v>
      </c>
      <c r="G341" s="5">
        <f>AVERAGE((Table1[[#This Row],[thermo]]*$S$8),(Table1[[#This Row],[1022]]*$T$8),( Table1[[#This Row],[1020]]*$U$8))</f>
        <v>9.8042603550171759</v>
      </c>
      <c r="H341" s="5">
        <v>17.8</v>
      </c>
      <c r="I341" s="6">
        <v>15.219751</v>
      </c>
      <c r="J341" s="6">
        <f>Table1[[#This Row],[modulair]]-Table1[[#This Row],[adjusted_weighted_FEM_avg]]</f>
        <v>7.9957396449828249</v>
      </c>
      <c r="K341" s="5">
        <f>Table1[[#This Row],[purpleair]]-Table1[[#This Row],[adjusted_weighted_FEM_avg]]</f>
        <v>5.4154906449828246</v>
      </c>
      <c r="L341" s="5">
        <f>ABS(Table1[[#This Row],[modulair_err]])</f>
        <v>7.9957396449828249</v>
      </c>
      <c r="M341" s="5">
        <f>ABS(Table1[[#This Row],[purpleair_err]])</f>
        <v>5.4154906449828246</v>
      </c>
      <c r="N341" s="5">
        <f>Table1[[#This Row],[modulair_err]]^2</f>
        <v>63.931852470350073</v>
      </c>
      <c r="O341" s="5">
        <f>Table1[[#This Row],[purpleair_err]]^2</f>
        <v>29.327538925896491</v>
      </c>
      <c r="P341" s="5"/>
      <c r="Q341" s="5"/>
    </row>
    <row r="342" spans="1:17" x14ac:dyDescent="0.3">
      <c r="A342" s="2">
        <v>45517.666666666701</v>
      </c>
      <c r="B342" s="5">
        <v>20.100000000000001</v>
      </c>
      <c r="C342" s="5">
        <v>3.2</v>
      </c>
      <c r="D342" s="5">
        <v>5.3</v>
      </c>
      <c r="E342" s="5">
        <f t="shared" si="11"/>
        <v>9.5333333333333332</v>
      </c>
      <c r="F342" s="5">
        <f>AVERAGE((Table1[[#This Row],[thermo]]*$S$7),(Table1[[#This Row],[1022]]*$T$7),( Table1[[#This Row],[1020]]*$U$7))</f>
        <v>6.5857796692552286</v>
      </c>
      <c r="G342" s="5">
        <f>AVERAGE((Table1[[#This Row],[thermo]]*$S$8),(Table1[[#This Row],[1022]]*$T$8),( Table1[[#This Row],[1020]]*$U$8))</f>
        <v>8.4680816535880687</v>
      </c>
      <c r="H342" s="5">
        <v>16.3</v>
      </c>
      <c r="I342" s="6">
        <v>14.384859000000001</v>
      </c>
      <c r="J342" s="6">
        <f>Table1[[#This Row],[modulair]]-Table1[[#This Row],[adjusted_weighted_FEM_avg]]</f>
        <v>7.831918346411932</v>
      </c>
      <c r="K342" s="5">
        <f>Table1[[#This Row],[purpleair]]-Table1[[#This Row],[adjusted_weighted_FEM_avg]]</f>
        <v>5.9167773464119318</v>
      </c>
      <c r="L342" s="5">
        <f>ABS(Table1[[#This Row],[modulair_err]])</f>
        <v>7.831918346411932</v>
      </c>
      <c r="M342" s="5">
        <f>ABS(Table1[[#This Row],[purpleair_err]])</f>
        <v>5.9167773464119318</v>
      </c>
      <c r="N342" s="5">
        <f>Table1[[#This Row],[modulair_err]]^2</f>
        <v>61.338944984863808</v>
      </c>
      <c r="O342" s="5">
        <f>Table1[[#This Row],[purpleair_err]]^2</f>
        <v>35.008254167013419</v>
      </c>
      <c r="P342" s="5"/>
      <c r="Q342" s="5"/>
    </row>
    <row r="343" spans="1:17" x14ac:dyDescent="0.3">
      <c r="A343" s="2">
        <v>45517.708333333299</v>
      </c>
      <c r="B343" s="5">
        <v>-8.1</v>
      </c>
      <c r="C343" s="5">
        <v>10.199999999999999</v>
      </c>
      <c r="D343" s="5">
        <v>6.5</v>
      </c>
      <c r="E343" s="5">
        <f t="shared" si="11"/>
        <v>2.8666666666666667</v>
      </c>
      <c r="F343" s="5">
        <f>AVERAGE((Table1[[#This Row],[thermo]]*$S$7),(Table1[[#This Row],[1022]]*$T$7),( Table1[[#This Row],[1020]]*$U$7))</f>
        <v>6.1450690932691616</v>
      </c>
      <c r="G343" s="5">
        <f>AVERAGE((Table1[[#This Row],[thermo]]*$S$8),(Table1[[#This Row],[1022]]*$T$8),( Table1[[#This Row],[1020]]*$U$8))</f>
        <v>4.0385175815518188</v>
      </c>
      <c r="H343" s="5">
        <v>19</v>
      </c>
      <c r="I343" s="6">
        <v>16.561934999999998</v>
      </c>
      <c r="J343" s="6">
        <f>Table1[[#This Row],[modulair]]-Table1[[#This Row],[adjusted_weighted_FEM_avg]]</f>
        <v>14.961482418448181</v>
      </c>
      <c r="K343" s="5">
        <f>Table1[[#This Row],[purpleair]]-Table1[[#This Row],[adjusted_weighted_FEM_avg]]</f>
        <v>12.523417418448179</v>
      </c>
      <c r="L343" s="5">
        <f>ABS(Table1[[#This Row],[modulair_err]])</f>
        <v>14.961482418448181</v>
      </c>
      <c r="M343" s="5">
        <f>ABS(Table1[[#This Row],[purpleair_err]])</f>
        <v>12.523417418448179</v>
      </c>
      <c r="N343" s="5">
        <f>Table1[[#This Row],[modulair_err]]^2</f>
        <v>223.84595615753403</v>
      </c>
      <c r="O343" s="5">
        <f>Table1[[#This Row],[purpleair_err]]^2</f>
        <v>156.83598383669127</v>
      </c>
      <c r="P343" s="5"/>
      <c r="Q343" s="5"/>
    </row>
    <row r="344" spans="1:17" x14ac:dyDescent="0.3">
      <c r="A344" s="2">
        <v>45517.75</v>
      </c>
      <c r="B344" s="5">
        <v>-5.3</v>
      </c>
      <c r="C344" s="5">
        <v>11.4</v>
      </c>
      <c r="D344" s="5">
        <v>8.3000000000000007</v>
      </c>
      <c r="E344" s="5">
        <f t="shared" si="11"/>
        <v>4.8000000000000007</v>
      </c>
      <c r="F344" s="5">
        <f>AVERAGE((Table1[[#This Row],[thermo]]*$S$7),(Table1[[#This Row],[1022]]*$T$7),( Table1[[#This Row],[1020]]*$U$7))</f>
        <v>7.7749606460161997</v>
      </c>
      <c r="G344" s="5">
        <f>AVERAGE((Table1[[#This Row],[thermo]]*$S$8),(Table1[[#This Row],[1022]]*$T$8),( Table1[[#This Row],[1020]]*$U$8))</f>
        <v>5.8658353255320277</v>
      </c>
      <c r="H344" s="5">
        <v>12.7</v>
      </c>
      <c r="I344" s="6">
        <v>12.411564</v>
      </c>
      <c r="J344" s="6">
        <f>Table1[[#This Row],[modulair]]-Table1[[#This Row],[adjusted_weighted_FEM_avg]]</f>
        <v>6.8341646744679716</v>
      </c>
      <c r="K344" s="5">
        <f>Table1[[#This Row],[purpleair]]-Table1[[#This Row],[adjusted_weighted_FEM_avg]]</f>
        <v>6.5457286744679726</v>
      </c>
      <c r="L344" s="5">
        <f>ABS(Table1[[#This Row],[modulair_err]])</f>
        <v>6.8341646744679716</v>
      </c>
      <c r="M344" s="5">
        <f>ABS(Table1[[#This Row],[purpleair_err]])</f>
        <v>6.5457286744679726</v>
      </c>
      <c r="N344" s="5">
        <f>Table1[[#This Row],[modulair_err]]^2</f>
        <v>46.705806797745915</v>
      </c>
      <c r="O344" s="5">
        <f>Table1[[#This Row],[purpleair_err]]^2</f>
        <v>42.846563879752239</v>
      </c>
      <c r="P344" s="5"/>
      <c r="Q344" s="5"/>
    </row>
    <row r="345" spans="1:17" x14ac:dyDescent="0.3">
      <c r="A345" s="2">
        <v>45517.791666666701</v>
      </c>
      <c r="B345" s="5">
        <v>12.9</v>
      </c>
      <c r="C345" s="5">
        <v>6.1</v>
      </c>
      <c r="D345" s="5">
        <v>8.9</v>
      </c>
      <c r="E345" s="5">
        <f t="shared" si="11"/>
        <v>9.2999999999999989</v>
      </c>
      <c r="F345" s="5">
        <f>AVERAGE((Table1[[#This Row],[thermo]]*$S$7),(Table1[[#This Row],[1022]]*$T$7),( Table1[[#This Row],[1020]]*$U$7))</f>
        <v>7.9951777337846686</v>
      </c>
      <c r="G345" s="5">
        <f>AVERAGE((Table1[[#This Row],[thermo]]*$S$8),(Table1[[#This Row],[1022]]*$T$8),( Table1[[#This Row],[1020]]*$U$8))</f>
        <v>8.846216165143197</v>
      </c>
      <c r="H345" s="5">
        <v>8.6999999999999993</v>
      </c>
      <c r="I345" s="6">
        <v>8.3328319999999998</v>
      </c>
      <c r="J345" s="6">
        <f>Table1[[#This Row],[modulair]]-Table1[[#This Row],[adjusted_weighted_FEM_avg]]</f>
        <v>-0.14621616514319768</v>
      </c>
      <c r="K345" s="5">
        <f>Table1[[#This Row],[purpleair]]-Table1[[#This Row],[adjusted_weighted_FEM_avg]]</f>
        <v>-0.51338416514319718</v>
      </c>
      <c r="L345" s="5">
        <f>ABS(Table1[[#This Row],[modulair_err]])</f>
        <v>0.14621616514319768</v>
      </c>
      <c r="M345" s="5">
        <f>ABS(Table1[[#This Row],[purpleair_err]])</f>
        <v>0.51338416514319718</v>
      </c>
      <c r="N345" s="5">
        <f>Table1[[#This Row],[modulair_err]]^2</f>
        <v>2.1379166949182859E-2</v>
      </c>
      <c r="O345" s="5">
        <f>Table1[[#This Row],[purpleair_err]]^2</f>
        <v>0.26356330101977754</v>
      </c>
      <c r="P345" s="5"/>
      <c r="Q345" s="5"/>
    </row>
    <row r="346" spans="1:17" x14ac:dyDescent="0.3">
      <c r="A346" s="2">
        <v>45517.833333333299</v>
      </c>
      <c r="B346" s="5">
        <v>10</v>
      </c>
      <c r="C346" s="5">
        <v>1.5</v>
      </c>
      <c r="D346" s="5">
        <v>2.8</v>
      </c>
      <c r="E346" s="5">
        <f t="shared" si="11"/>
        <v>4.7666666666666666</v>
      </c>
      <c r="F346" s="5">
        <f>AVERAGE((Table1[[#This Row],[thermo]]*$S$7),(Table1[[#This Row],[1022]]*$T$7),( Table1[[#This Row],[1020]]*$U$7))</f>
        <v>3.2693521826649832</v>
      </c>
      <c r="G346" s="5">
        <f>AVERAGE((Table1[[#This Row],[thermo]]*$S$8),(Table1[[#This Row],[1022]]*$T$8),( Table1[[#This Row],[1020]]*$U$8))</f>
        <v>4.227751578028677</v>
      </c>
      <c r="H346" s="5">
        <v>5.0999999999999996</v>
      </c>
      <c r="I346" s="6">
        <v>4.9853610000000002</v>
      </c>
      <c r="J346" s="6">
        <f>Table1[[#This Row],[modulair]]-Table1[[#This Row],[adjusted_weighted_FEM_avg]]</f>
        <v>0.87224842197132268</v>
      </c>
      <c r="K346" s="5">
        <f>Table1[[#This Row],[purpleair]]-Table1[[#This Row],[adjusted_weighted_FEM_avg]]</f>
        <v>0.75760942197132319</v>
      </c>
      <c r="L346" s="5">
        <f>ABS(Table1[[#This Row],[modulair_err]])</f>
        <v>0.87224842197132268</v>
      </c>
      <c r="M346" s="5">
        <f>ABS(Table1[[#This Row],[purpleair_err]])</f>
        <v>0.75760942197132319</v>
      </c>
      <c r="N346" s="5">
        <f>Table1[[#This Row],[modulair_err]]^2</f>
        <v>0.76081730963146255</v>
      </c>
      <c r="O346" s="5">
        <f>Table1[[#This Row],[purpleair_err]]^2</f>
        <v>0.57397203625972248</v>
      </c>
      <c r="P346" s="5"/>
      <c r="Q346" s="5"/>
    </row>
    <row r="347" spans="1:17" x14ac:dyDescent="0.3">
      <c r="A347" s="2">
        <v>45517.875</v>
      </c>
      <c r="B347" s="5">
        <v>11.4</v>
      </c>
      <c r="C347" s="5">
        <v>1.3</v>
      </c>
      <c r="D347" s="5">
        <v>-1.4</v>
      </c>
      <c r="E347" s="5">
        <f t="shared" si="11"/>
        <v>3.7666666666666671</v>
      </c>
      <c r="F347" s="5">
        <f>AVERAGE((Table1[[#This Row],[thermo]]*$S$7),(Table1[[#This Row],[1022]]*$T$7),( Table1[[#This Row],[1020]]*$U$7))</f>
        <v>2.24549285859251</v>
      </c>
      <c r="G347" s="5">
        <f>AVERAGE((Table1[[#This Row],[thermo]]*$S$8),(Table1[[#This Row],[1022]]*$T$8),( Table1[[#This Row],[1020]]*$U$8))</f>
        <v>3.1809394626263994</v>
      </c>
      <c r="H347" s="5">
        <v>4.0999999999999996</v>
      </c>
      <c r="I347" s="6">
        <v>3.4734080000000001</v>
      </c>
      <c r="J347" s="6">
        <f>Table1[[#This Row],[modulair]]-Table1[[#This Row],[adjusted_weighted_FEM_avg]]</f>
        <v>0.91906053737360027</v>
      </c>
      <c r="K347" s="5">
        <f>Table1[[#This Row],[purpleair]]-Table1[[#This Row],[adjusted_weighted_FEM_avg]]</f>
        <v>0.29246853737360068</v>
      </c>
      <c r="L347" s="5">
        <f>ABS(Table1[[#This Row],[modulair_err]])</f>
        <v>0.91906053737360027</v>
      </c>
      <c r="M347" s="5">
        <f>ABS(Table1[[#This Row],[purpleair_err]])</f>
        <v>0.29246853737360068</v>
      </c>
      <c r="N347" s="5">
        <f>Table1[[#This Row],[modulair_err]]^2</f>
        <v>0.84467227135745093</v>
      </c>
      <c r="O347" s="5">
        <f>Table1[[#This Row],[purpleair_err]]^2</f>
        <v>8.5537845353453254E-2</v>
      </c>
      <c r="P347" s="5"/>
      <c r="Q347" s="5"/>
    </row>
    <row r="348" spans="1:17" x14ac:dyDescent="0.3">
      <c r="A348" s="2">
        <v>45517.916666666701</v>
      </c>
      <c r="B348" s="5">
        <v>10</v>
      </c>
      <c r="C348" s="5">
        <v>4.8</v>
      </c>
      <c r="D348" s="5">
        <v>0.8</v>
      </c>
      <c r="E348" s="5">
        <f t="shared" si="11"/>
        <v>5.2</v>
      </c>
      <c r="F348" s="5">
        <f>AVERAGE((Table1[[#This Row],[thermo]]*$S$7),(Table1[[#This Row],[1022]]*$T$7),( Table1[[#This Row],[1020]]*$U$7))</f>
        <v>4.5754480427156787</v>
      </c>
      <c r="G348" s="5">
        <f>AVERAGE((Table1[[#This Row],[thermo]]*$S$8),(Table1[[#This Row],[1022]]*$T$8),( Table1[[#This Row],[1020]]*$U$8))</f>
        <v>4.9320277411257232</v>
      </c>
      <c r="H348" s="5">
        <v>3.7</v>
      </c>
      <c r="I348" s="6">
        <v>2.9211399999999998</v>
      </c>
      <c r="J348" s="6">
        <f>Table1[[#This Row],[modulair]]-Table1[[#This Row],[adjusted_weighted_FEM_avg]]</f>
        <v>-1.232027741125723</v>
      </c>
      <c r="K348" s="5">
        <f>Table1[[#This Row],[purpleair]]-Table1[[#This Row],[adjusted_weighted_FEM_avg]]</f>
        <v>-2.0108877411257233</v>
      </c>
      <c r="L348" s="5">
        <f>ABS(Table1[[#This Row],[modulair_err]])</f>
        <v>1.232027741125723</v>
      </c>
      <c r="M348" s="5">
        <f>ABS(Table1[[#This Row],[purpleair_err]])</f>
        <v>2.0108877411257233</v>
      </c>
      <c r="N348" s="5">
        <f>Table1[[#This Row],[modulair_err]]^2</f>
        <v>1.5178923549033516</v>
      </c>
      <c r="O348" s="5">
        <f>Table1[[#This Row],[purpleair_err]]^2</f>
        <v>4.0436695074097138</v>
      </c>
      <c r="P348" s="5"/>
      <c r="Q348" s="5"/>
    </row>
    <row r="349" spans="1:17" x14ac:dyDescent="0.3">
      <c r="A349" s="2">
        <v>45517.958333333299</v>
      </c>
      <c r="B349" s="5">
        <v>10.9</v>
      </c>
      <c r="C349" s="5">
        <v>4.9000000000000004</v>
      </c>
      <c r="D349" s="5">
        <v>2.1</v>
      </c>
      <c r="E349" s="5">
        <f t="shared" si="11"/>
        <v>5.9666666666666677</v>
      </c>
      <c r="F349" s="5">
        <f>AVERAGE((Table1[[#This Row],[thermo]]*$S$7),(Table1[[#This Row],[1022]]*$T$7),( Table1[[#This Row],[1020]]*$U$7))</f>
        <v>5.1356929036843217</v>
      </c>
      <c r="G349" s="5">
        <f>AVERAGE((Table1[[#This Row],[thermo]]*$S$8),(Table1[[#This Row],[1022]]*$T$8),( Table1[[#This Row],[1020]]*$U$8))</f>
        <v>5.6341033247341405</v>
      </c>
      <c r="H349" s="5">
        <v>5.5</v>
      </c>
      <c r="I349" s="6">
        <v>4.8809075999999996</v>
      </c>
      <c r="J349" s="6">
        <f>Table1[[#This Row],[modulair]]-Table1[[#This Row],[adjusted_weighted_FEM_avg]]</f>
        <v>-0.13410332473414055</v>
      </c>
      <c r="K349" s="5">
        <f>Table1[[#This Row],[purpleair]]-Table1[[#This Row],[adjusted_weighted_FEM_avg]]</f>
        <v>-0.75319572473414098</v>
      </c>
      <c r="L349" s="5">
        <f>ABS(Table1[[#This Row],[modulair_err]])</f>
        <v>0.13410332473414055</v>
      </c>
      <c r="M349" s="5">
        <f>ABS(Table1[[#This Row],[purpleair_err]])</f>
        <v>0.75319572473414098</v>
      </c>
      <c r="N349" s="5">
        <f>Table1[[#This Row],[modulair_err]]^2</f>
        <v>1.7983701704750353E-2</v>
      </c>
      <c r="O349" s="5">
        <f>Table1[[#This Row],[purpleair_err]]^2</f>
        <v>0.56730379975778789</v>
      </c>
      <c r="P349" s="5"/>
      <c r="Q349" s="5"/>
    </row>
    <row r="350" spans="1:17" x14ac:dyDescent="0.3">
      <c r="A350" s="2">
        <v>45518</v>
      </c>
      <c r="B350" s="5">
        <v>4.5</v>
      </c>
      <c r="C350" s="5">
        <v>5.7</v>
      </c>
      <c r="D350" s="5">
        <v>3</v>
      </c>
      <c r="E350" s="5">
        <f t="shared" si="11"/>
        <v>4.3999999999999995</v>
      </c>
      <c r="F350" s="5">
        <f>AVERAGE((Table1[[#This Row],[thermo]]*$S$7),(Table1[[#This Row],[1022]]*$T$7),( Table1[[#This Row],[1020]]*$U$7))</f>
        <v>4.7643336239519165</v>
      </c>
      <c r="G350" s="5">
        <f>AVERAGE((Table1[[#This Row],[thermo]]*$S$8),(Table1[[#This Row],[1022]]*$T$8),( Table1[[#This Row],[1020]]*$U$8))</f>
        <v>4.5084699129690611</v>
      </c>
      <c r="H350" s="5">
        <v>7.7</v>
      </c>
      <c r="I350" s="6">
        <v>8.8638320000000004</v>
      </c>
      <c r="J350" s="6">
        <f>Table1[[#This Row],[modulair]]-Table1[[#This Row],[adjusted_weighted_FEM_avg]]</f>
        <v>3.1915300870309391</v>
      </c>
      <c r="K350" s="5">
        <f>Table1[[#This Row],[purpleair]]-Table1[[#This Row],[adjusted_weighted_FEM_avg]]</f>
        <v>4.3553620870309393</v>
      </c>
      <c r="L350" s="5">
        <f>ABS(Table1[[#This Row],[modulair_err]])</f>
        <v>3.1915300870309391</v>
      </c>
      <c r="M350" s="5">
        <f>ABS(Table1[[#This Row],[purpleair_err]])</f>
        <v>4.3553620870309393</v>
      </c>
      <c r="N350" s="5">
        <f>Table1[[#This Row],[modulair_err]]^2</f>
        <v>10.185864296423714</v>
      </c>
      <c r="O350" s="5">
        <f>Table1[[#This Row],[purpleair_err]]^2</f>
        <v>18.9691789091465</v>
      </c>
      <c r="P350" s="5"/>
      <c r="Q350" s="5"/>
    </row>
    <row r="351" spans="1:17" x14ac:dyDescent="0.3">
      <c r="A351" s="2">
        <v>45518.041666666701</v>
      </c>
      <c r="B351" s="5">
        <v>-2.2000000000000002</v>
      </c>
      <c r="C351" s="5">
        <v>3.3</v>
      </c>
      <c r="D351" s="5">
        <v>6</v>
      </c>
      <c r="E351" s="5">
        <f t="shared" si="11"/>
        <v>2.3666666666666667</v>
      </c>
      <c r="F351" s="5">
        <f>AVERAGE((Table1[[#This Row],[thermo]]*$S$7),(Table1[[#This Row],[1022]]*$T$7),( Table1[[#This Row],[1020]]*$U$7))</f>
        <v>3.1202887767479077</v>
      </c>
      <c r="G351" s="5">
        <f>AVERAGE((Table1[[#This Row],[thermo]]*$S$8),(Table1[[#This Row],[1022]]*$T$8),( Table1[[#This Row],[1020]]*$U$8))</f>
        <v>2.6698003540482698</v>
      </c>
      <c r="H351" s="5">
        <v>5.3</v>
      </c>
      <c r="I351" s="6">
        <v>6.2273649999999998</v>
      </c>
      <c r="J351" s="6">
        <f>Table1[[#This Row],[modulair]]-Table1[[#This Row],[adjusted_weighted_FEM_avg]]</f>
        <v>2.6301996459517301</v>
      </c>
      <c r="K351" s="5">
        <f>Table1[[#This Row],[purpleair]]-Table1[[#This Row],[adjusted_weighted_FEM_avg]]</f>
        <v>3.5575646459517301</v>
      </c>
      <c r="L351" s="5">
        <f>ABS(Table1[[#This Row],[modulair_err]])</f>
        <v>2.6301996459517301</v>
      </c>
      <c r="M351" s="5">
        <f>ABS(Table1[[#This Row],[purpleair_err]])</f>
        <v>3.5575646459517301</v>
      </c>
      <c r="N351" s="5">
        <f>Table1[[#This Row],[modulair_err]]^2</f>
        <v>6.917950177564606</v>
      </c>
      <c r="O351" s="5">
        <f>Table1[[#This Row],[purpleair_err]]^2</f>
        <v>12.656266210125658</v>
      </c>
      <c r="P351" s="5"/>
      <c r="Q351" s="5"/>
    </row>
    <row r="352" spans="1:17" x14ac:dyDescent="0.3">
      <c r="A352" s="2">
        <v>45518.083333333299</v>
      </c>
      <c r="B352" s="5">
        <v>12.4</v>
      </c>
      <c r="C352" s="5">
        <v>1.9</v>
      </c>
      <c r="D352" s="5">
        <v>7</v>
      </c>
      <c r="E352" s="5">
        <f t="shared" si="11"/>
        <v>7.1000000000000005</v>
      </c>
      <c r="F352" s="5">
        <f>AVERAGE((Table1[[#This Row],[thermo]]*$S$7),(Table1[[#This Row],[1022]]*$T$7),( Table1[[#This Row],[1020]]*$U$7))</f>
        <v>5.0380079658378056</v>
      </c>
      <c r="G352" s="5">
        <f>AVERAGE((Table1[[#This Row],[thermo]]*$S$8),(Table1[[#This Row],[1022]]*$T$8),( Table1[[#This Row],[1020]]*$U$8))</f>
        <v>6.3893109473771093</v>
      </c>
      <c r="H352" s="5">
        <v>5.2</v>
      </c>
      <c r="I352" s="6">
        <v>7.2001958999999998</v>
      </c>
      <c r="J352" s="6">
        <f>Table1[[#This Row],[modulair]]-Table1[[#This Row],[adjusted_weighted_FEM_avg]]</f>
        <v>-1.1893109473771091</v>
      </c>
      <c r="K352" s="5">
        <f>Table1[[#This Row],[purpleair]]-Table1[[#This Row],[adjusted_weighted_FEM_avg]]</f>
        <v>0.81088495262289051</v>
      </c>
      <c r="L352" s="5">
        <f>ABS(Table1[[#This Row],[modulair_err]])</f>
        <v>1.1893109473771091</v>
      </c>
      <c r="M352" s="5">
        <f>ABS(Table1[[#This Row],[purpleair_err]])</f>
        <v>0.81088495262289051</v>
      </c>
      <c r="N352" s="5">
        <f>Table1[[#This Row],[modulair_err]]^2</f>
        <v>1.4144605295510366</v>
      </c>
      <c r="O352" s="5">
        <f>Table1[[#This Row],[purpleair_err]]^2</f>
        <v>0.65753440639022742</v>
      </c>
      <c r="P352" s="5"/>
      <c r="Q352" s="5"/>
    </row>
    <row r="353" spans="1:17" x14ac:dyDescent="0.3">
      <c r="A353" s="2">
        <v>45518.125</v>
      </c>
      <c r="B353" s="5">
        <v>7.9</v>
      </c>
      <c r="C353" s="5">
        <v>4.8</v>
      </c>
      <c r="D353" s="5">
        <v>7.5</v>
      </c>
      <c r="E353" s="5">
        <f t="shared" si="11"/>
        <v>6.7333333333333334</v>
      </c>
      <c r="F353" s="5">
        <f>AVERAGE((Table1[[#This Row],[thermo]]*$S$7),(Table1[[#This Row],[1022]]*$T$7),( Table1[[#This Row],[1020]]*$U$7))</f>
        <v>6.0519674862973858</v>
      </c>
      <c r="G353" s="5">
        <f>AVERAGE((Table1[[#This Row],[thermo]]*$S$8),(Table1[[#This Row],[1022]]*$T$8),( Table1[[#This Row],[1020]]*$U$8))</f>
        <v>6.5081400113096057</v>
      </c>
      <c r="H353" s="5">
        <v>7.1</v>
      </c>
      <c r="I353" s="6">
        <v>9.8789060000000006</v>
      </c>
      <c r="J353" s="6">
        <f>Table1[[#This Row],[modulair]]-Table1[[#This Row],[adjusted_weighted_FEM_avg]]</f>
        <v>0.59185998869039391</v>
      </c>
      <c r="K353" s="5">
        <f>Table1[[#This Row],[purpleair]]-Table1[[#This Row],[adjusted_weighted_FEM_avg]]</f>
        <v>3.3707659886903949</v>
      </c>
      <c r="L353" s="5">
        <f>ABS(Table1[[#This Row],[modulair_err]])</f>
        <v>0.59185998869039391</v>
      </c>
      <c r="M353" s="5">
        <f>ABS(Table1[[#This Row],[purpleair_err]])</f>
        <v>3.3707659886903949</v>
      </c>
      <c r="N353" s="5">
        <f>Table1[[#This Row],[modulair_err]]^2</f>
        <v>0.3502982462125932</v>
      </c>
      <c r="O353" s="5">
        <f>Table1[[#This Row],[purpleair_err]]^2</f>
        <v>11.362063350511935</v>
      </c>
      <c r="P353" s="5"/>
      <c r="Q353" s="5"/>
    </row>
    <row r="354" spans="1:17" x14ac:dyDescent="0.3">
      <c r="A354" s="2">
        <v>45518.166666666701</v>
      </c>
      <c r="B354" s="5">
        <v>18.600000000000001</v>
      </c>
      <c r="C354" s="5">
        <v>7.6</v>
      </c>
      <c r="D354" s="5">
        <v>4.8</v>
      </c>
      <c r="E354" s="5">
        <f t="shared" si="11"/>
        <v>10.333333333333334</v>
      </c>
      <c r="F354" s="5">
        <f>AVERAGE((Table1[[#This Row],[thermo]]*$S$7),(Table1[[#This Row],[1022]]*$T$7),( Table1[[#This Row],[1020]]*$U$7))</f>
        <v>8.6680642464456472</v>
      </c>
      <c r="G354" s="5">
        <f>AVERAGE((Table1[[#This Row],[thermo]]*$S$8),(Table1[[#This Row],[1022]]*$T$8),( Table1[[#This Row],[1020]]*$U$8))</f>
        <v>9.6936031254674742</v>
      </c>
      <c r="H354" s="5">
        <v>6.6</v>
      </c>
      <c r="I354" s="6">
        <v>10.277198</v>
      </c>
      <c r="J354" s="6">
        <f>Table1[[#This Row],[modulair]]-Table1[[#This Row],[adjusted_weighted_FEM_avg]]</f>
        <v>-3.0936031254674745</v>
      </c>
      <c r="K354" s="5">
        <f>Table1[[#This Row],[purpleair]]-Table1[[#This Row],[adjusted_weighted_FEM_avg]]</f>
        <v>0.58359487453252612</v>
      </c>
      <c r="L354" s="5">
        <f>ABS(Table1[[#This Row],[modulair_err]])</f>
        <v>3.0936031254674745</v>
      </c>
      <c r="M354" s="5">
        <f>ABS(Table1[[#This Row],[purpleair_err]])</f>
        <v>0.58359487453252612</v>
      </c>
      <c r="N354" s="5">
        <f>Table1[[#This Row],[modulair_err]]^2</f>
        <v>9.5703802979021262</v>
      </c>
      <c r="O354" s="5">
        <f>Table1[[#This Row],[purpleair_err]]^2</f>
        <v>0.34058297758063488</v>
      </c>
      <c r="P354" s="5"/>
      <c r="Q354" s="5"/>
    </row>
    <row r="355" spans="1:17" x14ac:dyDescent="0.3">
      <c r="A355" s="2">
        <v>45518.208333333299</v>
      </c>
      <c r="B355" s="5">
        <v>4</v>
      </c>
      <c r="C355" s="5">
        <v>7.8</v>
      </c>
      <c r="D355" s="5">
        <v>5</v>
      </c>
      <c r="E355" s="5">
        <f t="shared" si="11"/>
        <v>5.6000000000000005</v>
      </c>
      <c r="F355" s="5">
        <f>AVERAGE((Table1[[#This Row],[thermo]]*$S$7),(Table1[[#This Row],[1022]]*$T$7),( Table1[[#This Row],[1020]]*$U$7))</f>
        <v>6.4042450718721247</v>
      </c>
      <c r="G355" s="5">
        <f>AVERAGE((Table1[[#This Row],[thermo]]*$S$8),(Table1[[#This Row],[1022]]*$T$8),( Table1[[#This Row],[1020]]*$U$8))</f>
        <v>5.869483715296802</v>
      </c>
      <c r="H355" s="5">
        <v>5.6</v>
      </c>
      <c r="I355" s="6">
        <v>9.8061620000000005</v>
      </c>
      <c r="J355" s="6">
        <f>Table1[[#This Row],[modulair]]-Table1[[#This Row],[adjusted_weighted_FEM_avg]]</f>
        <v>-0.26948371529680237</v>
      </c>
      <c r="K355" s="5">
        <f>Table1[[#This Row],[purpleair]]-Table1[[#This Row],[adjusted_weighted_FEM_avg]]</f>
        <v>3.9366782847031985</v>
      </c>
      <c r="L355" s="5">
        <f>ABS(Table1[[#This Row],[modulair_err]])</f>
        <v>0.26948371529680237</v>
      </c>
      <c r="M355" s="5">
        <f>ABS(Table1[[#This Row],[purpleair_err]])</f>
        <v>3.9366782847031985</v>
      </c>
      <c r="N355" s="5">
        <f>Table1[[#This Row],[modulair_err]]^2</f>
        <v>7.2621472810168036E-2</v>
      </c>
      <c r="O355" s="5">
        <f>Table1[[#This Row],[purpleair_err]]^2</f>
        <v>15.497435917253718</v>
      </c>
      <c r="P355" s="5"/>
      <c r="Q355" s="5"/>
    </row>
    <row r="356" spans="1:17" x14ac:dyDescent="0.3">
      <c r="A356" s="2">
        <v>45518.25</v>
      </c>
      <c r="B356" s="5">
        <v>6.7</v>
      </c>
      <c r="C356" s="5">
        <v>10.199999999999999</v>
      </c>
      <c r="D356" s="5">
        <v>7</v>
      </c>
      <c r="E356" s="5">
        <f t="shared" si="11"/>
        <v>7.9666666666666659</v>
      </c>
      <c r="F356" s="5">
        <f>AVERAGE((Table1[[#This Row],[thermo]]*$S$7),(Table1[[#This Row],[1022]]*$T$7),( Table1[[#This Row],[1020]]*$U$7))</f>
        <v>8.7451655370621939</v>
      </c>
      <c r="G356" s="5">
        <f>AVERAGE((Table1[[#This Row],[thermo]]*$S$8),(Table1[[#This Row],[1022]]*$T$8),( Table1[[#This Row],[1020]]*$U$8))</f>
        <v>8.2228684981771085</v>
      </c>
      <c r="H356" s="5">
        <v>7.1</v>
      </c>
      <c r="I356" s="6">
        <v>10.075672000000001</v>
      </c>
      <c r="J356" s="6">
        <f>Table1[[#This Row],[modulair]]-Table1[[#This Row],[adjusted_weighted_FEM_avg]]</f>
        <v>-1.1228684981771089</v>
      </c>
      <c r="K356" s="5">
        <f>Table1[[#This Row],[purpleair]]-Table1[[#This Row],[adjusted_weighted_FEM_avg]]</f>
        <v>1.8528035018228923</v>
      </c>
      <c r="L356" s="5">
        <f>ABS(Table1[[#This Row],[modulair_err]])</f>
        <v>1.1228684981771089</v>
      </c>
      <c r="M356" s="5">
        <f>ABS(Table1[[#This Row],[purpleair_err]])</f>
        <v>1.8528035018228923</v>
      </c>
      <c r="N356" s="5">
        <f>Table1[[#This Row],[modulair_err]]^2</f>
        <v>1.2608336641985161</v>
      </c>
      <c r="O356" s="5">
        <f>Table1[[#This Row],[purpleair_err]]^2</f>
        <v>3.4328808163671725</v>
      </c>
      <c r="P356" s="5"/>
      <c r="Q356" s="5"/>
    </row>
    <row r="357" spans="1:17" x14ac:dyDescent="0.3">
      <c r="A357" s="2">
        <v>45518.291666666701</v>
      </c>
      <c r="B357" s="5">
        <v>-12.3</v>
      </c>
      <c r="C357" s="5">
        <v>12.4</v>
      </c>
      <c r="D357" s="5">
        <v>7.7</v>
      </c>
      <c r="E357" s="5">
        <f t="shared" si="11"/>
        <v>2.6</v>
      </c>
      <c r="F357" s="5">
        <f>AVERAGE((Table1[[#This Row],[thermo]]*$S$7),(Table1[[#This Row],[1022]]*$T$7),( Table1[[#This Row],[1020]]*$U$7))</f>
        <v>7.0070792360956418</v>
      </c>
      <c r="G357" s="5">
        <f>AVERAGE((Table1[[#This Row],[thermo]]*$S$8),(Table1[[#This Row],[1022]]*$T$8),( Table1[[#This Row],[1020]]*$U$8))</f>
        <v>4.1778948237039133</v>
      </c>
      <c r="H357" s="5">
        <v>8.6999999999999993</v>
      </c>
      <c r="I357" s="6">
        <v>11.225111</v>
      </c>
      <c r="J357" s="6">
        <f>Table1[[#This Row],[modulair]]-Table1[[#This Row],[adjusted_weighted_FEM_avg]]</f>
        <v>4.522105176296086</v>
      </c>
      <c r="K357" s="5">
        <f>Table1[[#This Row],[purpleair]]-Table1[[#This Row],[adjusted_weighted_FEM_avg]]</f>
        <v>7.0472161762960868</v>
      </c>
      <c r="L357" s="5">
        <f>ABS(Table1[[#This Row],[modulair_err]])</f>
        <v>4.522105176296086</v>
      </c>
      <c r="M357" s="5">
        <f>ABS(Table1[[#This Row],[purpleair_err]])</f>
        <v>7.0472161762960868</v>
      </c>
      <c r="N357" s="5">
        <f>Table1[[#This Row],[modulair_err]]^2</f>
        <v>20.449435225483857</v>
      </c>
      <c r="O357" s="5">
        <f>Table1[[#This Row],[purpleair_err]]^2</f>
        <v>49.663255835449235</v>
      </c>
      <c r="P357" s="5"/>
      <c r="Q357" s="5"/>
    </row>
    <row r="358" spans="1:17" x14ac:dyDescent="0.3">
      <c r="A358" s="2">
        <v>45518.333333333299</v>
      </c>
      <c r="B358" s="5">
        <v>-9.1999999999999993</v>
      </c>
      <c r="C358" s="5">
        <v>8.6999999999999993</v>
      </c>
      <c r="D358" s="5">
        <v>5.5</v>
      </c>
      <c r="E358" s="5">
        <f t="shared" si="11"/>
        <v>1.6666666666666667</v>
      </c>
      <c r="F358" s="5">
        <f>AVERAGE((Table1[[#This Row],[thermo]]*$S$7),(Table1[[#This Row],[1022]]*$T$7),( Table1[[#This Row],[1020]]*$U$7))</f>
        <v>4.8479360699095784</v>
      </c>
      <c r="G358" s="5">
        <f>AVERAGE((Table1[[#This Row],[thermo]]*$S$8),(Table1[[#This Row],[1022]]*$T$8),( Table1[[#This Row],[1020]]*$U$8))</f>
        <v>2.8075090720651033</v>
      </c>
      <c r="H358" s="5">
        <v>10.8</v>
      </c>
      <c r="I358" s="6">
        <v>10.908306</v>
      </c>
      <c r="J358" s="6">
        <f>Table1[[#This Row],[modulair]]-Table1[[#This Row],[adjusted_weighted_FEM_avg]]</f>
        <v>7.992490927934897</v>
      </c>
      <c r="K358" s="5">
        <f>Table1[[#This Row],[purpleair]]-Table1[[#This Row],[adjusted_weighted_FEM_avg]]</f>
        <v>8.1007969279348959</v>
      </c>
      <c r="L358" s="5">
        <f>ABS(Table1[[#This Row],[modulair_err]])</f>
        <v>7.992490927934897</v>
      </c>
      <c r="M358" s="5">
        <f>ABS(Table1[[#This Row],[purpleair_err]])</f>
        <v>8.1007969279348959</v>
      </c>
      <c r="N358" s="5">
        <f>Table1[[#This Row],[modulair_err]]^2</f>
        <v>63.879911233121632</v>
      </c>
      <c r="O358" s="5">
        <f>Table1[[#This Row],[purpleair_err]]^2</f>
        <v>65.622910867639447</v>
      </c>
      <c r="P358" s="5"/>
      <c r="Q358" s="5"/>
    </row>
    <row r="359" spans="1:17" x14ac:dyDescent="0.3">
      <c r="A359" s="2">
        <v>45518.375</v>
      </c>
      <c r="B359" s="5">
        <v>2.4</v>
      </c>
      <c r="C359" s="5">
        <v>8.6999999999999993</v>
      </c>
      <c r="D359" s="5">
        <v>5.8</v>
      </c>
      <c r="E359" s="5">
        <f t="shared" si="11"/>
        <v>5.6333333333333329</v>
      </c>
      <c r="F359" s="5">
        <f>AVERAGE((Table1[[#This Row],[thermo]]*$S$7),(Table1[[#This Row],[1022]]*$T$7),( Table1[[#This Row],[1020]]*$U$7))</f>
        <v>6.8608039466475601</v>
      </c>
      <c r="G359" s="5">
        <f>AVERAGE((Table1[[#This Row],[thermo]]*$S$8),(Table1[[#This Row],[1022]]*$T$8),( Table1[[#This Row],[1020]]*$U$8))</f>
        <v>6.0576875136392117</v>
      </c>
      <c r="H359" s="5">
        <v>12.5</v>
      </c>
      <c r="I359" s="6">
        <v>11.98704</v>
      </c>
      <c r="J359" s="6">
        <f>Table1[[#This Row],[modulair]]-Table1[[#This Row],[adjusted_weighted_FEM_avg]]</f>
        <v>6.4423124863607883</v>
      </c>
      <c r="K359" s="5">
        <f>Table1[[#This Row],[purpleair]]-Table1[[#This Row],[adjusted_weighted_FEM_avg]]</f>
        <v>5.9293524863607887</v>
      </c>
      <c r="L359" s="5">
        <f>ABS(Table1[[#This Row],[modulair_err]])</f>
        <v>6.4423124863607883</v>
      </c>
      <c r="M359" s="5">
        <f>ABS(Table1[[#This Row],[purpleair_err]])</f>
        <v>5.9293524863607887</v>
      </c>
      <c r="N359" s="5">
        <f>Table1[[#This Row],[modulair_err]]^2</f>
        <v>41.503390171920124</v>
      </c>
      <c r="O359" s="5">
        <f>Table1[[#This Row],[purpleair_err]]^2</f>
        <v>35.157220907512865</v>
      </c>
      <c r="P359" s="5"/>
      <c r="Q359" s="5"/>
    </row>
    <row r="360" spans="1:17" x14ac:dyDescent="0.3">
      <c r="A360" s="2">
        <v>45518.416666666701</v>
      </c>
      <c r="B360" s="5">
        <v>22.2</v>
      </c>
      <c r="C360" s="5">
        <v>9.6</v>
      </c>
      <c r="D360" s="5">
        <v>6.5</v>
      </c>
      <c r="E360" s="5">
        <f t="shared" si="11"/>
        <v>12.766666666666666</v>
      </c>
      <c r="F360" s="5">
        <f>AVERAGE((Table1[[#This Row],[thermo]]*$S$7),(Table1[[#This Row],[1022]]*$T$7),( Table1[[#This Row],[1020]]*$U$7))</f>
        <v>10.852656714597563</v>
      </c>
      <c r="G360" s="5">
        <f>AVERAGE((Table1[[#This Row],[thermo]]*$S$8),(Table1[[#This Row],[1022]]*$T$8),( Table1[[#This Row],[1020]]*$U$8))</f>
        <v>12.032504157829372</v>
      </c>
      <c r="H360" s="5">
        <v>13.1</v>
      </c>
      <c r="I360" s="6">
        <v>11.831939</v>
      </c>
      <c r="J360" s="6">
        <f>Table1[[#This Row],[modulair]]-Table1[[#This Row],[adjusted_weighted_FEM_avg]]</f>
        <v>1.0674958421706275</v>
      </c>
      <c r="K360" s="5">
        <f>Table1[[#This Row],[purpleair]]-Table1[[#This Row],[adjusted_weighted_FEM_avg]]</f>
        <v>-0.2005651578293719</v>
      </c>
      <c r="L360" s="5">
        <f>ABS(Table1[[#This Row],[modulair_err]])</f>
        <v>1.0674958421706275</v>
      </c>
      <c r="M360" s="5">
        <f>ABS(Table1[[#This Row],[purpleair_err]])</f>
        <v>0.2005651578293719</v>
      </c>
      <c r="N360" s="5">
        <f>Table1[[#This Row],[modulair_err]]^2</f>
        <v>1.1395473730515773</v>
      </c>
      <c r="O360" s="5">
        <f>Table1[[#This Row],[purpleair_err]]^2</f>
        <v>4.0226382535120862E-2</v>
      </c>
      <c r="P360" s="5"/>
      <c r="Q360" s="5"/>
    </row>
    <row r="361" spans="1:17" x14ac:dyDescent="0.3">
      <c r="A361" s="2">
        <v>45518.458333333299</v>
      </c>
      <c r="B361" s="5">
        <v>19.8</v>
      </c>
      <c r="C361" s="5">
        <v>10.1</v>
      </c>
      <c r="D361" s="5">
        <v>7.5</v>
      </c>
      <c r="E361" s="5">
        <f t="shared" si="11"/>
        <v>12.466666666666667</v>
      </c>
      <c r="F361" s="5">
        <f>AVERAGE((Table1[[#This Row],[thermo]]*$S$7),(Table1[[#This Row],[1022]]*$T$7),( Table1[[#This Row],[1020]]*$U$7))</f>
        <v>11.006158605015507</v>
      </c>
      <c r="G361" s="5">
        <f>AVERAGE((Table1[[#This Row],[thermo]]*$S$8),(Table1[[#This Row],[1022]]*$T$8),( Table1[[#This Row],[1020]]*$U$8))</f>
        <v>11.904225779858656</v>
      </c>
      <c r="H361" s="5">
        <v>12.2</v>
      </c>
      <c r="I361" s="6">
        <v>11.730264999999999</v>
      </c>
      <c r="J361" s="6">
        <f>Table1[[#This Row],[modulair]]-Table1[[#This Row],[adjusted_weighted_FEM_avg]]</f>
        <v>0.29577422014134314</v>
      </c>
      <c r="K361" s="5">
        <f>Table1[[#This Row],[purpleair]]-Table1[[#This Row],[adjusted_weighted_FEM_avg]]</f>
        <v>-0.17396077985865688</v>
      </c>
      <c r="L361" s="5">
        <f>ABS(Table1[[#This Row],[modulair_err]])</f>
        <v>0.29577422014134314</v>
      </c>
      <c r="M361" s="5">
        <f>ABS(Table1[[#This Row],[purpleair_err]])</f>
        <v>0.17396077985865688</v>
      </c>
      <c r="N361" s="5">
        <f>Table1[[#This Row],[modulair_err]]^2</f>
        <v>8.7482389300219718E-2</v>
      </c>
      <c r="O361" s="5">
        <f>Table1[[#This Row],[purpleair_err]]^2</f>
        <v>3.026235292903208E-2</v>
      </c>
      <c r="P361" s="5"/>
      <c r="Q361" s="5"/>
    </row>
    <row r="362" spans="1:17" x14ac:dyDescent="0.3">
      <c r="A362" s="2">
        <v>45518.5</v>
      </c>
      <c r="B362" s="5">
        <v>4.4000000000000004</v>
      </c>
      <c r="C362" s="5">
        <v>10.8</v>
      </c>
      <c r="D362" s="5">
        <v>7.5</v>
      </c>
      <c r="E362" s="5">
        <f t="shared" si="11"/>
        <v>7.5666666666666673</v>
      </c>
      <c r="F362" s="5">
        <f>AVERAGE((Table1[[#This Row],[thermo]]*$S$7),(Table1[[#This Row],[1022]]*$T$7),( Table1[[#This Row],[1020]]*$U$7))</f>
        <v>8.8351347044167241</v>
      </c>
      <c r="G362" s="5">
        <f>AVERAGE((Table1[[#This Row],[thermo]]*$S$8),(Table1[[#This Row],[1022]]*$T$8),( Table1[[#This Row],[1020]]*$U$8))</f>
        <v>8.00231231246085</v>
      </c>
      <c r="H362" s="5">
        <v>12.5</v>
      </c>
      <c r="I362" s="6">
        <v>11.816791</v>
      </c>
      <c r="J362" s="6">
        <f>Table1[[#This Row],[modulair]]-Table1[[#This Row],[adjusted_weighted_FEM_avg]]</f>
        <v>4.49768768753915</v>
      </c>
      <c r="K362" s="5">
        <f>Table1[[#This Row],[purpleair]]-Table1[[#This Row],[adjusted_weighted_FEM_avg]]</f>
        <v>3.8144786875391503</v>
      </c>
      <c r="L362" s="5">
        <f>ABS(Table1[[#This Row],[modulair_err]])</f>
        <v>4.49768768753915</v>
      </c>
      <c r="M362" s="5">
        <f>ABS(Table1[[#This Row],[purpleair_err]])</f>
        <v>3.8144786875391503</v>
      </c>
      <c r="N362" s="5">
        <f>Table1[[#This Row],[modulair_err]]^2</f>
        <v>20.229194534641266</v>
      </c>
      <c r="O362" s="5">
        <f>Table1[[#This Row],[purpleair_err]]^2</f>
        <v>14.550247657690399</v>
      </c>
      <c r="P362" s="5"/>
      <c r="Q362" s="5"/>
    </row>
    <row r="363" spans="1:17" x14ac:dyDescent="0.3">
      <c r="A363" s="2">
        <v>45518.541666666701</v>
      </c>
      <c r="B363" s="5">
        <v>6.7</v>
      </c>
      <c r="C363" s="5">
        <v>5.9</v>
      </c>
      <c r="D363" s="5">
        <v>5.3</v>
      </c>
      <c r="E363" s="5">
        <f t="shared" si="11"/>
        <v>5.9666666666666677</v>
      </c>
      <c r="F363" s="5">
        <f>AVERAGE((Table1[[#This Row],[thermo]]*$S$7),(Table1[[#This Row],[1022]]*$T$7),( Table1[[#This Row],[1020]]*$U$7))</f>
        <v>5.8696466917783967</v>
      </c>
      <c r="G363" s="5">
        <f>AVERAGE((Table1[[#This Row],[thermo]]*$S$8),(Table1[[#This Row],[1022]]*$T$8),( Table1[[#This Row],[1020]]*$U$8))</f>
        <v>5.9252421603717913</v>
      </c>
      <c r="H363" s="5">
        <v>11.2</v>
      </c>
      <c r="I363" s="6">
        <v>10.826732</v>
      </c>
      <c r="J363" s="6">
        <f>Table1[[#This Row],[modulair]]-Table1[[#This Row],[adjusted_weighted_FEM_avg]]</f>
        <v>5.274757839628208</v>
      </c>
      <c r="K363" s="5">
        <f>Table1[[#This Row],[purpleair]]-Table1[[#This Row],[adjusted_weighted_FEM_avg]]</f>
        <v>4.9014898396282085</v>
      </c>
      <c r="L363" s="5">
        <f>ABS(Table1[[#This Row],[modulair_err]])</f>
        <v>5.274757839628208</v>
      </c>
      <c r="M363" s="5">
        <f>ABS(Table1[[#This Row],[purpleair_err]])</f>
        <v>4.9014898396282085</v>
      </c>
      <c r="N363" s="5">
        <f>Table1[[#This Row],[modulair_err]]^2</f>
        <v>27.823070266719238</v>
      </c>
      <c r="O363" s="5">
        <f>Table1[[#This Row],[purpleair_err]]^2</f>
        <v>24.024602647978561</v>
      </c>
      <c r="P363" s="5"/>
      <c r="Q363" s="5"/>
    </row>
    <row r="364" spans="1:17" x14ac:dyDescent="0.3">
      <c r="A364" s="2">
        <v>45518.583333333299</v>
      </c>
      <c r="B364" s="5">
        <v>6.6</v>
      </c>
      <c r="C364" s="5">
        <v>2.9</v>
      </c>
      <c r="D364" s="5">
        <v>5.8</v>
      </c>
      <c r="E364" s="5">
        <f t="shared" si="11"/>
        <v>5.1000000000000005</v>
      </c>
      <c r="F364" s="5">
        <f>AVERAGE((Table1[[#This Row],[thermo]]*$S$7),(Table1[[#This Row],[1022]]*$T$7),( Table1[[#This Row],[1020]]*$U$7))</f>
        <v>4.3063629551165503</v>
      </c>
      <c r="G364" s="5">
        <f>AVERAGE((Table1[[#This Row],[thermo]]*$S$8),(Table1[[#This Row],[1022]]*$T$8),( Table1[[#This Row],[1020]]*$U$8))</f>
        <v>4.8353725899794533</v>
      </c>
      <c r="H364" s="5">
        <v>6.9</v>
      </c>
      <c r="I364" s="6">
        <v>8.4915959999999995</v>
      </c>
      <c r="J364" s="6">
        <f>Table1[[#This Row],[modulair]]-Table1[[#This Row],[adjusted_weighted_FEM_avg]]</f>
        <v>2.0646274100205471</v>
      </c>
      <c r="K364" s="5">
        <f>Table1[[#This Row],[purpleair]]-Table1[[#This Row],[adjusted_weighted_FEM_avg]]</f>
        <v>3.6562234100205462</v>
      </c>
      <c r="L364" s="5">
        <f>ABS(Table1[[#This Row],[modulair_err]])</f>
        <v>2.0646274100205471</v>
      </c>
      <c r="M364" s="5">
        <f>ABS(Table1[[#This Row],[purpleair_err]])</f>
        <v>3.6562234100205462</v>
      </c>
      <c r="N364" s="5">
        <f>Table1[[#This Row],[modulair_err]]^2</f>
        <v>4.262686342208152</v>
      </c>
      <c r="O364" s="5">
        <f>Table1[[#This Row],[purpleair_err]]^2</f>
        <v>13.367969623982271</v>
      </c>
      <c r="P364" s="5"/>
      <c r="Q364" s="5"/>
    </row>
    <row r="365" spans="1:17" x14ac:dyDescent="0.3">
      <c r="A365" s="2">
        <v>45518.625</v>
      </c>
      <c r="B365" s="5">
        <v>5</v>
      </c>
      <c r="C365" s="5">
        <v>6.2</v>
      </c>
      <c r="D365" s="5">
        <v>6.8</v>
      </c>
      <c r="E365" s="5">
        <f t="shared" si="11"/>
        <v>6</v>
      </c>
      <c r="F365" s="5">
        <f>AVERAGE((Table1[[#This Row],[thermo]]*$S$7),(Table1[[#This Row],[1022]]*$T$7),( Table1[[#This Row],[1020]]*$U$7))</f>
        <v>6.1637636008006966</v>
      </c>
      <c r="G365" s="5">
        <f>AVERAGE((Table1[[#This Row],[thermo]]*$S$8),(Table1[[#This Row],[1022]]*$T$8),( Table1[[#This Row],[1020]]*$U$8))</f>
        <v>6.0659978555695417</v>
      </c>
      <c r="H365" s="5">
        <v>11.5</v>
      </c>
      <c r="I365" s="6">
        <v>9.4685769999999998</v>
      </c>
      <c r="J365" s="6">
        <f>Table1[[#This Row],[modulair]]-Table1[[#This Row],[adjusted_weighted_FEM_avg]]</f>
        <v>5.4340021444304583</v>
      </c>
      <c r="K365" s="5">
        <f>Table1[[#This Row],[purpleair]]-Table1[[#This Row],[adjusted_weighted_FEM_avg]]</f>
        <v>3.4025791444304581</v>
      </c>
      <c r="L365" s="5">
        <f>ABS(Table1[[#This Row],[modulair_err]])</f>
        <v>5.4340021444304583</v>
      </c>
      <c r="M365" s="5">
        <f>ABS(Table1[[#This Row],[purpleair_err]])</f>
        <v>3.4025791444304581</v>
      </c>
      <c r="N365" s="5">
        <f>Table1[[#This Row],[modulair_err]]^2</f>
        <v>29.528379305674818</v>
      </c>
      <c r="O365" s="5">
        <f>Table1[[#This Row],[purpleair_err]]^2</f>
        <v>11.577544834113107</v>
      </c>
      <c r="P365" s="5"/>
      <c r="Q365" s="5"/>
    </row>
    <row r="366" spans="1:17" x14ac:dyDescent="0.3">
      <c r="A366" s="2">
        <v>45518.666666666701</v>
      </c>
      <c r="B366" s="5">
        <v>17.3</v>
      </c>
      <c r="C366" s="5">
        <v>7.4</v>
      </c>
      <c r="D366" s="5">
        <v>6.3</v>
      </c>
      <c r="E366" s="5">
        <f t="shared" si="11"/>
        <v>10.333333333333334</v>
      </c>
      <c r="F366" s="5">
        <f>AVERAGE((Table1[[#This Row],[thermo]]*$S$7),(Table1[[#This Row],[1022]]*$T$7),( Table1[[#This Row],[1020]]*$U$7))</f>
        <v>8.7482852663844941</v>
      </c>
      <c r="G366" s="5">
        <f>AVERAGE((Table1[[#This Row],[thermo]]*$S$8),(Table1[[#This Row],[1022]]*$T$8),( Table1[[#This Row],[1020]]*$U$8))</f>
        <v>9.739300291251844</v>
      </c>
      <c r="H366" s="5">
        <v>10.9</v>
      </c>
      <c r="I366" s="6">
        <v>9.985106</v>
      </c>
      <c r="J366" s="6">
        <f>Table1[[#This Row],[modulair]]-Table1[[#This Row],[adjusted_weighted_FEM_avg]]</f>
        <v>1.1606997087481563</v>
      </c>
      <c r="K366" s="5">
        <f>Table1[[#This Row],[purpleair]]-Table1[[#This Row],[adjusted_weighted_FEM_avg]]</f>
        <v>0.24580570874815599</v>
      </c>
      <c r="L366" s="5">
        <f>ABS(Table1[[#This Row],[modulair_err]])</f>
        <v>1.1606997087481563</v>
      </c>
      <c r="M366" s="5">
        <f>ABS(Table1[[#This Row],[purpleair_err]])</f>
        <v>0.24580570874815599</v>
      </c>
      <c r="N366" s="5">
        <f>Table1[[#This Row],[modulair_err]]^2</f>
        <v>1.3472238138880548</v>
      </c>
      <c r="O366" s="5">
        <f>Table1[[#This Row],[purpleair_err]]^2</f>
        <v>6.0420446453183292E-2</v>
      </c>
      <c r="P366" s="5"/>
      <c r="Q366" s="5"/>
    </row>
    <row r="367" spans="1:17" x14ac:dyDescent="0.3">
      <c r="A367" s="2">
        <v>45518.708333333299</v>
      </c>
      <c r="B367" s="5">
        <v>18.8</v>
      </c>
      <c r="C367" s="5">
        <v>8.4</v>
      </c>
      <c r="D367" s="5">
        <v>8.1999999999999993</v>
      </c>
      <c r="E367" s="5">
        <f t="shared" si="11"/>
        <v>11.800000000000002</v>
      </c>
      <c r="F367" s="5">
        <f>AVERAGE((Table1[[#This Row],[thermo]]*$S$7),(Table1[[#This Row],[1022]]*$T$7),( Table1[[#This Row],[1020]]*$U$7))</f>
        <v>10.076821485255749</v>
      </c>
      <c r="G367" s="5">
        <f>AVERAGE((Table1[[#This Row],[thermo]]*$S$8),(Table1[[#This Row],[1022]]*$T$8),( Table1[[#This Row],[1020]]*$U$8))</f>
        <v>11.163666982943489</v>
      </c>
      <c r="H367" s="5">
        <v>10.7</v>
      </c>
      <c r="I367" s="6">
        <v>10.423715</v>
      </c>
      <c r="J367" s="6">
        <f>Table1[[#This Row],[modulair]]-Table1[[#This Row],[adjusted_weighted_FEM_avg]]</f>
        <v>-0.46366698294349007</v>
      </c>
      <c r="K367" s="5">
        <f>Table1[[#This Row],[purpleair]]-Table1[[#This Row],[adjusted_weighted_FEM_avg]]</f>
        <v>-0.73995198294348974</v>
      </c>
      <c r="L367" s="5">
        <f>ABS(Table1[[#This Row],[modulair_err]])</f>
        <v>0.46366698294349007</v>
      </c>
      <c r="M367" s="5">
        <f>ABS(Table1[[#This Row],[purpleair_err]])</f>
        <v>0.73995198294348974</v>
      </c>
      <c r="N367" s="5">
        <f>Table1[[#This Row],[modulair_err]]^2</f>
        <v>0.21498707107191872</v>
      </c>
      <c r="O367" s="5">
        <f>Table1[[#This Row],[purpleair_err]]^2</f>
        <v>0.54752893706200256</v>
      </c>
      <c r="P367" s="5"/>
      <c r="Q367" s="5"/>
    </row>
    <row r="368" spans="1:17" x14ac:dyDescent="0.3">
      <c r="A368" s="2">
        <v>45518.75</v>
      </c>
      <c r="B368" s="5">
        <v>18.8</v>
      </c>
      <c r="C368" s="5">
        <v>1.4</v>
      </c>
      <c r="D368" s="5">
        <v>8.5</v>
      </c>
      <c r="E368" s="5">
        <f t="shared" si="11"/>
        <v>9.5666666666666664</v>
      </c>
      <c r="F368" s="5">
        <f>AVERAGE((Table1[[#This Row],[thermo]]*$S$7),(Table1[[#This Row],[1022]]*$T$7),( Table1[[#This Row],[1020]]*$U$7))</f>
        <v>6.2317894957264821</v>
      </c>
      <c r="G368" s="5">
        <f>AVERAGE((Table1[[#This Row],[thermo]]*$S$8),(Table1[[#This Row],[1022]]*$T$8),( Table1[[#This Row],[1020]]*$U$8))</f>
        <v>8.4063466982075852</v>
      </c>
      <c r="H368" s="5">
        <v>8.8000000000000007</v>
      </c>
      <c r="I368" s="6">
        <v>8.1082509999999992</v>
      </c>
      <c r="J368" s="6">
        <f>Table1[[#This Row],[modulair]]-Table1[[#This Row],[adjusted_weighted_FEM_avg]]</f>
        <v>0.39365330179241553</v>
      </c>
      <c r="K368" s="5">
        <f>Table1[[#This Row],[purpleair]]-Table1[[#This Row],[adjusted_weighted_FEM_avg]]</f>
        <v>-0.29809569820758597</v>
      </c>
      <c r="L368" s="5">
        <f>ABS(Table1[[#This Row],[modulair_err]])</f>
        <v>0.39365330179241553</v>
      </c>
      <c r="M368" s="5">
        <f>ABS(Table1[[#This Row],[purpleair_err]])</f>
        <v>0.29809569820758597</v>
      </c>
      <c r="N368" s="5">
        <f>Table1[[#This Row],[modulair_err]]^2</f>
        <v>0.15496292201207057</v>
      </c>
      <c r="O368" s="5">
        <f>Table1[[#This Row],[purpleair_err]]^2</f>
        <v>8.8861045289868171E-2</v>
      </c>
      <c r="P368" s="5"/>
      <c r="Q368" s="5"/>
    </row>
    <row r="369" spans="1:17" x14ac:dyDescent="0.3">
      <c r="A369" s="2">
        <v>45518.791666666701</v>
      </c>
      <c r="B369" s="5">
        <v>9.5</v>
      </c>
      <c r="C369" s="5">
        <v>12.7</v>
      </c>
      <c r="D369" s="5">
        <v>9.6</v>
      </c>
      <c r="E369" s="5">
        <f t="shared" si="11"/>
        <v>10.6</v>
      </c>
      <c r="F369" s="5">
        <f>AVERAGE((Table1[[#This Row],[thermo]]*$S$7),(Table1[[#This Row],[1022]]*$T$7),( Table1[[#This Row],[1020]]*$U$7))</f>
        <v>11.322363271471778</v>
      </c>
      <c r="G369" s="5">
        <f>AVERAGE((Table1[[#This Row],[thermo]]*$S$8),(Table1[[#This Row],[1022]]*$T$8),( Table1[[#This Row],[1020]]*$U$8))</f>
        <v>10.836484787512029</v>
      </c>
      <c r="H369" s="5">
        <v>10.199999999999999</v>
      </c>
      <c r="I369" s="6">
        <v>9.5794010000000007</v>
      </c>
      <c r="J369" s="6">
        <f>Table1[[#This Row],[modulair]]-Table1[[#This Row],[adjusted_weighted_FEM_avg]]</f>
        <v>-0.63648478751203008</v>
      </c>
      <c r="K369" s="5">
        <f>Table1[[#This Row],[purpleair]]-Table1[[#This Row],[adjusted_weighted_FEM_avg]]</f>
        <v>-1.2570837875120286</v>
      </c>
      <c r="L369" s="5">
        <f>ABS(Table1[[#This Row],[modulair_err]])</f>
        <v>0.63648478751203008</v>
      </c>
      <c r="M369" s="5">
        <f>ABS(Table1[[#This Row],[purpleair_err]])</f>
        <v>1.2570837875120286</v>
      </c>
      <c r="N369" s="5">
        <f>Table1[[#This Row],[modulair_err]]^2</f>
        <v>0.40511288473423407</v>
      </c>
      <c r="O369" s="5">
        <f>Table1[[#This Row],[purpleair_err]]^2</f>
        <v>1.5802596488255871</v>
      </c>
      <c r="P369" s="5"/>
      <c r="Q369" s="5"/>
    </row>
    <row r="370" spans="1:17" x14ac:dyDescent="0.3">
      <c r="A370" s="2">
        <v>45518.833333333299</v>
      </c>
      <c r="B370" s="5">
        <v>8.3000000000000007</v>
      </c>
      <c r="C370" s="5">
        <v>6.1</v>
      </c>
      <c r="D370" s="5">
        <v>8.5</v>
      </c>
      <c r="E370" s="5">
        <f t="shared" si="11"/>
        <v>7.6333333333333329</v>
      </c>
      <c r="F370" s="5">
        <f>AVERAGE((Table1[[#This Row],[thermo]]*$S$7),(Table1[[#This Row],[1022]]*$T$7),( Table1[[#This Row],[1020]]*$U$7))</f>
        <v>7.1203742830686414</v>
      </c>
      <c r="G370" s="5">
        <f>AVERAGE((Table1[[#This Row],[thermo]]*$S$8),(Table1[[#This Row],[1022]]*$T$8),( Table1[[#This Row],[1020]]*$U$8))</f>
        <v>7.4672911433048341</v>
      </c>
      <c r="H370" s="5">
        <v>10.3</v>
      </c>
      <c r="I370" s="6">
        <v>9.6853280000000002</v>
      </c>
      <c r="J370" s="6">
        <f>Table1[[#This Row],[modulair]]-Table1[[#This Row],[adjusted_weighted_FEM_avg]]</f>
        <v>2.8327088566951666</v>
      </c>
      <c r="K370" s="5">
        <f>Table1[[#This Row],[purpleair]]-Table1[[#This Row],[adjusted_weighted_FEM_avg]]</f>
        <v>2.218036856695166</v>
      </c>
      <c r="L370" s="5">
        <f>ABS(Table1[[#This Row],[modulair_err]])</f>
        <v>2.8327088566951666</v>
      </c>
      <c r="M370" s="5">
        <f>ABS(Table1[[#This Row],[purpleair_err]])</f>
        <v>2.218036856695166</v>
      </c>
      <c r="N370" s="5">
        <f>Table1[[#This Row],[modulair_err]]^2</f>
        <v>8.0242394667992372</v>
      </c>
      <c r="O370" s="5">
        <f>Table1[[#This Row],[purpleair_err]]^2</f>
        <v>4.9196874976581721</v>
      </c>
      <c r="P370" s="5"/>
      <c r="Q370" s="5"/>
    </row>
    <row r="371" spans="1:17" x14ac:dyDescent="0.3">
      <c r="A371" s="2">
        <v>45518.875</v>
      </c>
      <c r="B371" s="5">
        <v>9.6</v>
      </c>
      <c r="C371" s="5">
        <v>5.7</v>
      </c>
      <c r="D371" s="5">
        <v>7.5</v>
      </c>
      <c r="E371" s="5">
        <f t="shared" si="11"/>
        <v>7.6000000000000005</v>
      </c>
      <c r="F371" s="5">
        <f>AVERAGE((Table1[[#This Row],[thermo]]*$S$7),(Table1[[#This Row],[1022]]*$T$7),( Table1[[#This Row],[1020]]*$U$7))</f>
        <v>6.8398478165440766</v>
      </c>
      <c r="G371" s="5">
        <f>AVERAGE((Table1[[#This Row],[thermo]]*$S$8),(Table1[[#This Row],[1022]]*$T$8),( Table1[[#This Row],[1020]]*$U$8))</f>
        <v>7.3372432678086268</v>
      </c>
      <c r="H371" s="5">
        <v>9.9</v>
      </c>
      <c r="I371" s="6">
        <v>9.5812150000000003</v>
      </c>
      <c r="J371" s="6">
        <f>Table1[[#This Row],[modulair]]-Table1[[#This Row],[adjusted_weighted_FEM_avg]]</f>
        <v>2.5627567321913736</v>
      </c>
      <c r="K371" s="5">
        <f>Table1[[#This Row],[purpleair]]-Table1[[#This Row],[adjusted_weighted_FEM_avg]]</f>
        <v>2.2439717321913735</v>
      </c>
      <c r="L371" s="5">
        <f>ABS(Table1[[#This Row],[modulair_err]])</f>
        <v>2.5627567321913736</v>
      </c>
      <c r="M371" s="5">
        <f>ABS(Table1[[#This Row],[purpleair_err]])</f>
        <v>2.2439717321913735</v>
      </c>
      <c r="N371" s="5">
        <f>Table1[[#This Row],[modulair_err]]^2</f>
        <v>6.5677220683922073</v>
      </c>
      <c r="O371" s="5">
        <f>Table1[[#This Row],[purpleair_err]]^2</f>
        <v>5.0354091348739534</v>
      </c>
      <c r="P371" s="5"/>
      <c r="Q371" s="5"/>
    </row>
    <row r="372" spans="1:17" x14ac:dyDescent="0.3">
      <c r="A372" s="2">
        <v>45518.916666666701</v>
      </c>
      <c r="B372" s="5">
        <v>6.8</v>
      </c>
      <c r="C372" s="5">
        <v>3.9</v>
      </c>
      <c r="D372" s="5">
        <v>7.7</v>
      </c>
      <c r="E372" s="5">
        <f t="shared" si="11"/>
        <v>6.1333333333333329</v>
      </c>
      <c r="F372" s="5">
        <f>AVERAGE((Table1[[#This Row],[thermo]]*$S$7),(Table1[[#This Row],[1022]]*$T$7),( Table1[[#This Row],[1020]]*$U$7))</f>
        <v>5.4184826248698599</v>
      </c>
      <c r="G372" s="5">
        <f>AVERAGE((Table1[[#This Row],[thermo]]*$S$8),(Table1[[#This Row],[1022]]*$T$8),( Table1[[#This Row],[1020]]*$U$8))</f>
        <v>5.9062693334804335</v>
      </c>
      <c r="H372" s="5">
        <v>10.9</v>
      </c>
      <c r="I372" s="6">
        <v>9.8757000000000001</v>
      </c>
      <c r="J372" s="6">
        <f>Table1[[#This Row],[modulair]]-Table1[[#This Row],[adjusted_weighted_FEM_avg]]</f>
        <v>4.9937306665195669</v>
      </c>
      <c r="K372" s="5">
        <f>Table1[[#This Row],[purpleair]]-Table1[[#This Row],[adjusted_weighted_FEM_avg]]</f>
        <v>3.9694306665195667</v>
      </c>
      <c r="L372" s="5">
        <f>ABS(Table1[[#This Row],[modulair_err]])</f>
        <v>4.9937306665195669</v>
      </c>
      <c r="M372" s="5">
        <f>ABS(Table1[[#This Row],[purpleair_err]])</f>
        <v>3.9694306665195667</v>
      </c>
      <c r="N372" s="5">
        <f>Table1[[#This Row],[modulair_err]]^2</f>
        <v>24.937345969737958</v>
      </c>
      <c r="O372" s="5">
        <f>Table1[[#This Row],[purpleair_err]]^2</f>
        <v>15.756379816305971</v>
      </c>
      <c r="P372" s="5"/>
      <c r="Q372" s="5"/>
    </row>
    <row r="373" spans="1:17" x14ac:dyDescent="0.3">
      <c r="A373" s="2">
        <v>45518.958333333299</v>
      </c>
      <c r="B373" s="5">
        <v>8.4</v>
      </c>
      <c r="C373" s="5">
        <v>5.4</v>
      </c>
      <c r="D373" s="5">
        <v>10.4</v>
      </c>
      <c r="E373" s="5">
        <f t="shared" si="11"/>
        <v>8.0666666666666682</v>
      </c>
      <c r="F373" s="5">
        <f>AVERAGE((Table1[[#This Row],[thermo]]*$S$7),(Table1[[#This Row],[1022]]*$T$7),( Table1[[#This Row],[1020]]*$U$7))</f>
        <v>7.2621954978519163</v>
      </c>
      <c r="G373" s="5">
        <f>AVERAGE((Table1[[#This Row],[thermo]]*$S$8),(Table1[[#This Row],[1022]]*$T$8),( Table1[[#This Row],[1020]]*$U$8))</f>
        <v>7.8180149449861842</v>
      </c>
      <c r="H373" s="5">
        <v>9.6999999999999993</v>
      </c>
      <c r="I373" s="6">
        <v>9.1437240000000006</v>
      </c>
      <c r="J373" s="6">
        <f>Table1[[#This Row],[modulair]]-Table1[[#This Row],[adjusted_weighted_FEM_avg]]</f>
        <v>1.8819850550138151</v>
      </c>
      <c r="K373" s="5">
        <f>Table1[[#This Row],[purpleair]]-Table1[[#This Row],[adjusted_weighted_FEM_avg]]</f>
        <v>1.3257090550138164</v>
      </c>
      <c r="L373" s="5">
        <f>ABS(Table1[[#This Row],[modulair_err]])</f>
        <v>1.8819850550138151</v>
      </c>
      <c r="M373" s="5">
        <f>ABS(Table1[[#This Row],[purpleair_err]])</f>
        <v>1.3257090550138164</v>
      </c>
      <c r="N373" s="5">
        <f>Table1[[#This Row],[modulair_err]]^2</f>
        <v>3.5418677472953526</v>
      </c>
      <c r="O373" s="5">
        <f>Table1[[#This Row],[purpleair_err]]^2</f>
        <v>1.7575044985456261</v>
      </c>
      <c r="P373" s="5"/>
      <c r="Q373" s="5"/>
    </row>
    <row r="374" spans="1:17" x14ac:dyDescent="0.3">
      <c r="A374" s="2">
        <v>45519</v>
      </c>
      <c r="B374" s="5">
        <v>16</v>
      </c>
      <c r="C374" s="5">
        <v>7.2</v>
      </c>
      <c r="D374" s="5">
        <v>10.6</v>
      </c>
      <c r="E374" s="5">
        <f t="shared" si="11"/>
        <v>11.266666666666666</v>
      </c>
      <c r="F374" s="5">
        <f>AVERAGE((Table1[[#This Row],[thermo]]*$S$7),(Table1[[#This Row],[1022]]*$T$7),( Table1[[#This Row],[1020]]*$U$7))</f>
        <v>9.5916589939526133</v>
      </c>
      <c r="G374" s="5">
        <f>AVERAGE((Table1[[#This Row],[thermo]]*$S$8),(Table1[[#This Row],[1022]]*$T$8),( Table1[[#This Row],[1020]]*$U$8))</f>
        <v>10.682293893182072</v>
      </c>
      <c r="H374" s="5">
        <v>9.9</v>
      </c>
      <c r="I374" s="6">
        <v>9.9450710000000004</v>
      </c>
      <c r="J374" s="6">
        <f>Table1[[#This Row],[modulair]]-Table1[[#This Row],[adjusted_weighted_FEM_avg]]</f>
        <v>-0.78229389318207154</v>
      </c>
      <c r="K374" s="5">
        <f>Table1[[#This Row],[purpleair]]-Table1[[#This Row],[adjusted_weighted_FEM_avg]]</f>
        <v>-0.73722289318207146</v>
      </c>
      <c r="L374" s="5">
        <f>ABS(Table1[[#This Row],[modulair_err]])</f>
        <v>0.78229389318207154</v>
      </c>
      <c r="M374" s="5">
        <f>ABS(Table1[[#This Row],[purpleair_err]])</f>
        <v>0.73722289318207146</v>
      </c>
      <c r="N374" s="5">
        <f>Table1[[#This Row],[modulair_err]]^2</f>
        <v>0.61198373530996231</v>
      </c>
      <c r="O374" s="5">
        <f>Table1[[#This Row],[purpleair_err]]^2</f>
        <v>0.54349759423174393</v>
      </c>
      <c r="P374" s="5"/>
      <c r="Q374" s="5"/>
    </row>
    <row r="375" spans="1:17" x14ac:dyDescent="0.3">
      <c r="A375" s="2">
        <v>45519.041666666701</v>
      </c>
      <c r="B375" s="5">
        <v>12.6</v>
      </c>
      <c r="C375" s="5">
        <v>0.9</v>
      </c>
      <c r="D375" s="5">
        <v>7.5</v>
      </c>
      <c r="E375" s="5">
        <f t="shared" si="11"/>
        <v>7</v>
      </c>
      <c r="F375" s="5">
        <f>AVERAGE((Table1[[#This Row],[thermo]]*$S$7),(Table1[[#This Row],[1022]]*$T$7),( Table1[[#This Row],[1020]]*$U$7))</f>
        <v>4.6466088957590594</v>
      </c>
      <c r="G375" s="5">
        <f>AVERAGE((Table1[[#This Row],[thermo]]*$S$8),(Table1[[#This Row],[1022]]*$T$8),( Table1[[#This Row],[1020]]*$U$8))</f>
        <v>6.1962854189169638</v>
      </c>
      <c r="H375" s="5">
        <v>9.4</v>
      </c>
      <c r="I375" s="6">
        <v>10.088994</v>
      </c>
      <c r="J375" s="6">
        <f>Table1[[#This Row],[modulair]]-Table1[[#This Row],[adjusted_weighted_FEM_avg]]</f>
        <v>3.2037145810830365</v>
      </c>
      <c r="K375" s="5">
        <f>Table1[[#This Row],[purpleair]]-Table1[[#This Row],[adjusted_weighted_FEM_avg]]</f>
        <v>3.8927085810830357</v>
      </c>
      <c r="L375" s="5">
        <f>ABS(Table1[[#This Row],[modulair_err]])</f>
        <v>3.2037145810830365</v>
      </c>
      <c r="M375" s="5">
        <f>ABS(Table1[[#This Row],[purpleair_err]])</f>
        <v>3.8927085810830357</v>
      </c>
      <c r="N375" s="5">
        <f>Table1[[#This Row],[modulair_err]]^2</f>
        <v>10.263787117044057</v>
      </c>
      <c r="O375" s="5">
        <f>Table1[[#This Row],[purpleair_err]]^2</f>
        <v>15.153180097237502</v>
      </c>
      <c r="P375" s="5"/>
      <c r="Q375" s="5"/>
    </row>
    <row r="376" spans="1:17" x14ac:dyDescent="0.3">
      <c r="A376" s="2">
        <v>45519.083333333299</v>
      </c>
      <c r="B376" s="5">
        <v>14.7</v>
      </c>
      <c r="C376" s="5">
        <v>3.5</v>
      </c>
      <c r="D376" s="5">
        <v>7.2</v>
      </c>
      <c r="E376" s="5">
        <f t="shared" si="11"/>
        <v>8.4666666666666668</v>
      </c>
      <c r="F376" s="5">
        <f>AVERAGE((Table1[[#This Row],[thermo]]*$S$7),(Table1[[#This Row],[1022]]*$T$7),( Table1[[#This Row],[1020]]*$U$7))</f>
        <v>6.3729636000097569</v>
      </c>
      <c r="G376" s="5">
        <f>AVERAGE((Table1[[#This Row],[thermo]]*$S$8),(Table1[[#This Row],[1022]]*$T$8),( Table1[[#This Row],[1020]]*$U$8))</f>
        <v>7.7309927014068451</v>
      </c>
      <c r="H376" s="5">
        <v>8.5</v>
      </c>
      <c r="I376" s="6">
        <v>10.038774</v>
      </c>
      <c r="J376" s="6">
        <f>Table1[[#This Row],[modulair]]-Table1[[#This Row],[adjusted_weighted_FEM_avg]]</f>
        <v>0.76900729859315486</v>
      </c>
      <c r="K376" s="5">
        <f>Table1[[#This Row],[purpleair]]-Table1[[#This Row],[adjusted_weighted_FEM_avg]]</f>
        <v>2.307781298593155</v>
      </c>
      <c r="L376" s="5">
        <f>ABS(Table1[[#This Row],[modulair_err]])</f>
        <v>0.76900729859315486</v>
      </c>
      <c r="M376" s="5">
        <f>ABS(Table1[[#This Row],[purpleair_err]])</f>
        <v>2.307781298593155</v>
      </c>
      <c r="N376" s="5">
        <f>Table1[[#This Row],[modulair_err]]^2</f>
        <v>0.5913722252895417</v>
      </c>
      <c r="O376" s="5">
        <f>Table1[[#This Row],[purpleair_err]]^2</f>
        <v>5.3258545221363089</v>
      </c>
      <c r="P376" s="5"/>
      <c r="Q376" s="5"/>
    </row>
    <row r="377" spans="1:17" x14ac:dyDescent="0.3">
      <c r="A377" s="2">
        <v>45519.125</v>
      </c>
      <c r="B377" s="5">
        <v>12.7</v>
      </c>
      <c r="C377" s="5">
        <v>5.3</v>
      </c>
      <c r="D377" s="5">
        <v>7</v>
      </c>
      <c r="E377" s="5">
        <f t="shared" si="11"/>
        <v>8.3333333333333339</v>
      </c>
      <c r="F377" s="5">
        <f>AVERAGE((Table1[[#This Row],[thermo]]*$S$7),(Table1[[#This Row],[1022]]*$T$7),( Table1[[#This Row],[1020]]*$U$7))</f>
        <v>6.9952523026331015</v>
      </c>
      <c r="G377" s="5">
        <f>AVERAGE((Table1[[#This Row],[thermo]]*$S$8),(Table1[[#This Row],[1022]]*$T$8),( Table1[[#This Row],[1020]]*$U$8))</f>
        <v>7.8568468270310374</v>
      </c>
      <c r="H377" s="5">
        <v>8.1999999999999993</v>
      </c>
      <c r="I377" s="6">
        <v>9.9495000000000005</v>
      </c>
      <c r="J377" s="6">
        <f>Table1[[#This Row],[modulair]]-Table1[[#This Row],[adjusted_weighted_FEM_avg]]</f>
        <v>0.34315317296896186</v>
      </c>
      <c r="K377" s="5">
        <f>Table1[[#This Row],[purpleair]]-Table1[[#This Row],[adjusted_weighted_FEM_avg]]</f>
        <v>2.092653172968963</v>
      </c>
      <c r="L377" s="5">
        <f>ABS(Table1[[#This Row],[modulair_err]])</f>
        <v>0.34315317296896186</v>
      </c>
      <c r="M377" s="5">
        <f>ABS(Table1[[#This Row],[purpleair_err]])</f>
        <v>2.092653172968963</v>
      </c>
      <c r="N377" s="5">
        <f>Table1[[#This Row],[modulair_err]]^2</f>
        <v>0.11775410011866626</v>
      </c>
      <c r="O377" s="5">
        <f>Table1[[#This Row],[purpleair_err]]^2</f>
        <v>4.3791973023370687</v>
      </c>
      <c r="P377" s="5"/>
      <c r="Q377" s="5"/>
    </row>
    <row r="378" spans="1:17" x14ac:dyDescent="0.3">
      <c r="A378" s="2">
        <v>45519.166666666701</v>
      </c>
      <c r="B378" s="5">
        <v>-0.9</v>
      </c>
      <c r="C378" s="5">
        <v>7.2</v>
      </c>
      <c r="D378" s="5">
        <v>7.2</v>
      </c>
      <c r="E378" s="5">
        <f t="shared" si="11"/>
        <v>4.5</v>
      </c>
      <c r="F378" s="5">
        <f>AVERAGE((Table1[[#This Row],[thermo]]*$S$7),(Table1[[#This Row],[1022]]*$T$7),( Table1[[#This Row],[1020]]*$U$7))</f>
        <v>5.8515584247266546</v>
      </c>
      <c r="G378" s="5">
        <f>AVERAGE((Table1[[#This Row],[thermo]]*$S$8),(Table1[[#This Row],[1022]]*$T$8),( Table1[[#This Row],[1020]]*$U$8))</f>
        <v>4.9976103228119966</v>
      </c>
      <c r="H378" s="5">
        <v>7.4</v>
      </c>
      <c r="I378" s="6">
        <v>9.5303760000000004</v>
      </c>
      <c r="J378" s="6">
        <f>Table1[[#This Row],[modulair]]-Table1[[#This Row],[adjusted_weighted_FEM_avg]]</f>
        <v>2.4023896771880038</v>
      </c>
      <c r="K378" s="5">
        <f>Table1[[#This Row],[purpleair]]-Table1[[#This Row],[adjusted_weighted_FEM_avg]]</f>
        <v>4.5327656771880038</v>
      </c>
      <c r="L378" s="5">
        <f>ABS(Table1[[#This Row],[modulair_err]])</f>
        <v>2.4023896771880038</v>
      </c>
      <c r="M378" s="5">
        <f>ABS(Table1[[#This Row],[purpleair_err]])</f>
        <v>4.5327656771880038</v>
      </c>
      <c r="N378" s="5">
        <f>Table1[[#This Row],[modulair_err]]^2</f>
        <v>5.7714761610594811</v>
      </c>
      <c r="O378" s="5">
        <f>Table1[[#This Row],[purpleair_err]]^2</f>
        <v>20.545964684293622</v>
      </c>
      <c r="P378" s="5"/>
      <c r="Q378" s="5"/>
    </row>
    <row r="379" spans="1:17" x14ac:dyDescent="0.3">
      <c r="A379" s="2">
        <v>45519.208333333299</v>
      </c>
      <c r="B379" s="5">
        <v>22.3</v>
      </c>
      <c r="C379" s="5">
        <v>4.5999999999999996</v>
      </c>
      <c r="D379" s="5">
        <v>6.2</v>
      </c>
      <c r="E379" s="5">
        <f t="shared" si="11"/>
        <v>11.033333333333333</v>
      </c>
      <c r="F379" s="5">
        <f>AVERAGE((Table1[[#This Row],[thermo]]*$S$7),(Table1[[#This Row],[1022]]*$T$7),( Table1[[#This Row],[1020]]*$U$7))</f>
        <v>7.9826818148775276</v>
      </c>
      <c r="G379" s="5">
        <f>AVERAGE((Table1[[#This Row],[thermo]]*$S$8),(Table1[[#This Row],[1022]]*$T$8),( Table1[[#This Row],[1020]]*$U$8))</f>
        <v>9.9253701152507858</v>
      </c>
      <c r="H379" s="5">
        <v>7.1</v>
      </c>
      <c r="I379" s="6">
        <v>9.7870930000000005</v>
      </c>
      <c r="J379" s="6">
        <f>Table1[[#This Row],[modulair]]-Table1[[#This Row],[adjusted_weighted_FEM_avg]]</f>
        <v>-2.8253701152507862</v>
      </c>
      <c r="K379" s="5">
        <f>Table1[[#This Row],[purpleair]]-Table1[[#This Row],[adjusted_weighted_FEM_avg]]</f>
        <v>-0.13827711525078534</v>
      </c>
      <c r="L379" s="5">
        <f>ABS(Table1[[#This Row],[modulair_err]])</f>
        <v>2.8253701152507862</v>
      </c>
      <c r="M379" s="5">
        <f>ABS(Table1[[#This Row],[purpleair_err]])</f>
        <v>0.13827711525078534</v>
      </c>
      <c r="N379" s="5">
        <f>Table1[[#This Row],[modulair_err]]^2</f>
        <v>7.9827162881522407</v>
      </c>
      <c r="O379" s="5">
        <f>Table1[[#This Row],[purpleair_err]]^2</f>
        <v>1.9120560602078972E-2</v>
      </c>
      <c r="P379" s="5"/>
      <c r="Q379" s="5"/>
    </row>
    <row r="380" spans="1:17" x14ac:dyDescent="0.3">
      <c r="A380" s="2">
        <v>45519.25</v>
      </c>
      <c r="B380" s="5">
        <v>2.2000000000000002</v>
      </c>
      <c r="C380" s="5">
        <v>6.1</v>
      </c>
      <c r="D380" s="5">
        <v>7</v>
      </c>
      <c r="E380" s="5">
        <f t="shared" si="11"/>
        <v>5.1000000000000005</v>
      </c>
      <c r="F380" s="5">
        <f>AVERAGE((Table1[[#This Row],[thermo]]*$S$7),(Table1[[#This Row],[1022]]*$T$7),( Table1[[#This Row],[1020]]*$U$7))</f>
        <v>5.696049437241288</v>
      </c>
      <c r="G380" s="5">
        <f>AVERAGE((Table1[[#This Row],[thermo]]*$S$8),(Table1[[#This Row],[1022]]*$T$8),( Table1[[#This Row],[1020]]*$U$8))</f>
        <v>5.3280068670463114</v>
      </c>
      <c r="H380" s="5">
        <v>8.3000000000000007</v>
      </c>
      <c r="I380" s="6">
        <v>10.372496999999999</v>
      </c>
      <c r="J380" s="6">
        <f>Table1[[#This Row],[modulair]]-Table1[[#This Row],[adjusted_weighted_FEM_avg]]</f>
        <v>2.9719931329536893</v>
      </c>
      <c r="K380" s="5">
        <f>Table1[[#This Row],[purpleair]]-Table1[[#This Row],[adjusted_weighted_FEM_avg]]</f>
        <v>5.0444901329536878</v>
      </c>
      <c r="L380" s="5">
        <f>ABS(Table1[[#This Row],[modulair_err]])</f>
        <v>2.9719931329536893</v>
      </c>
      <c r="M380" s="5">
        <f>ABS(Table1[[#This Row],[purpleair_err]])</f>
        <v>5.0444901329536878</v>
      </c>
      <c r="N380" s="5">
        <f>Table1[[#This Row],[modulair_err]]^2</f>
        <v>8.8327431823238847</v>
      </c>
      <c r="O380" s="5">
        <f>Table1[[#This Row],[purpleair_err]]^2</f>
        <v>25.446880701467116</v>
      </c>
      <c r="P380" s="5"/>
      <c r="Q380" s="5"/>
    </row>
    <row r="381" spans="1:17" x14ac:dyDescent="0.3">
      <c r="A381" s="2">
        <v>45519.291666666701</v>
      </c>
      <c r="B381" s="5">
        <v>-16.3</v>
      </c>
      <c r="C381" s="5">
        <v>9.1999999999999993</v>
      </c>
      <c r="D381" s="5">
        <v>13.8</v>
      </c>
      <c r="E381" s="5">
        <f t="shared" si="11"/>
        <v>2.2333333333333329</v>
      </c>
      <c r="F381" s="5">
        <f>AVERAGE((Table1[[#This Row],[thermo]]*$S$7),(Table1[[#This Row],[1022]]*$T$7),( Table1[[#This Row],[1020]]*$U$7))</f>
        <v>6.2086570287367557</v>
      </c>
      <c r="G381" s="5">
        <f>AVERAGE((Table1[[#This Row],[thermo]]*$S$8),(Table1[[#This Row],[1022]]*$T$8),( Table1[[#This Row],[1020]]*$U$8))</f>
        <v>3.7406808756424774</v>
      </c>
      <c r="H381" s="5">
        <v>10</v>
      </c>
      <c r="I381" s="6">
        <v>11.462369000000001</v>
      </c>
      <c r="J381" s="6">
        <f>Table1[[#This Row],[modulair]]-Table1[[#This Row],[adjusted_weighted_FEM_avg]]</f>
        <v>6.259319124357523</v>
      </c>
      <c r="K381" s="5">
        <f>Table1[[#This Row],[purpleair]]-Table1[[#This Row],[adjusted_weighted_FEM_avg]]</f>
        <v>7.7216881243575237</v>
      </c>
      <c r="L381" s="5">
        <f>ABS(Table1[[#This Row],[modulair_err]])</f>
        <v>6.259319124357523</v>
      </c>
      <c r="M381" s="5">
        <f>ABS(Table1[[#This Row],[purpleair_err]])</f>
        <v>7.7216881243575237</v>
      </c>
      <c r="N381" s="5">
        <f>Table1[[#This Row],[modulair_err]]^2</f>
        <v>39.179075900547829</v>
      </c>
      <c r="O381" s="5">
        <f>Table1[[#This Row],[purpleair_err]]^2</f>
        <v>59.624467489844015</v>
      </c>
      <c r="P381" s="5"/>
      <c r="Q381" s="5"/>
    </row>
    <row r="382" spans="1:17" x14ac:dyDescent="0.3">
      <c r="A382" s="2">
        <v>45519.333333333299</v>
      </c>
      <c r="B382" s="5">
        <v>9.6</v>
      </c>
      <c r="C382" s="5">
        <v>11.3</v>
      </c>
      <c r="D382" s="5">
        <v>10.9</v>
      </c>
      <c r="E382" s="5">
        <f t="shared" si="11"/>
        <v>10.6</v>
      </c>
      <c r="F382" s="5">
        <f>AVERAGE((Table1[[#This Row],[thermo]]*$S$7),(Table1[[#This Row],[1022]]*$T$7),( Table1[[#This Row],[1020]]*$U$7))</f>
        <v>10.907971928085539</v>
      </c>
      <c r="G382" s="5">
        <f>AVERAGE((Table1[[#This Row],[thermo]]*$S$8),(Table1[[#This Row],[1022]]*$T$8),( Table1[[#This Row],[1020]]*$U$8))</f>
        <v>10.70958486258697</v>
      </c>
      <c r="H382" s="5">
        <v>13.2</v>
      </c>
      <c r="I382" s="6">
        <v>12.474981</v>
      </c>
      <c r="J382" s="6">
        <f>Table1[[#This Row],[modulair]]-Table1[[#This Row],[adjusted_weighted_FEM_avg]]</f>
        <v>2.490415137413029</v>
      </c>
      <c r="K382" s="5">
        <f>Table1[[#This Row],[purpleair]]-Table1[[#This Row],[adjusted_weighted_FEM_avg]]</f>
        <v>1.7653961374130294</v>
      </c>
      <c r="L382" s="5">
        <f>ABS(Table1[[#This Row],[modulair_err]])</f>
        <v>2.490415137413029</v>
      </c>
      <c r="M382" s="5">
        <f>ABS(Table1[[#This Row],[purpleair_err]])</f>
        <v>1.7653961374130294</v>
      </c>
      <c r="N382" s="5">
        <f>Table1[[#This Row],[modulair_err]]^2</f>
        <v>6.2021675566559562</v>
      </c>
      <c r="O382" s="5">
        <f>Table1[[#This Row],[purpleair_err]]^2</f>
        <v>3.1166235219928438</v>
      </c>
      <c r="P382" s="5"/>
      <c r="Q382" s="5"/>
    </row>
    <row r="383" spans="1:17" x14ac:dyDescent="0.3">
      <c r="A383" s="2">
        <v>45519.375</v>
      </c>
      <c r="B383" s="5">
        <v>14.3</v>
      </c>
      <c r="C383" s="5">
        <v>11.8</v>
      </c>
      <c r="D383" s="5">
        <v>11.4</v>
      </c>
      <c r="E383" s="5">
        <f t="shared" si="11"/>
        <v>12.5</v>
      </c>
      <c r="F383" s="5">
        <f>AVERAGE((Table1[[#This Row],[thermo]]*$S$7),(Table1[[#This Row],[1022]]*$T$7),( Table1[[#This Row],[1020]]*$U$7))</f>
        <v>12.107163856005052</v>
      </c>
      <c r="G383" s="5">
        <f>AVERAGE((Table1[[#This Row],[thermo]]*$S$8),(Table1[[#This Row],[1022]]*$T$8),( Table1[[#This Row],[1020]]*$U$8))</f>
        <v>12.351564695202974</v>
      </c>
      <c r="H383" s="5">
        <v>13.5</v>
      </c>
      <c r="I383" s="6">
        <v>12.549775</v>
      </c>
      <c r="J383" s="6">
        <f>Table1[[#This Row],[modulair]]-Table1[[#This Row],[adjusted_weighted_FEM_avg]]</f>
        <v>1.1484353047970259</v>
      </c>
      <c r="K383" s="5">
        <f>Table1[[#This Row],[purpleair]]-Table1[[#This Row],[adjusted_weighted_FEM_avg]]</f>
        <v>0.19821030479702628</v>
      </c>
      <c r="L383" s="5">
        <f>ABS(Table1[[#This Row],[modulair_err]])</f>
        <v>1.1484353047970259</v>
      </c>
      <c r="M383" s="5">
        <f>ABS(Table1[[#This Row],[purpleair_err]])</f>
        <v>0.19821030479702628</v>
      </c>
      <c r="N383" s="5">
        <f>Table1[[#This Row],[modulair_err]]^2</f>
        <v>1.3189036493042379</v>
      </c>
      <c r="O383" s="5">
        <f>Table1[[#This Row],[purpleair_err]]^2</f>
        <v>3.9287324927730058E-2</v>
      </c>
      <c r="P383" s="5"/>
      <c r="Q383" s="5"/>
    </row>
    <row r="384" spans="1:17" x14ac:dyDescent="0.3">
      <c r="A384" s="2">
        <v>45519.416666666701</v>
      </c>
      <c r="B384" s="5">
        <v>12.8</v>
      </c>
      <c r="C384" s="5">
        <v>8.4</v>
      </c>
      <c r="D384" s="5">
        <v>9.6</v>
      </c>
      <c r="E384" s="5">
        <f t="shared" si="11"/>
        <v>10.266666666666667</v>
      </c>
      <c r="F384" s="5">
        <f>AVERAGE((Table1[[#This Row],[thermo]]*$S$7),(Table1[[#This Row],[1022]]*$T$7),( Table1[[#This Row],[1020]]*$U$7))</f>
        <v>9.4595522277567952</v>
      </c>
      <c r="G384" s="5">
        <f>AVERAGE((Table1[[#This Row],[thermo]]*$S$8),(Table1[[#This Row],[1022]]*$T$8),( Table1[[#This Row],[1020]]*$U$8))</f>
        <v>9.9809154401364193</v>
      </c>
      <c r="H384" s="5">
        <v>12.9</v>
      </c>
      <c r="I384" s="6">
        <v>12.616659</v>
      </c>
      <c r="J384" s="6">
        <f>Table1[[#This Row],[modulair]]-Table1[[#This Row],[adjusted_weighted_FEM_avg]]</f>
        <v>2.9190845598635811</v>
      </c>
      <c r="K384" s="5">
        <f>Table1[[#This Row],[purpleair]]-Table1[[#This Row],[adjusted_weighted_FEM_avg]]</f>
        <v>2.635743559863581</v>
      </c>
      <c r="L384" s="5">
        <f>ABS(Table1[[#This Row],[modulair_err]])</f>
        <v>2.9190845598635811</v>
      </c>
      <c r="M384" s="5">
        <f>ABS(Table1[[#This Row],[purpleair_err]])</f>
        <v>2.635743559863581</v>
      </c>
      <c r="N384" s="5">
        <f>Table1[[#This Row],[modulair_err]]^2</f>
        <v>8.5210546676339565</v>
      </c>
      <c r="O384" s="5">
        <f>Table1[[#This Row],[purpleair_err]]^2</f>
        <v>6.9471441133623424</v>
      </c>
      <c r="P384" s="5"/>
      <c r="Q384" s="5"/>
    </row>
    <row r="385" spans="1:17" x14ac:dyDescent="0.3">
      <c r="A385" s="2">
        <v>45519.458333333299</v>
      </c>
      <c r="B385" s="5">
        <v>1.5</v>
      </c>
      <c r="C385" s="5">
        <v>11.4</v>
      </c>
      <c r="D385" s="5">
        <v>10.4</v>
      </c>
      <c r="E385" s="5">
        <f t="shared" si="11"/>
        <v>7.7666666666666666</v>
      </c>
      <c r="F385" s="5">
        <f>AVERAGE((Table1[[#This Row],[thermo]]*$S$7),(Table1[[#This Row],[1022]]*$T$7),( Table1[[#This Row],[1020]]*$U$7))</f>
        <v>9.479350202893551</v>
      </c>
      <c r="G385" s="5">
        <f>AVERAGE((Table1[[#This Row],[thermo]]*$S$8),(Table1[[#This Row],[1022]]*$T$8),( Table1[[#This Row],[1020]]*$U$8))</f>
        <v>8.3877273816387596</v>
      </c>
      <c r="H385" s="5">
        <v>12.7</v>
      </c>
      <c r="I385" s="6">
        <v>12.726086</v>
      </c>
      <c r="J385" s="6">
        <f>Table1[[#This Row],[modulair]]-Table1[[#This Row],[adjusted_weighted_FEM_avg]]</f>
        <v>4.3122726183612397</v>
      </c>
      <c r="K385" s="5">
        <f>Table1[[#This Row],[purpleair]]-Table1[[#This Row],[adjusted_weighted_FEM_avg]]</f>
        <v>4.3383586183612408</v>
      </c>
      <c r="L385" s="5">
        <f>ABS(Table1[[#This Row],[modulair_err]])</f>
        <v>4.3122726183612397</v>
      </c>
      <c r="M385" s="5">
        <f>ABS(Table1[[#This Row],[purpleair_err]])</f>
        <v>4.3383586183612408</v>
      </c>
      <c r="N385" s="5">
        <f>Table1[[#This Row],[modulair_err]]^2</f>
        <v>18.595695135068102</v>
      </c>
      <c r="O385" s="5">
        <f>Table1[[#This Row],[purpleair_err]]^2</f>
        <v>18.821355501509256</v>
      </c>
      <c r="P385" s="5"/>
      <c r="Q385" s="5"/>
    </row>
    <row r="386" spans="1:17" x14ac:dyDescent="0.3">
      <c r="A386" s="2">
        <v>45519.5</v>
      </c>
      <c r="B386" s="5">
        <v>5.2</v>
      </c>
      <c r="C386" s="5">
        <v>11.6</v>
      </c>
      <c r="D386" s="5">
        <v>8</v>
      </c>
      <c r="E386" s="5">
        <f t="shared" si="11"/>
        <v>8.2666666666666675</v>
      </c>
      <c r="F386" s="5">
        <f>AVERAGE((Table1[[#This Row],[thermo]]*$S$7),(Table1[[#This Row],[1022]]*$T$7),( Table1[[#This Row],[1020]]*$U$7))</f>
        <v>9.5533683428850154</v>
      </c>
      <c r="G386" s="5">
        <f>AVERAGE((Table1[[#This Row],[thermo]]*$S$8),(Table1[[#This Row],[1022]]*$T$8),( Table1[[#This Row],[1020]]*$U$8))</f>
        <v>8.7061734085880786</v>
      </c>
      <c r="H386" s="5">
        <v>10.8</v>
      </c>
      <c r="I386" s="6">
        <v>11.921011</v>
      </c>
      <c r="J386" s="6">
        <f>Table1[[#This Row],[modulair]]-Table1[[#This Row],[adjusted_weighted_FEM_avg]]</f>
        <v>2.0938265914119221</v>
      </c>
      <c r="K386" s="5">
        <f>Table1[[#This Row],[purpleair]]-Table1[[#This Row],[adjusted_weighted_FEM_avg]]</f>
        <v>3.2148375914119214</v>
      </c>
      <c r="L386" s="5">
        <f>ABS(Table1[[#This Row],[modulair_err]])</f>
        <v>2.0938265914119221</v>
      </c>
      <c r="M386" s="5">
        <f>ABS(Table1[[#This Row],[purpleair_err]])</f>
        <v>3.2148375914119214</v>
      </c>
      <c r="N386" s="5">
        <f>Table1[[#This Row],[modulair_err]]^2</f>
        <v>4.3841097949036678</v>
      </c>
      <c r="O386" s="5">
        <f>Table1[[#This Row],[purpleair_err]]^2</f>
        <v>10.335180739155204</v>
      </c>
      <c r="P386" s="5"/>
      <c r="Q386" s="5"/>
    </row>
    <row r="387" spans="1:17" x14ac:dyDescent="0.3">
      <c r="A387" s="2">
        <v>45519.541666666701</v>
      </c>
      <c r="B387" s="5">
        <v>6.1</v>
      </c>
      <c r="C387" s="5">
        <v>9.1999999999999993</v>
      </c>
      <c r="D387" s="5">
        <v>7.7</v>
      </c>
      <c r="E387" s="5">
        <f t="shared" ref="E387:E450" si="12">AVERAGE(B387:D387)</f>
        <v>7.666666666666667</v>
      </c>
      <c r="F387" s="5">
        <f>AVERAGE((Table1[[#This Row],[thermo]]*$S$7),(Table1[[#This Row],[1022]]*$T$7),( Table1[[#This Row],[1020]]*$U$7))</f>
        <v>8.2750979598294414</v>
      </c>
      <c r="G387" s="5">
        <f>AVERAGE((Table1[[#This Row],[thermo]]*$S$8),(Table1[[#This Row],[1022]]*$T$8),( Table1[[#This Row],[1020]]*$U$8))</f>
        <v>7.8764156041814779</v>
      </c>
      <c r="H387" s="5">
        <v>8.3000000000000007</v>
      </c>
      <c r="I387" s="6">
        <v>10.766063000000001</v>
      </c>
      <c r="J387" s="6">
        <f>Table1[[#This Row],[modulair]]-Table1[[#This Row],[adjusted_weighted_FEM_avg]]</f>
        <v>0.42358439581852281</v>
      </c>
      <c r="K387" s="5">
        <f>Table1[[#This Row],[purpleair]]-Table1[[#This Row],[adjusted_weighted_FEM_avg]]</f>
        <v>2.8896473958185229</v>
      </c>
      <c r="L387" s="5">
        <f>ABS(Table1[[#This Row],[modulair_err]])</f>
        <v>0.42358439581852281</v>
      </c>
      <c r="M387" s="5">
        <f>ABS(Table1[[#This Row],[purpleair_err]])</f>
        <v>2.8896473958185229</v>
      </c>
      <c r="N387" s="5">
        <f>Table1[[#This Row],[modulair_err]]^2</f>
        <v>0.179423740380943</v>
      </c>
      <c r="O387" s="5">
        <f>Table1[[#This Row],[purpleair_err]]^2</f>
        <v>8.350062072160771</v>
      </c>
      <c r="P387" s="5"/>
      <c r="Q387" s="5"/>
    </row>
    <row r="388" spans="1:17" x14ac:dyDescent="0.3">
      <c r="A388" s="2">
        <v>45519.583333333299</v>
      </c>
      <c r="B388" s="5">
        <v>6.3</v>
      </c>
      <c r="C388" s="5">
        <v>6.4</v>
      </c>
      <c r="D388" s="5">
        <v>5.5</v>
      </c>
      <c r="E388" s="5">
        <f t="shared" si="12"/>
        <v>6.0666666666666664</v>
      </c>
      <c r="F388" s="5">
        <f>AVERAGE((Table1[[#This Row],[thermo]]*$S$7),(Table1[[#This Row],[1022]]*$T$7),( Table1[[#This Row],[1020]]*$U$7))</f>
        <v>6.1380534885496516</v>
      </c>
      <c r="G388" s="5">
        <f>AVERAGE((Table1[[#This Row],[thermo]]*$S$8),(Table1[[#This Row],[1022]]*$T$8),( Table1[[#This Row],[1020]]*$U$8))</f>
        <v>6.0843932923670208</v>
      </c>
      <c r="H388" s="5">
        <v>7.9</v>
      </c>
      <c r="I388" s="6">
        <v>11.20017</v>
      </c>
      <c r="J388" s="6">
        <f>Table1[[#This Row],[modulair]]-Table1[[#This Row],[adjusted_weighted_FEM_avg]]</f>
        <v>1.8156067076329796</v>
      </c>
      <c r="K388" s="5">
        <f>Table1[[#This Row],[purpleair]]-Table1[[#This Row],[adjusted_weighted_FEM_avg]]</f>
        <v>5.1157767076329792</v>
      </c>
      <c r="L388" s="5">
        <f>ABS(Table1[[#This Row],[modulair_err]])</f>
        <v>1.8156067076329796</v>
      </c>
      <c r="M388" s="5">
        <f>ABS(Table1[[#This Row],[purpleair_err]])</f>
        <v>5.1157767076329792</v>
      </c>
      <c r="N388" s="5">
        <f>Table1[[#This Row],[modulair_err]]^2</f>
        <v>3.2964277168018681</v>
      </c>
      <c r="O388" s="5">
        <f>Table1[[#This Row],[purpleair_err]]^2</f>
        <v>26.171171322360124</v>
      </c>
      <c r="P388" s="5"/>
      <c r="Q388" s="5"/>
    </row>
    <row r="389" spans="1:17" x14ac:dyDescent="0.3">
      <c r="A389" s="2">
        <v>45519.625</v>
      </c>
      <c r="B389" s="5">
        <v>8.5</v>
      </c>
      <c r="C389" s="5">
        <v>7.3</v>
      </c>
      <c r="D389" s="5">
        <v>4</v>
      </c>
      <c r="E389" s="5">
        <f t="shared" si="12"/>
        <v>6.6000000000000005</v>
      </c>
      <c r="F389" s="5">
        <f>AVERAGE((Table1[[#This Row],[thermo]]*$S$7),(Table1[[#This Row],[1022]]*$T$7),( Table1[[#This Row],[1020]]*$U$7))</f>
        <v>6.6003391454139377</v>
      </c>
      <c r="G389" s="5">
        <f>AVERAGE((Table1[[#This Row],[thermo]]*$S$8),(Table1[[#This Row],[1022]]*$T$8),( Table1[[#This Row],[1020]]*$U$8))</f>
        <v>6.5687520095755199</v>
      </c>
      <c r="H389" s="5">
        <v>9.1</v>
      </c>
      <c r="I389" s="6">
        <v>12.268178000000001</v>
      </c>
      <c r="J389" s="6">
        <f>Table1[[#This Row],[modulair]]-Table1[[#This Row],[adjusted_weighted_FEM_avg]]</f>
        <v>2.5312479904244798</v>
      </c>
      <c r="K389" s="5">
        <f>Table1[[#This Row],[purpleair]]-Table1[[#This Row],[adjusted_weighted_FEM_avg]]</f>
        <v>5.6994259904244808</v>
      </c>
      <c r="L389" s="5">
        <f>ABS(Table1[[#This Row],[modulair_err]])</f>
        <v>2.5312479904244798</v>
      </c>
      <c r="M389" s="5">
        <f>ABS(Table1[[#This Row],[purpleair_err]])</f>
        <v>5.6994259904244808</v>
      </c>
      <c r="N389" s="5">
        <f>Table1[[#This Row],[modulair_err]]^2</f>
        <v>6.4072163890279672</v>
      </c>
      <c r="O389" s="5">
        <f>Table1[[#This Row],[purpleair_err]]^2</f>
        <v>32.483456620326074</v>
      </c>
      <c r="P389" s="5"/>
      <c r="Q389" s="5"/>
    </row>
    <row r="390" spans="1:17" x14ac:dyDescent="0.3">
      <c r="A390" s="2">
        <v>45519.666666666701</v>
      </c>
      <c r="B390" s="5">
        <v>4</v>
      </c>
      <c r="C390" s="5">
        <v>14.8</v>
      </c>
      <c r="D390" s="5">
        <v>9.4</v>
      </c>
      <c r="E390" s="5">
        <f t="shared" si="12"/>
        <v>9.4</v>
      </c>
      <c r="F390" s="5">
        <f>AVERAGE((Table1[[#This Row],[thermo]]*$S$7),(Table1[[#This Row],[1022]]*$T$7),( Table1[[#This Row],[1020]]*$U$7))</f>
        <v>11.530283392064808</v>
      </c>
      <c r="G390" s="5">
        <f>AVERAGE((Table1[[#This Row],[thermo]]*$S$8),(Table1[[#This Row],[1022]]*$T$8),( Table1[[#This Row],[1020]]*$U$8))</f>
        <v>10.13298016070612</v>
      </c>
      <c r="H390" s="5">
        <v>13.9</v>
      </c>
      <c r="I390" s="6">
        <v>16.794222000000001</v>
      </c>
      <c r="J390" s="6">
        <f>Table1[[#This Row],[modulair]]-Table1[[#This Row],[adjusted_weighted_FEM_avg]]</f>
        <v>3.7670198392938801</v>
      </c>
      <c r="K390" s="5">
        <f>Table1[[#This Row],[purpleair]]-Table1[[#This Row],[adjusted_weighted_FEM_avg]]</f>
        <v>6.661241839293881</v>
      </c>
      <c r="L390" s="5">
        <f>ABS(Table1[[#This Row],[modulair_err]])</f>
        <v>3.7670198392938801</v>
      </c>
      <c r="M390" s="5">
        <f>ABS(Table1[[#This Row],[purpleair_err]])</f>
        <v>6.661241839293881</v>
      </c>
      <c r="N390" s="5">
        <f>Table1[[#This Row],[modulair_err]]^2</f>
        <v>14.19043846963369</v>
      </c>
      <c r="O390" s="5">
        <f>Table1[[#This Row],[purpleair_err]]^2</f>
        <v>44.372142841559324</v>
      </c>
      <c r="P390" s="5"/>
      <c r="Q390" s="5"/>
    </row>
    <row r="391" spans="1:17" x14ac:dyDescent="0.3">
      <c r="A391" s="2">
        <v>45519.708333333299</v>
      </c>
      <c r="B391" s="5">
        <v>13.9</v>
      </c>
      <c r="C391" s="5">
        <v>9.6</v>
      </c>
      <c r="D391" s="5">
        <v>8.1999999999999993</v>
      </c>
      <c r="E391" s="5">
        <f t="shared" si="12"/>
        <v>10.566666666666666</v>
      </c>
      <c r="F391" s="5">
        <f>AVERAGE((Table1[[#This Row],[thermo]]*$S$7),(Table1[[#This Row],[1022]]*$T$7),( Table1[[#This Row],[1020]]*$U$7))</f>
        <v>9.9342630009601027</v>
      </c>
      <c r="G391" s="5">
        <f>AVERAGE((Table1[[#This Row],[thermo]]*$S$8),(Table1[[#This Row],[1022]]*$T$8),( Table1[[#This Row],[1020]]*$U$8))</f>
        <v>10.320521610557739</v>
      </c>
      <c r="H391" s="5">
        <v>11.8</v>
      </c>
      <c r="I391" s="6">
        <v>13.675379</v>
      </c>
      <c r="J391" s="6">
        <f>Table1[[#This Row],[modulair]]-Table1[[#This Row],[adjusted_weighted_FEM_avg]]</f>
        <v>1.4794783894422618</v>
      </c>
      <c r="K391" s="5">
        <f>Table1[[#This Row],[purpleair]]-Table1[[#This Row],[adjusted_weighted_FEM_avg]]</f>
        <v>3.3548573894422606</v>
      </c>
      <c r="L391" s="5">
        <f>ABS(Table1[[#This Row],[modulair_err]])</f>
        <v>1.4794783894422618</v>
      </c>
      <c r="M391" s="5">
        <f>ABS(Table1[[#This Row],[purpleair_err]])</f>
        <v>3.3548573894422606</v>
      </c>
      <c r="N391" s="5">
        <f>Table1[[#This Row],[modulair_err]]^2</f>
        <v>2.1888563048266692</v>
      </c>
      <c r="O391" s="5">
        <f>Table1[[#This Row],[purpleair_err]]^2</f>
        <v>11.25506810349534</v>
      </c>
      <c r="P391" s="5"/>
      <c r="Q391" s="5"/>
    </row>
    <row r="392" spans="1:17" x14ac:dyDescent="0.3">
      <c r="A392" s="2">
        <v>45519.75</v>
      </c>
      <c r="B392" s="5">
        <v>19.100000000000001</v>
      </c>
      <c r="C392" s="5">
        <v>7.1</v>
      </c>
      <c r="D392" s="5">
        <v>10.1</v>
      </c>
      <c r="E392" s="5">
        <f t="shared" si="12"/>
        <v>12.100000000000001</v>
      </c>
      <c r="F392" s="5">
        <f>AVERAGE((Table1[[#This Row],[thermo]]*$S$7),(Table1[[#This Row],[1022]]*$T$7),( Table1[[#This Row],[1020]]*$U$7))</f>
        <v>9.9153548379442515</v>
      </c>
      <c r="G392" s="5">
        <f>AVERAGE((Table1[[#This Row],[thermo]]*$S$8),(Table1[[#This Row],[1022]]*$T$8),( Table1[[#This Row],[1020]]*$U$8))</f>
        <v>11.324188560487713</v>
      </c>
      <c r="H392" s="5">
        <v>21</v>
      </c>
      <c r="I392" s="6">
        <v>17.036539999999999</v>
      </c>
      <c r="J392" s="6">
        <f>Table1[[#This Row],[modulair]]-Table1[[#This Row],[adjusted_weighted_FEM_avg]]</f>
        <v>9.6758114395122874</v>
      </c>
      <c r="K392" s="5">
        <f>Table1[[#This Row],[purpleair]]-Table1[[#This Row],[adjusted_weighted_FEM_avg]]</f>
        <v>5.7123514395122861</v>
      </c>
      <c r="L392" s="5">
        <f>ABS(Table1[[#This Row],[modulair_err]])</f>
        <v>9.6758114395122874</v>
      </c>
      <c r="M392" s="5">
        <f>ABS(Table1[[#This Row],[purpleair_err]])</f>
        <v>5.7123514395122861</v>
      </c>
      <c r="N392" s="5">
        <f>Table1[[#This Row],[modulair_err]]^2</f>
        <v>93.621327012996844</v>
      </c>
      <c r="O392" s="5">
        <f>Table1[[#This Row],[purpleair_err]]^2</f>
        <v>32.630958968498085</v>
      </c>
      <c r="P392" s="5"/>
      <c r="Q392" s="5"/>
    </row>
    <row r="393" spans="1:17" x14ac:dyDescent="0.3">
      <c r="A393" s="2">
        <v>45519.791666666701</v>
      </c>
      <c r="B393" s="5">
        <v>36.700000000000003</v>
      </c>
      <c r="C393" s="5">
        <v>2.8</v>
      </c>
      <c r="D393" s="5">
        <v>14.3</v>
      </c>
      <c r="E393" s="5">
        <f t="shared" si="12"/>
        <v>17.933333333333334</v>
      </c>
      <c r="F393" s="5">
        <f>AVERAGE((Table1[[#This Row],[thermo]]*$S$7),(Table1[[#This Row],[1022]]*$T$7),( Table1[[#This Row],[1020]]*$U$7))</f>
        <v>11.57785489597056</v>
      </c>
      <c r="G393" s="5">
        <f>AVERAGE((Table1[[#This Row],[thermo]]*$S$8),(Table1[[#This Row],[1022]]*$T$8),( Table1[[#This Row],[1020]]*$U$8))</f>
        <v>15.702733297428232</v>
      </c>
      <c r="H393" s="5">
        <v>19.8</v>
      </c>
      <c r="I393" s="6">
        <v>16.419651999999999</v>
      </c>
      <c r="J393" s="6">
        <f>Table1[[#This Row],[modulair]]-Table1[[#This Row],[adjusted_weighted_FEM_avg]]</f>
        <v>4.0972667025717691</v>
      </c>
      <c r="K393" s="5">
        <f>Table1[[#This Row],[purpleair]]-Table1[[#This Row],[adjusted_weighted_FEM_avg]]</f>
        <v>0.7169187025717676</v>
      </c>
      <c r="L393" s="5">
        <f>ABS(Table1[[#This Row],[modulair_err]])</f>
        <v>4.0972667025717691</v>
      </c>
      <c r="M393" s="5">
        <f>ABS(Table1[[#This Row],[purpleair_err]])</f>
        <v>0.7169187025717676</v>
      </c>
      <c r="N393" s="5">
        <f>Table1[[#This Row],[modulair_err]]^2</f>
        <v>16.787594432003338</v>
      </c>
      <c r="O393" s="5">
        <f>Table1[[#This Row],[purpleair_err]]^2</f>
        <v>0.51397242609718652</v>
      </c>
      <c r="P393" s="5"/>
      <c r="Q393" s="5"/>
    </row>
    <row r="394" spans="1:17" x14ac:dyDescent="0.3">
      <c r="A394" s="2">
        <v>45519.833333333299</v>
      </c>
      <c r="B394" s="5">
        <v>18.399999999999999</v>
      </c>
      <c r="C394" s="5">
        <v>7.4</v>
      </c>
      <c r="D394" s="5">
        <v>7.2</v>
      </c>
      <c r="E394" s="5">
        <f t="shared" si="12"/>
        <v>11</v>
      </c>
      <c r="F394" s="5">
        <f>AVERAGE((Table1[[#This Row],[thermo]]*$S$7),(Table1[[#This Row],[1022]]*$T$7),( Table1[[#This Row],[1020]]*$U$7))</f>
        <v>9.1767060463871086</v>
      </c>
      <c r="G394" s="5">
        <f>AVERAGE((Table1[[#This Row],[thermo]]*$S$8),(Table1[[#This Row],[1022]]*$T$8),( Table1[[#This Row],[1020]]*$U$8))</f>
        <v>10.326806959031488</v>
      </c>
      <c r="H394" s="5">
        <v>12.2</v>
      </c>
      <c r="I394" s="6">
        <v>11.334104999999999</v>
      </c>
      <c r="J394" s="6">
        <f>Table1[[#This Row],[modulair]]-Table1[[#This Row],[adjusted_weighted_FEM_avg]]</f>
        <v>1.8731930409685109</v>
      </c>
      <c r="K394" s="5">
        <f>Table1[[#This Row],[purpleair]]-Table1[[#This Row],[adjusted_weighted_FEM_avg]]</f>
        <v>1.0072980409685108</v>
      </c>
      <c r="L394" s="5">
        <f>ABS(Table1[[#This Row],[modulair_err]])</f>
        <v>1.8731930409685109</v>
      </c>
      <c r="M394" s="5">
        <f>ABS(Table1[[#This Row],[purpleair_err]])</f>
        <v>1.0072980409685108</v>
      </c>
      <c r="N394" s="5">
        <f>Table1[[#This Row],[modulair_err]]^2</f>
        <v>3.5088521687328575</v>
      </c>
      <c r="O394" s="5">
        <f>Table1[[#This Row],[purpleair_err]]^2</f>
        <v>1.0146493433389998</v>
      </c>
      <c r="P394" s="5"/>
      <c r="Q394" s="5"/>
    </row>
    <row r="395" spans="1:17" x14ac:dyDescent="0.3">
      <c r="A395" s="2">
        <v>45519.875</v>
      </c>
      <c r="B395" s="5">
        <v>7.3</v>
      </c>
      <c r="C395" s="5">
        <v>6.8</v>
      </c>
      <c r="D395" s="5">
        <v>4.5</v>
      </c>
      <c r="E395" s="5">
        <f t="shared" si="12"/>
        <v>6.2</v>
      </c>
      <c r="F395" s="5">
        <f>AVERAGE((Table1[[#This Row],[thermo]]*$S$7),(Table1[[#This Row],[1022]]*$T$7),( Table1[[#This Row],[1020]]*$U$7))</f>
        <v>6.2563616958663752</v>
      </c>
      <c r="G395" s="5">
        <f>AVERAGE((Table1[[#This Row],[thermo]]*$S$8),(Table1[[#This Row],[1022]]*$T$8),( Table1[[#This Row],[1020]]*$U$8))</f>
        <v>6.1988850503820885</v>
      </c>
      <c r="H395" s="5">
        <v>9.6</v>
      </c>
      <c r="I395" s="6">
        <v>9.1160250000000005</v>
      </c>
      <c r="J395" s="6">
        <f>Table1[[#This Row],[modulair]]-Table1[[#This Row],[adjusted_weighted_FEM_avg]]</f>
        <v>3.4011149496179112</v>
      </c>
      <c r="K395" s="5">
        <f>Table1[[#This Row],[purpleair]]-Table1[[#This Row],[adjusted_weighted_FEM_avg]]</f>
        <v>2.917139949617912</v>
      </c>
      <c r="L395" s="5">
        <f>ABS(Table1[[#This Row],[modulair_err]])</f>
        <v>3.4011149496179112</v>
      </c>
      <c r="M395" s="5">
        <f>ABS(Table1[[#This Row],[purpleair_err]])</f>
        <v>2.917139949617912</v>
      </c>
      <c r="N395" s="5">
        <f>Table1[[#This Row],[modulair_err]]^2</f>
        <v>11.567582900514447</v>
      </c>
      <c r="O395" s="5">
        <f>Table1[[#This Row],[purpleair_err]]^2</f>
        <v>8.5097054856567951</v>
      </c>
      <c r="P395" s="5"/>
      <c r="Q395" s="5"/>
    </row>
    <row r="396" spans="1:17" x14ac:dyDescent="0.3">
      <c r="A396" s="2">
        <v>45519.916666666701</v>
      </c>
      <c r="B396" s="5">
        <v>3.5</v>
      </c>
      <c r="C396" s="5">
        <v>7.5</v>
      </c>
      <c r="D396" s="5">
        <v>3.8</v>
      </c>
      <c r="E396" s="5">
        <f t="shared" si="12"/>
        <v>4.9333333333333336</v>
      </c>
      <c r="F396" s="5">
        <f>AVERAGE((Table1[[#This Row],[thermo]]*$S$7),(Table1[[#This Row],[1022]]*$T$7),( Table1[[#This Row],[1020]]*$U$7))</f>
        <v>5.8256511335665495</v>
      </c>
      <c r="G396" s="5">
        <f>AVERAGE((Table1[[#This Row],[thermo]]*$S$8),(Table1[[#This Row],[1022]]*$T$8),( Table1[[#This Row],[1020]]*$U$8))</f>
        <v>5.2266870116491573</v>
      </c>
      <c r="H396" s="5">
        <v>7.6</v>
      </c>
      <c r="I396" s="6">
        <v>7.4267609999999999</v>
      </c>
      <c r="J396" s="6">
        <f>Table1[[#This Row],[modulair]]-Table1[[#This Row],[adjusted_weighted_FEM_avg]]</f>
        <v>2.3733129883508424</v>
      </c>
      <c r="K396" s="5">
        <f>Table1[[#This Row],[purpleair]]-Table1[[#This Row],[adjusted_weighted_FEM_avg]]</f>
        <v>2.2000739883508427</v>
      </c>
      <c r="L396" s="5">
        <f>ABS(Table1[[#This Row],[modulair_err]])</f>
        <v>2.3733129883508424</v>
      </c>
      <c r="M396" s="5">
        <f>ABS(Table1[[#This Row],[purpleair_err]])</f>
        <v>2.2000739883508427</v>
      </c>
      <c r="N396" s="5">
        <f>Table1[[#This Row],[modulair_err]]^2</f>
        <v>5.6326145406748056</v>
      </c>
      <c r="O396" s="5">
        <f>Table1[[#This Row],[purpleair_err]]^2</f>
        <v>4.8403255542179835</v>
      </c>
      <c r="P396" s="5"/>
      <c r="Q396" s="5"/>
    </row>
    <row r="397" spans="1:17" x14ac:dyDescent="0.3">
      <c r="A397" s="2">
        <v>45519.958333333299</v>
      </c>
      <c r="B397" s="5">
        <v>4.5</v>
      </c>
      <c r="C397" s="5">
        <v>5.8</v>
      </c>
      <c r="D397" s="5">
        <v>4.3</v>
      </c>
      <c r="E397" s="5">
        <f t="shared" si="12"/>
        <v>4.8666666666666671</v>
      </c>
      <c r="F397" s="5">
        <f>AVERAGE((Table1[[#This Row],[thermo]]*$S$7),(Table1[[#This Row],[1022]]*$T$7),( Table1[[#This Row],[1020]]*$U$7))</f>
        <v>5.1747516432235185</v>
      </c>
      <c r="G397" s="5">
        <f>AVERAGE((Table1[[#This Row],[thermo]]*$S$8),(Table1[[#This Row],[1022]]*$T$8),( Table1[[#This Row],[1020]]*$U$8))</f>
        <v>4.9658355324454782</v>
      </c>
      <c r="H397" s="5">
        <v>7.6</v>
      </c>
      <c r="I397" s="6">
        <v>7.5045630000000001</v>
      </c>
      <c r="J397" s="6">
        <f>Table1[[#This Row],[modulair]]-Table1[[#This Row],[adjusted_weighted_FEM_avg]]</f>
        <v>2.6341644675545215</v>
      </c>
      <c r="K397" s="5">
        <f>Table1[[#This Row],[purpleair]]-Table1[[#This Row],[adjusted_weighted_FEM_avg]]</f>
        <v>2.5387274675545219</v>
      </c>
      <c r="L397" s="5">
        <f>ABS(Table1[[#This Row],[modulair_err]])</f>
        <v>2.6341644675545215</v>
      </c>
      <c r="M397" s="5">
        <f>ABS(Table1[[#This Row],[purpleair_err]])</f>
        <v>2.5387274675545219</v>
      </c>
      <c r="N397" s="5">
        <f>Table1[[#This Row],[modulair_err]]^2</f>
        <v>6.9388224421267957</v>
      </c>
      <c r="O397" s="5">
        <f>Table1[[#This Row],[purpleair_err]]^2</f>
        <v>6.4451371545157965</v>
      </c>
      <c r="P397" s="5"/>
      <c r="Q397" s="5"/>
    </row>
    <row r="398" spans="1:17" x14ac:dyDescent="0.3">
      <c r="A398" s="2">
        <v>45520</v>
      </c>
      <c r="B398" s="5">
        <v>1.3</v>
      </c>
      <c r="C398" s="5">
        <v>4.5999999999999996</v>
      </c>
      <c r="D398" s="5">
        <v>7.2</v>
      </c>
      <c r="E398" s="5">
        <f t="shared" si="12"/>
        <v>4.3666666666666663</v>
      </c>
      <c r="F398" s="5">
        <f>AVERAGE((Table1[[#This Row],[thermo]]*$S$7),(Table1[[#This Row],[1022]]*$T$7),( Table1[[#This Row],[1020]]*$U$7))</f>
        <v>4.7592767137189886</v>
      </c>
      <c r="G398" s="5">
        <f>AVERAGE((Table1[[#This Row],[thermo]]*$S$8),(Table1[[#This Row],[1022]]*$T$8),( Table1[[#This Row],[1020]]*$U$8))</f>
        <v>4.5359339650800132</v>
      </c>
      <c r="H398" s="5">
        <v>7.3</v>
      </c>
      <c r="I398" s="6">
        <v>6.6718580000000003</v>
      </c>
      <c r="J398" s="6">
        <f>Table1[[#This Row],[modulair]]-Table1[[#This Row],[adjusted_weighted_FEM_avg]]</f>
        <v>2.7640660349199866</v>
      </c>
      <c r="K398" s="5">
        <f>Table1[[#This Row],[purpleair]]-Table1[[#This Row],[adjusted_weighted_FEM_avg]]</f>
        <v>2.1359240349199871</v>
      </c>
      <c r="L398" s="5">
        <f>ABS(Table1[[#This Row],[modulair_err]])</f>
        <v>2.7640660349199866</v>
      </c>
      <c r="M398" s="5">
        <f>ABS(Table1[[#This Row],[purpleair_err]])</f>
        <v>2.1359240349199871</v>
      </c>
      <c r="N398" s="5">
        <f>Table1[[#This Row],[modulair_err]]^2</f>
        <v>7.6400610453982969</v>
      </c>
      <c r="O398" s="5">
        <f>Table1[[#This Row],[purpleair_err]]^2</f>
        <v>4.5621714829488784</v>
      </c>
      <c r="P398" s="5"/>
      <c r="Q398" s="5"/>
    </row>
    <row r="399" spans="1:17" x14ac:dyDescent="0.3">
      <c r="A399" s="2">
        <v>45520.041666666701</v>
      </c>
      <c r="B399" s="5">
        <v>4.5999999999999996</v>
      </c>
      <c r="C399" s="5">
        <v>3.7</v>
      </c>
      <c r="D399" s="5">
        <v>7.5</v>
      </c>
      <c r="E399" s="5">
        <f t="shared" si="12"/>
        <v>5.2666666666666666</v>
      </c>
      <c r="F399" s="5">
        <f>AVERAGE((Table1[[#This Row],[thermo]]*$S$7),(Table1[[#This Row],[1022]]*$T$7),( Table1[[#This Row],[1020]]*$U$7))</f>
        <v>4.8855340877653299</v>
      </c>
      <c r="G399" s="5">
        <f>AVERAGE((Table1[[#This Row],[thermo]]*$S$8),(Table1[[#This Row],[1022]]*$T$8),( Table1[[#This Row],[1020]]*$U$8))</f>
        <v>5.1624694131870976</v>
      </c>
      <c r="H399" s="5">
        <v>7.3</v>
      </c>
      <c r="I399" s="6">
        <v>6.6943780000000004</v>
      </c>
      <c r="J399" s="6">
        <f>Table1[[#This Row],[modulair]]-Table1[[#This Row],[adjusted_weighted_FEM_avg]]</f>
        <v>2.1375305868129022</v>
      </c>
      <c r="K399" s="5">
        <f>Table1[[#This Row],[purpleair]]-Table1[[#This Row],[adjusted_weighted_FEM_avg]]</f>
        <v>1.5319085868129028</v>
      </c>
      <c r="L399" s="5">
        <f>ABS(Table1[[#This Row],[modulair_err]])</f>
        <v>2.1375305868129022</v>
      </c>
      <c r="M399" s="5">
        <f>ABS(Table1[[#This Row],[purpleair_err]])</f>
        <v>1.5319085868129028</v>
      </c>
      <c r="N399" s="5">
        <f>Table1[[#This Row],[modulair_err]]^2</f>
        <v>4.5690370095607102</v>
      </c>
      <c r="O399" s="5">
        <f>Table1[[#This Row],[purpleair_err]]^2</f>
        <v>2.346743918351105</v>
      </c>
      <c r="P399" s="5"/>
      <c r="Q399" s="5"/>
    </row>
    <row r="400" spans="1:17" x14ac:dyDescent="0.3">
      <c r="A400" s="2">
        <v>45520.083333333299</v>
      </c>
      <c r="B400" s="5">
        <v>14.3</v>
      </c>
      <c r="C400" s="5">
        <v>6.7</v>
      </c>
      <c r="D400" s="5">
        <v>9</v>
      </c>
      <c r="E400" s="5">
        <f t="shared" si="12"/>
        <v>10</v>
      </c>
      <c r="F400" s="5">
        <f>AVERAGE((Table1[[#This Row],[thermo]]*$S$7),(Table1[[#This Row],[1022]]*$T$7),( Table1[[#This Row],[1020]]*$U$7))</f>
        <v>8.5920798794069686</v>
      </c>
      <c r="G400" s="5">
        <f>AVERAGE((Table1[[#This Row],[thermo]]*$S$8),(Table1[[#This Row],[1022]]*$T$8),( Table1[[#This Row],[1020]]*$U$8))</f>
        <v>9.5035046268059116</v>
      </c>
      <c r="H400" s="5">
        <v>8.3000000000000007</v>
      </c>
      <c r="I400" s="6">
        <v>7.7216089999999999</v>
      </c>
      <c r="J400" s="6">
        <f>Table1[[#This Row],[modulair]]-Table1[[#This Row],[adjusted_weighted_FEM_avg]]</f>
        <v>-1.2035046268059109</v>
      </c>
      <c r="K400" s="5">
        <f>Table1[[#This Row],[purpleair]]-Table1[[#This Row],[adjusted_weighted_FEM_avg]]</f>
        <v>-1.7818956268059116</v>
      </c>
      <c r="L400" s="5">
        <f>ABS(Table1[[#This Row],[modulair_err]])</f>
        <v>1.2035046268059109</v>
      </c>
      <c r="M400" s="5">
        <f>ABS(Table1[[#This Row],[purpleair_err]])</f>
        <v>1.7818956268059116</v>
      </c>
      <c r="N400" s="5">
        <f>Table1[[#This Row],[modulair_err]]^2</f>
        <v>1.4484233867432348</v>
      </c>
      <c r="O400" s="5">
        <f>Table1[[#This Row],[purpleair_err]]^2</f>
        <v>3.1751520248300329</v>
      </c>
      <c r="P400" s="5"/>
      <c r="Q400" s="5"/>
    </row>
    <row r="401" spans="1:17" x14ac:dyDescent="0.3">
      <c r="A401" s="2">
        <v>45520.125</v>
      </c>
      <c r="B401" s="5">
        <v>14.9</v>
      </c>
      <c r="C401" s="5">
        <v>1.8</v>
      </c>
      <c r="D401" s="5">
        <v>7</v>
      </c>
      <c r="E401" s="5">
        <f t="shared" si="12"/>
        <v>7.8999999999999995</v>
      </c>
      <c r="F401" s="5">
        <f>AVERAGE((Table1[[#This Row],[thermo]]*$S$7),(Table1[[#This Row],[1022]]*$T$7),( Table1[[#This Row],[1020]]*$U$7))</f>
        <v>5.3980965179175966</v>
      </c>
      <c r="G401" s="5">
        <f>AVERAGE((Table1[[#This Row],[thermo]]*$S$8),(Table1[[#This Row],[1022]]*$T$8),( Table1[[#This Row],[1020]]*$U$8))</f>
        <v>7.0282971450493674</v>
      </c>
      <c r="H401" s="5">
        <v>6.8</v>
      </c>
      <c r="I401" s="6">
        <v>7.0399089999999998</v>
      </c>
      <c r="J401" s="6">
        <f>Table1[[#This Row],[modulair]]-Table1[[#This Row],[adjusted_weighted_FEM_avg]]</f>
        <v>-0.2282971450493676</v>
      </c>
      <c r="K401" s="5">
        <f>Table1[[#This Row],[purpleair]]-Table1[[#This Row],[adjusted_weighted_FEM_avg]]</f>
        <v>1.1611854950632328E-2</v>
      </c>
      <c r="L401" s="5">
        <f>ABS(Table1[[#This Row],[modulair_err]])</f>
        <v>0.2282971450493676</v>
      </c>
      <c r="M401" s="5">
        <f>ABS(Table1[[#This Row],[purpleair_err]])</f>
        <v>1.1611854950632328E-2</v>
      </c>
      <c r="N401" s="5">
        <f>Table1[[#This Row],[modulair_err]]^2</f>
        <v>5.2119586437691989E-2</v>
      </c>
      <c r="O401" s="5">
        <f>Table1[[#This Row],[purpleair_err]]^2</f>
        <v>1.3483517539452449E-4</v>
      </c>
      <c r="P401" s="5"/>
      <c r="Q401" s="5"/>
    </row>
    <row r="402" spans="1:17" x14ac:dyDescent="0.3">
      <c r="A402" s="2">
        <v>45520.166666666701</v>
      </c>
      <c r="B402" s="5">
        <v>9.9</v>
      </c>
      <c r="C402" s="5">
        <v>3.1</v>
      </c>
      <c r="D402" s="5">
        <v>3</v>
      </c>
      <c r="E402" s="5">
        <f t="shared" si="12"/>
        <v>5.333333333333333</v>
      </c>
      <c r="F402" s="5">
        <f>AVERAGE((Table1[[#This Row],[thermo]]*$S$7),(Table1[[#This Row],[1022]]*$T$7),( Table1[[#This Row],[1020]]*$U$7))</f>
        <v>4.2047695723114993</v>
      </c>
      <c r="G402" s="5">
        <f>AVERAGE((Table1[[#This Row],[thermo]]*$S$8),(Table1[[#This Row],[1022]]*$T$8),( Table1[[#This Row],[1020]]*$U$8))</f>
        <v>4.9168734277064123</v>
      </c>
      <c r="H402" s="5">
        <v>7</v>
      </c>
      <c r="I402" s="6">
        <v>6.7718369999999997</v>
      </c>
      <c r="J402" s="6">
        <f>Table1[[#This Row],[modulair]]-Table1[[#This Row],[adjusted_weighted_FEM_avg]]</f>
        <v>2.0831265722935877</v>
      </c>
      <c r="K402" s="5">
        <f>Table1[[#This Row],[purpleair]]-Table1[[#This Row],[adjusted_weighted_FEM_avg]]</f>
        <v>1.8549635722935873</v>
      </c>
      <c r="L402" s="5">
        <f>ABS(Table1[[#This Row],[modulair_err]])</f>
        <v>2.0831265722935877</v>
      </c>
      <c r="M402" s="5">
        <f>ABS(Table1[[#This Row],[purpleair_err]])</f>
        <v>1.8549635722935873</v>
      </c>
      <c r="N402" s="5">
        <f>Table1[[#This Row],[modulair_err]]^2</f>
        <v>4.3394163161956314</v>
      </c>
      <c r="O402" s="5">
        <f>Table1[[#This Row],[purpleair_err]]^2</f>
        <v>3.4408898545361866</v>
      </c>
      <c r="P402" s="5"/>
      <c r="Q402" s="5"/>
    </row>
    <row r="403" spans="1:17" x14ac:dyDescent="0.3">
      <c r="A403" s="2">
        <v>45520.208333333299</v>
      </c>
      <c r="B403" s="5">
        <v>-0.3</v>
      </c>
      <c r="C403" s="5">
        <v>5.4</v>
      </c>
      <c r="D403" s="5">
        <v>2.8</v>
      </c>
      <c r="E403" s="5">
        <f t="shared" si="12"/>
        <v>2.6333333333333333</v>
      </c>
      <c r="F403" s="5">
        <f>AVERAGE((Table1[[#This Row],[thermo]]*$S$7),(Table1[[#This Row],[1022]]*$T$7),( Table1[[#This Row],[1020]]*$U$7))</f>
        <v>3.742454869310627</v>
      </c>
      <c r="G403" s="5">
        <f>AVERAGE((Table1[[#This Row],[thermo]]*$S$8),(Table1[[#This Row],[1022]]*$T$8),( Table1[[#This Row],[1020]]*$U$8))</f>
        <v>3.0169663935999829</v>
      </c>
      <c r="H403" s="5">
        <v>6.7</v>
      </c>
      <c r="I403" s="6">
        <v>7.0257990000000001</v>
      </c>
      <c r="J403" s="6">
        <f>Table1[[#This Row],[modulair]]-Table1[[#This Row],[adjusted_weighted_FEM_avg]]</f>
        <v>3.6830336064000173</v>
      </c>
      <c r="K403" s="5">
        <f>Table1[[#This Row],[purpleair]]-Table1[[#This Row],[adjusted_weighted_FEM_avg]]</f>
        <v>4.0088326064000173</v>
      </c>
      <c r="L403" s="5">
        <f>ABS(Table1[[#This Row],[modulair_err]])</f>
        <v>3.6830336064000173</v>
      </c>
      <c r="M403" s="5">
        <f>ABS(Table1[[#This Row],[purpleair_err]])</f>
        <v>4.0088326064000173</v>
      </c>
      <c r="N403" s="5">
        <f>Table1[[#This Row],[modulair_err]]^2</f>
        <v>13.564736545871918</v>
      </c>
      <c r="O403" s="5">
        <f>Table1[[#This Row],[purpleair_err]]^2</f>
        <v>16.070738866135954</v>
      </c>
      <c r="P403" s="5"/>
      <c r="Q403" s="5"/>
    </row>
    <row r="404" spans="1:17" x14ac:dyDescent="0.3">
      <c r="A404" s="2">
        <v>45520.25</v>
      </c>
      <c r="B404" s="5">
        <v>8.3000000000000007</v>
      </c>
      <c r="C404" s="5">
        <v>2.4</v>
      </c>
      <c r="D404" s="5">
        <v>4.8</v>
      </c>
      <c r="E404" s="5">
        <f t="shared" si="12"/>
        <v>5.166666666666667</v>
      </c>
      <c r="F404" s="5">
        <f>AVERAGE((Table1[[#This Row],[thermo]]*$S$7),(Table1[[#This Row],[1022]]*$T$7),( Table1[[#This Row],[1020]]*$U$7))</f>
        <v>4.0363290767120219</v>
      </c>
      <c r="G404" s="5">
        <f>AVERAGE((Table1[[#This Row],[thermo]]*$S$8),(Table1[[#This Row],[1022]]*$T$8),( Table1[[#This Row],[1020]]*$U$8))</f>
        <v>4.7733209958475031</v>
      </c>
      <c r="H404" s="5">
        <v>6.7</v>
      </c>
      <c r="I404" s="6">
        <v>7.2082680000000003</v>
      </c>
      <c r="J404" s="6">
        <f>Table1[[#This Row],[modulair]]-Table1[[#This Row],[adjusted_weighted_FEM_avg]]</f>
        <v>1.926679004152497</v>
      </c>
      <c r="K404" s="5">
        <f>Table1[[#This Row],[purpleair]]-Table1[[#This Row],[adjusted_weighted_FEM_avg]]</f>
        <v>2.4349470041524972</v>
      </c>
      <c r="L404" s="5">
        <f>ABS(Table1[[#This Row],[modulair_err]])</f>
        <v>1.926679004152497</v>
      </c>
      <c r="M404" s="5">
        <f>ABS(Table1[[#This Row],[purpleair_err]])</f>
        <v>2.4349470041524972</v>
      </c>
      <c r="N404" s="5">
        <f>Table1[[#This Row],[modulair_err]]^2</f>
        <v>3.7120919850420577</v>
      </c>
      <c r="O404" s="5">
        <f>Table1[[#This Row],[purpleair_err]]^2</f>
        <v>5.9289669130312213</v>
      </c>
      <c r="P404" s="5"/>
      <c r="Q404" s="5"/>
    </row>
    <row r="405" spans="1:17" x14ac:dyDescent="0.3">
      <c r="A405" s="2">
        <v>45520.291666666701</v>
      </c>
      <c r="B405" s="5">
        <v>-10.199999999999999</v>
      </c>
      <c r="C405" s="5">
        <v>11.3</v>
      </c>
      <c r="D405" s="5">
        <v>7</v>
      </c>
      <c r="E405" s="5">
        <f t="shared" si="12"/>
        <v>2.7000000000000006</v>
      </c>
      <c r="F405" s="5">
        <f>AVERAGE((Table1[[#This Row],[thermo]]*$S$7),(Table1[[#This Row],[1022]]*$T$7),( Table1[[#This Row],[1020]]*$U$7))</f>
        <v>6.548818710838499</v>
      </c>
      <c r="G405" s="5">
        <f>AVERAGE((Table1[[#This Row],[thermo]]*$S$8),(Table1[[#This Row],[1022]]*$T$8),( Table1[[#This Row],[1020]]*$U$8))</f>
        <v>4.0761599013369425</v>
      </c>
      <c r="H405" s="5">
        <v>8.1999999999999993</v>
      </c>
      <c r="I405" s="6">
        <v>8.0531059999999997</v>
      </c>
      <c r="J405" s="6">
        <f>Table1[[#This Row],[modulair]]-Table1[[#This Row],[adjusted_weighted_FEM_avg]]</f>
        <v>4.1238400986630568</v>
      </c>
      <c r="K405" s="5">
        <f>Table1[[#This Row],[purpleair]]-Table1[[#This Row],[adjusted_weighted_FEM_avg]]</f>
        <v>3.9769460986630571</v>
      </c>
      <c r="L405" s="5">
        <f>ABS(Table1[[#This Row],[modulair_err]])</f>
        <v>4.1238400986630568</v>
      </c>
      <c r="M405" s="5">
        <f>ABS(Table1[[#This Row],[purpleair_err]])</f>
        <v>3.9769460986630571</v>
      </c>
      <c r="N405" s="5">
        <f>Table1[[#This Row],[modulair_err]]^2</f>
        <v>17.006057159341331</v>
      </c>
      <c r="O405" s="5">
        <f>Table1[[#This Row],[purpleair_err]]^2</f>
        <v>15.81610027167131</v>
      </c>
      <c r="P405" s="5"/>
      <c r="Q405" s="5"/>
    </row>
    <row r="406" spans="1:17" x14ac:dyDescent="0.3">
      <c r="A406" s="2">
        <v>45520.333333333299</v>
      </c>
      <c r="B406" s="5">
        <v>-5.6</v>
      </c>
      <c r="C406" s="5">
        <v>8.4</v>
      </c>
      <c r="D406" s="5">
        <v>10.6</v>
      </c>
      <c r="E406" s="5">
        <f t="shared" si="12"/>
        <v>4.4666666666666668</v>
      </c>
      <c r="F406" s="5">
        <f>AVERAGE((Table1[[#This Row],[thermo]]*$S$7),(Table1[[#This Row],[1022]]*$T$7),( Table1[[#This Row],[1020]]*$U$7))</f>
        <v>6.6689802248341437</v>
      </c>
      <c r="G406" s="5">
        <f>AVERAGE((Table1[[#This Row],[thermo]]*$S$8),(Table1[[#This Row],[1022]]*$T$8),( Table1[[#This Row],[1020]]*$U$8))</f>
        <v>5.2984191863469823</v>
      </c>
      <c r="H406" s="5">
        <v>9.3000000000000007</v>
      </c>
      <c r="I406" s="6">
        <v>8.8237039999999993</v>
      </c>
      <c r="J406" s="6">
        <f>Table1[[#This Row],[modulair]]-Table1[[#This Row],[adjusted_weighted_FEM_avg]]</f>
        <v>4.0015808136530184</v>
      </c>
      <c r="K406" s="5">
        <f>Table1[[#This Row],[purpleair]]-Table1[[#This Row],[adjusted_weighted_FEM_avg]]</f>
        <v>3.525284813653017</v>
      </c>
      <c r="L406" s="5">
        <f>ABS(Table1[[#This Row],[modulair_err]])</f>
        <v>4.0015808136530184</v>
      </c>
      <c r="M406" s="5">
        <f>ABS(Table1[[#This Row],[purpleair_err]])</f>
        <v>3.525284813653017</v>
      </c>
      <c r="N406" s="5">
        <f>Table1[[#This Row],[modulair_err]]^2</f>
        <v>16.012649008195954</v>
      </c>
      <c r="O406" s="5">
        <f>Table1[[#This Row],[purpleair_err]]^2</f>
        <v>12.427633017372587</v>
      </c>
      <c r="P406" s="5"/>
      <c r="Q406" s="5"/>
    </row>
    <row r="407" spans="1:17" x14ac:dyDescent="0.3">
      <c r="A407" s="2">
        <v>45520.375</v>
      </c>
      <c r="B407" s="5">
        <v>-0.7</v>
      </c>
      <c r="C407" s="5">
        <v>9</v>
      </c>
      <c r="D407" s="5">
        <v>6.7</v>
      </c>
      <c r="E407" s="5">
        <f t="shared" si="12"/>
        <v>5</v>
      </c>
      <c r="F407" s="5">
        <f>AVERAGE((Table1[[#This Row],[thermo]]*$S$7),(Table1[[#This Row],[1022]]*$T$7),( Table1[[#This Row],[1020]]*$U$7))</f>
        <v>6.7583241566332743</v>
      </c>
      <c r="G407" s="5">
        <f>AVERAGE((Table1[[#This Row],[thermo]]*$S$8),(Table1[[#This Row],[1022]]*$T$8),( Table1[[#This Row],[1020]]*$U$8))</f>
        <v>5.6255054568860858</v>
      </c>
      <c r="H407" s="5">
        <v>7</v>
      </c>
      <c r="I407" s="6">
        <v>7.5936919999999999</v>
      </c>
      <c r="J407" s="6">
        <f>Table1[[#This Row],[modulair]]-Table1[[#This Row],[adjusted_weighted_FEM_avg]]</f>
        <v>1.3744945431139142</v>
      </c>
      <c r="K407" s="5">
        <f>Table1[[#This Row],[purpleair]]-Table1[[#This Row],[adjusted_weighted_FEM_avg]]</f>
        <v>1.9681865431139141</v>
      </c>
      <c r="L407" s="5">
        <f>ABS(Table1[[#This Row],[modulair_err]])</f>
        <v>1.3744945431139142</v>
      </c>
      <c r="M407" s="5">
        <f>ABS(Table1[[#This Row],[purpleair_err]])</f>
        <v>1.9681865431139141</v>
      </c>
      <c r="N407" s="5">
        <f>Table1[[#This Row],[modulair_err]]^2</f>
        <v>1.8892352490499276</v>
      </c>
      <c r="O407" s="5">
        <f>Table1[[#This Row],[purpleair_err]]^2</f>
        <v>3.873758268494699</v>
      </c>
      <c r="P407" s="5"/>
      <c r="Q407" s="5"/>
    </row>
    <row r="408" spans="1:17" x14ac:dyDescent="0.3">
      <c r="A408" s="2">
        <v>45520.416666666701</v>
      </c>
      <c r="B408" s="5">
        <v>0</v>
      </c>
      <c r="C408" s="5">
        <v>6.2</v>
      </c>
      <c r="D408" s="5">
        <v>3.8</v>
      </c>
      <c r="E408" s="5">
        <f t="shared" si="12"/>
        <v>3.3333333333333335</v>
      </c>
      <c r="F408" s="5">
        <f>AVERAGE((Table1[[#This Row],[thermo]]*$S$7),(Table1[[#This Row],[1022]]*$T$7),( Table1[[#This Row],[1020]]*$U$7))</f>
        <v>4.5137286427222989</v>
      </c>
      <c r="G408" s="5">
        <f>AVERAGE((Table1[[#This Row],[thermo]]*$S$8),(Table1[[#This Row],[1022]]*$T$8),( Table1[[#This Row],[1020]]*$U$8))</f>
        <v>3.745109016108497</v>
      </c>
      <c r="H408" s="5">
        <v>5.3</v>
      </c>
      <c r="I408" s="6">
        <v>6.4130130000000003</v>
      </c>
      <c r="J408" s="6">
        <f>Table1[[#This Row],[modulair]]-Table1[[#This Row],[adjusted_weighted_FEM_avg]]</f>
        <v>1.5548909838915028</v>
      </c>
      <c r="K408" s="5">
        <f>Table1[[#This Row],[purpleair]]-Table1[[#This Row],[adjusted_weighted_FEM_avg]]</f>
        <v>2.6679039838915033</v>
      </c>
      <c r="L408" s="5">
        <f>ABS(Table1[[#This Row],[modulair_err]])</f>
        <v>1.5548909838915028</v>
      </c>
      <c r="M408" s="5">
        <f>ABS(Table1[[#This Row],[purpleair_err]])</f>
        <v>2.6679039838915033</v>
      </c>
      <c r="N408" s="5">
        <f>Table1[[#This Row],[modulair_err]]^2</f>
        <v>2.4176859717870856</v>
      </c>
      <c r="O408" s="5">
        <f>Table1[[#This Row],[purpleair_err]]^2</f>
        <v>7.1177116672641549</v>
      </c>
      <c r="P408" s="5"/>
      <c r="Q408" s="5"/>
    </row>
    <row r="409" spans="1:17" x14ac:dyDescent="0.3">
      <c r="A409" s="2">
        <v>45520.458333333299</v>
      </c>
      <c r="B409" s="5">
        <v>0.2</v>
      </c>
      <c r="C409" s="5">
        <v>2.1</v>
      </c>
      <c r="D409" s="5">
        <v>1.3</v>
      </c>
      <c r="E409" s="5">
        <f t="shared" si="12"/>
        <v>1.2000000000000002</v>
      </c>
      <c r="F409" s="5">
        <f>AVERAGE((Table1[[#This Row],[thermo]]*$S$7),(Table1[[#This Row],[1022]]*$T$7),( Table1[[#This Row],[1020]]*$U$7))</f>
        <v>1.5656552589994772</v>
      </c>
      <c r="G409" s="5">
        <f>AVERAGE((Table1[[#This Row],[thermo]]*$S$8),(Table1[[#This Row],[1022]]*$T$8),( Table1[[#This Row],[1020]]*$U$8))</f>
        <v>1.3270196653939437</v>
      </c>
      <c r="H409" s="5">
        <v>4.0999999999999996</v>
      </c>
      <c r="I409" s="6">
        <v>5.9454890000000002</v>
      </c>
      <c r="J409" s="6">
        <f>Table1[[#This Row],[modulair]]-Table1[[#This Row],[adjusted_weighted_FEM_avg]]</f>
        <v>2.7729803346060562</v>
      </c>
      <c r="K409" s="5">
        <f>Table1[[#This Row],[purpleair]]-Table1[[#This Row],[adjusted_weighted_FEM_avg]]</f>
        <v>4.6184693346060568</v>
      </c>
      <c r="L409" s="5">
        <f>ABS(Table1[[#This Row],[modulair_err]])</f>
        <v>2.7729803346060562</v>
      </c>
      <c r="M409" s="5">
        <f>ABS(Table1[[#This Row],[purpleair_err]])</f>
        <v>4.6184693346060568</v>
      </c>
      <c r="N409" s="5">
        <f>Table1[[#This Row],[modulair_err]]^2</f>
        <v>7.6894199361119151</v>
      </c>
      <c r="O409" s="5">
        <f>Table1[[#This Row],[purpleair_err]]^2</f>
        <v>21.330258994696514</v>
      </c>
      <c r="P409" s="5"/>
      <c r="Q409" s="5"/>
    </row>
    <row r="410" spans="1:17" x14ac:dyDescent="0.3">
      <c r="A410" s="2">
        <v>45520.5</v>
      </c>
      <c r="B410" s="5">
        <v>3.7</v>
      </c>
      <c r="C410" s="5">
        <v>4.8</v>
      </c>
      <c r="D410" s="5">
        <v>0.5</v>
      </c>
      <c r="E410" s="5">
        <f t="shared" si="12"/>
        <v>3</v>
      </c>
      <c r="F410" s="5">
        <f>AVERAGE((Table1[[#This Row],[thermo]]*$S$7),(Table1[[#This Row],[1022]]*$T$7),( Table1[[#This Row],[1020]]*$U$7))</f>
        <v>3.4448937893047034</v>
      </c>
      <c r="G410" s="5">
        <f>AVERAGE((Table1[[#This Row],[thermo]]*$S$8),(Table1[[#This Row],[1022]]*$T$8),( Table1[[#This Row],[1020]]*$U$8))</f>
        <v>3.1229190883289495</v>
      </c>
      <c r="H410" s="5">
        <v>4.9000000000000004</v>
      </c>
      <c r="I410" s="6">
        <v>6.8853710000000001</v>
      </c>
      <c r="J410" s="6">
        <f>Table1[[#This Row],[modulair]]-Table1[[#This Row],[adjusted_weighted_FEM_avg]]</f>
        <v>1.7770809116710509</v>
      </c>
      <c r="K410" s="5">
        <f>Table1[[#This Row],[purpleair]]-Table1[[#This Row],[adjusted_weighted_FEM_avg]]</f>
        <v>3.7624519116710506</v>
      </c>
      <c r="L410" s="5">
        <f>ABS(Table1[[#This Row],[modulair_err]])</f>
        <v>1.7770809116710509</v>
      </c>
      <c r="M410" s="5">
        <f>ABS(Table1[[#This Row],[purpleair_err]])</f>
        <v>3.7624519116710506</v>
      </c>
      <c r="N410" s="5">
        <f>Table1[[#This Row],[modulair_err]]^2</f>
        <v>3.1580165666256135</v>
      </c>
      <c r="O410" s="5">
        <f>Table1[[#This Row],[purpleair_err]]^2</f>
        <v>14.156044387637143</v>
      </c>
      <c r="P410" s="5"/>
      <c r="Q410" s="5"/>
    </row>
    <row r="411" spans="1:17" x14ac:dyDescent="0.3">
      <c r="A411" s="2">
        <v>45520.541666666701</v>
      </c>
      <c r="B411" s="5">
        <v>5.8</v>
      </c>
      <c r="C411" s="5">
        <v>4.5999999999999996</v>
      </c>
      <c r="D411" s="5">
        <v>2.6</v>
      </c>
      <c r="E411" s="5">
        <f t="shared" si="12"/>
        <v>4.333333333333333</v>
      </c>
      <c r="F411" s="5">
        <f>AVERAGE((Table1[[#This Row],[thermo]]*$S$7),(Table1[[#This Row],[1022]]*$T$7),( Table1[[#This Row],[1020]]*$U$7))</f>
        <v>4.2546600453846688</v>
      </c>
      <c r="G411" s="5">
        <f>AVERAGE((Table1[[#This Row],[thermo]]*$S$8),(Table1[[#This Row],[1022]]*$T$8),( Table1[[#This Row],[1020]]*$U$8))</f>
        <v>4.2853539263575273</v>
      </c>
      <c r="H411" s="5">
        <v>6.5</v>
      </c>
      <c r="I411" s="6">
        <v>9.0003869999999999</v>
      </c>
      <c r="J411" s="6">
        <f>Table1[[#This Row],[modulair]]-Table1[[#This Row],[adjusted_weighted_FEM_avg]]</f>
        <v>2.2146460736424727</v>
      </c>
      <c r="K411" s="5">
        <f>Table1[[#This Row],[purpleair]]-Table1[[#This Row],[adjusted_weighted_FEM_avg]]</f>
        <v>4.7150330736424726</v>
      </c>
      <c r="L411" s="5">
        <f>ABS(Table1[[#This Row],[modulair_err]])</f>
        <v>2.2146460736424727</v>
      </c>
      <c r="M411" s="5">
        <f>ABS(Table1[[#This Row],[purpleair_err]])</f>
        <v>4.7150330736424726</v>
      </c>
      <c r="N411" s="5">
        <f>Table1[[#This Row],[modulair_err]]^2</f>
        <v>4.9046572315000203</v>
      </c>
      <c r="O411" s="5">
        <f>Table1[[#This Row],[purpleair_err]]^2</f>
        <v>22.231536885542383</v>
      </c>
      <c r="P411" s="5"/>
      <c r="Q411" s="5"/>
    </row>
    <row r="412" spans="1:17" x14ac:dyDescent="0.3">
      <c r="A412" s="2">
        <v>45520.583333333299</v>
      </c>
      <c r="B412" s="5">
        <v>8</v>
      </c>
      <c r="C412" s="5">
        <v>4.5</v>
      </c>
      <c r="D412" s="5">
        <v>3.5</v>
      </c>
      <c r="E412" s="5">
        <f t="shared" si="12"/>
        <v>5.333333333333333</v>
      </c>
      <c r="F412" s="5">
        <f>AVERAGE((Table1[[#This Row],[thermo]]*$S$7),(Table1[[#This Row],[1022]]*$T$7),( Table1[[#This Row],[1020]]*$U$7))</f>
        <v>4.8101054014939022</v>
      </c>
      <c r="G412" s="5">
        <f>AVERAGE((Table1[[#This Row],[thermo]]*$S$8),(Table1[[#This Row],[1022]]*$T$8),( Table1[[#This Row],[1020]]*$U$8))</f>
        <v>5.1311868476040976</v>
      </c>
      <c r="H412" s="5">
        <v>7.9</v>
      </c>
      <c r="I412" s="6">
        <v>10.094941</v>
      </c>
      <c r="J412" s="6">
        <f>Table1[[#This Row],[modulair]]-Table1[[#This Row],[adjusted_weighted_FEM_avg]]</f>
        <v>2.7688131523959028</v>
      </c>
      <c r="K412" s="5">
        <f>Table1[[#This Row],[purpleair]]-Table1[[#This Row],[adjusted_weighted_FEM_avg]]</f>
        <v>4.9637541523959028</v>
      </c>
      <c r="L412" s="5">
        <f>ABS(Table1[[#This Row],[modulair_err]])</f>
        <v>2.7688131523959028</v>
      </c>
      <c r="M412" s="5">
        <f>ABS(Table1[[#This Row],[purpleair_err]])</f>
        <v>4.9637541523959028</v>
      </c>
      <c r="N412" s="5">
        <f>Table1[[#This Row],[modulair_err]]^2</f>
        <v>7.6663262728805366</v>
      </c>
      <c r="O412" s="5">
        <f>Table1[[#This Row],[purpleair_err]]^2</f>
        <v>24.638855285427567</v>
      </c>
      <c r="P412" s="5"/>
      <c r="Q412" s="5"/>
    </row>
    <row r="413" spans="1:17" x14ac:dyDescent="0.3">
      <c r="A413" s="2">
        <v>45520.625</v>
      </c>
      <c r="B413" s="5">
        <v>6.6</v>
      </c>
      <c r="C413" s="5">
        <v>6.4</v>
      </c>
      <c r="D413" s="5">
        <v>3.5</v>
      </c>
      <c r="E413" s="5">
        <f t="shared" si="12"/>
        <v>5.5</v>
      </c>
      <c r="F413" s="5">
        <f>AVERAGE((Table1[[#This Row],[thermo]]*$S$7),(Table1[[#This Row],[1022]]*$T$7),( Table1[[#This Row],[1020]]*$U$7))</f>
        <v>5.6428866922372825</v>
      </c>
      <c r="G413" s="5">
        <f>AVERAGE((Table1[[#This Row],[thermo]]*$S$8),(Table1[[#This Row],[1022]]*$T$8),( Table1[[#This Row],[1020]]*$U$8))</f>
        <v>5.5250372545925472</v>
      </c>
      <c r="H413" s="5">
        <v>9.1999999999999993</v>
      </c>
      <c r="I413" s="6">
        <v>10.146031000000001</v>
      </c>
      <c r="J413" s="6">
        <f>Table1[[#This Row],[modulair]]-Table1[[#This Row],[adjusted_weighted_FEM_avg]]</f>
        <v>3.674962745407452</v>
      </c>
      <c r="K413" s="5">
        <f>Table1[[#This Row],[purpleair]]-Table1[[#This Row],[adjusted_weighted_FEM_avg]]</f>
        <v>4.6209937454074534</v>
      </c>
      <c r="L413" s="5">
        <f>ABS(Table1[[#This Row],[modulair_err]])</f>
        <v>3.674962745407452</v>
      </c>
      <c r="M413" s="5">
        <f>ABS(Table1[[#This Row],[purpleair_err]])</f>
        <v>4.6209937454074534</v>
      </c>
      <c r="N413" s="5">
        <f>Table1[[#This Row],[modulair_err]]^2</f>
        <v>13.505351180132678</v>
      </c>
      <c r="O413" s="5">
        <f>Table1[[#This Row],[purpleair_err]]^2</f>
        <v>21.353583195094803</v>
      </c>
      <c r="P413" s="5"/>
      <c r="Q413" s="5"/>
    </row>
    <row r="414" spans="1:17" x14ac:dyDescent="0.3">
      <c r="A414" s="2">
        <v>45520.666666666701</v>
      </c>
      <c r="B414" s="5">
        <v>12.6</v>
      </c>
      <c r="C414" s="5">
        <v>10</v>
      </c>
      <c r="D414" s="5">
        <v>6.8</v>
      </c>
      <c r="E414" s="5">
        <f t="shared" si="12"/>
        <v>9.8000000000000007</v>
      </c>
      <c r="F414" s="5">
        <f>AVERAGE((Table1[[#This Row],[thermo]]*$S$7),(Table1[[#This Row],[1022]]*$T$7),( Table1[[#This Row],[1020]]*$U$7))</f>
        <v>9.5606585752310096</v>
      </c>
      <c r="G414" s="5">
        <f>AVERAGE((Table1[[#This Row],[thermo]]*$S$8),(Table1[[#This Row],[1022]]*$T$8),( Table1[[#This Row],[1020]]*$U$8))</f>
        <v>9.681458255071778</v>
      </c>
      <c r="H414" s="5">
        <v>7.9</v>
      </c>
      <c r="I414" s="6">
        <v>9.9102449999999997</v>
      </c>
      <c r="J414" s="6">
        <f>Table1[[#This Row],[modulair]]-Table1[[#This Row],[adjusted_weighted_FEM_avg]]</f>
        <v>-1.7814582550717777</v>
      </c>
      <c r="K414" s="5">
        <f>Table1[[#This Row],[purpleair]]-Table1[[#This Row],[adjusted_weighted_FEM_avg]]</f>
        <v>0.22878674492822171</v>
      </c>
      <c r="L414" s="5">
        <f>ABS(Table1[[#This Row],[modulair_err]])</f>
        <v>1.7814582550717777</v>
      </c>
      <c r="M414" s="5">
        <f>ABS(Table1[[#This Row],[purpleair_err]])</f>
        <v>0.22878674492822171</v>
      </c>
      <c r="N414" s="5">
        <f>Table1[[#This Row],[modulair_err]]^2</f>
        <v>3.1735935145633829</v>
      </c>
      <c r="O414" s="5">
        <f>Table1[[#This Row],[purpleair_err]]^2</f>
        <v>5.2343374654851178E-2</v>
      </c>
      <c r="P414" s="5"/>
      <c r="Q414" s="5"/>
    </row>
    <row r="415" spans="1:17" x14ac:dyDescent="0.3">
      <c r="A415" s="2">
        <v>45520.708333333299</v>
      </c>
      <c r="B415" s="5">
        <v>15.6</v>
      </c>
      <c r="C415" s="5">
        <v>3.2</v>
      </c>
      <c r="D415" s="5">
        <v>8</v>
      </c>
      <c r="E415" s="5">
        <f t="shared" si="12"/>
        <v>8.9333333333333336</v>
      </c>
      <c r="F415" s="5">
        <f>AVERAGE((Table1[[#This Row],[thermo]]*$S$7),(Table1[[#This Row],[1022]]*$T$7),( Table1[[#This Row],[1020]]*$U$7))</f>
        <v>6.572542714555401</v>
      </c>
      <c r="G415" s="5">
        <f>AVERAGE((Table1[[#This Row],[thermo]]*$S$8),(Table1[[#This Row],[1022]]*$T$8),( Table1[[#This Row],[1020]]*$U$8))</f>
        <v>8.1097819677830056</v>
      </c>
      <c r="H415" s="5">
        <v>7.2</v>
      </c>
      <c r="I415" s="6">
        <v>10.248182999999999</v>
      </c>
      <c r="J415" s="6">
        <f>Table1[[#This Row],[modulair]]-Table1[[#This Row],[adjusted_weighted_FEM_avg]]</f>
        <v>-0.90978196778300546</v>
      </c>
      <c r="K415" s="5">
        <f>Table1[[#This Row],[purpleair]]-Table1[[#This Row],[adjusted_weighted_FEM_avg]]</f>
        <v>2.1384010322169935</v>
      </c>
      <c r="L415" s="5">
        <f>ABS(Table1[[#This Row],[modulair_err]])</f>
        <v>0.90978196778300546</v>
      </c>
      <c r="M415" s="5">
        <f>ABS(Table1[[#This Row],[purpleair_err]])</f>
        <v>2.1384010322169935</v>
      </c>
      <c r="N415" s="5">
        <f>Table1[[#This Row],[modulair_err]]^2</f>
        <v>0.82770322890311754</v>
      </c>
      <c r="O415" s="5">
        <f>Table1[[#This Row],[purpleair_err]]^2</f>
        <v>4.5727589745867032</v>
      </c>
      <c r="P415" s="5"/>
      <c r="Q415" s="5"/>
    </row>
    <row r="416" spans="1:17" x14ac:dyDescent="0.3">
      <c r="A416" s="2">
        <v>45520.75</v>
      </c>
      <c r="B416" s="5">
        <v>15</v>
      </c>
      <c r="C416" s="5">
        <v>2.2999999999999998</v>
      </c>
      <c r="D416" s="5">
        <v>5.5</v>
      </c>
      <c r="E416" s="5">
        <f t="shared" si="12"/>
        <v>7.6000000000000005</v>
      </c>
      <c r="F416" s="5">
        <f>AVERAGE((Table1[[#This Row],[thermo]]*$S$7),(Table1[[#This Row],[1022]]*$T$7),( Table1[[#This Row],[1020]]*$U$7))</f>
        <v>5.2863977336186423</v>
      </c>
      <c r="G416" s="5">
        <f>AVERAGE((Table1[[#This Row],[thermo]]*$S$8),(Table1[[#This Row],[1022]]*$T$8),( Table1[[#This Row],[1020]]*$U$8))</f>
        <v>6.7786111351722269</v>
      </c>
      <c r="H416" s="5">
        <v>11.8</v>
      </c>
      <c r="I416" s="6">
        <v>10.851186999999999</v>
      </c>
      <c r="J416" s="6">
        <f>Table1[[#This Row],[modulair]]-Table1[[#This Row],[adjusted_weighted_FEM_avg]]</f>
        <v>5.0213888648277738</v>
      </c>
      <c r="K416" s="5">
        <f>Table1[[#This Row],[purpleair]]-Table1[[#This Row],[adjusted_weighted_FEM_avg]]</f>
        <v>4.0725758648277726</v>
      </c>
      <c r="L416" s="5">
        <f>ABS(Table1[[#This Row],[modulair_err]])</f>
        <v>5.0213888648277738</v>
      </c>
      <c r="M416" s="5">
        <f>ABS(Table1[[#This Row],[purpleair_err]])</f>
        <v>4.0725758648277726</v>
      </c>
      <c r="N416" s="5">
        <f>Table1[[#This Row],[modulair_err]]^2</f>
        <v>25.21434613181636</v>
      </c>
      <c r="O416" s="5">
        <f>Table1[[#This Row],[purpleair_err]]^2</f>
        <v>16.585874174777679</v>
      </c>
      <c r="P416" s="5"/>
      <c r="Q416" s="5"/>
    </row>
    <row r="417" spans="1:17" x14ac:dyDescent="0.3">
      <c r="A417" s="2">
        <v>45520.791666666701</v>
      </c>
      <c r="B417" s="5">
        <v>19.3</v>
      </c>
      <c r="C417" s="5">
        <v>7.1</v>
      </c>
      <c r="D417" s="5">
        <v>11.1</v>
      </c>
      <c r="E417" s="5">
        <f t="shared" si="12"/>
        <v>12.5</v>
      </c>
      <c r="F417" s="5">
        <f>AVERAGE((Table1[[#This Row],[thermo]]*$S$7),(Table1[[#This Row],[1022]]*$T$7),( Table1[[#This Row],[1020]]*$U$7))</f>
        <v>10.221204230093731</v>
      </c>
      <c r="G417" s="5">
        <f>AVERAGE((Table1[[#This Row],[thermo]]*$S$8),(Table1[[#This Row],[1022]]*$T$8),( Table1[[#This Row],[1020]]*$U$8))</f>
        <v>11.699031565426282</v>
      </c>
      <c r="H417" s="5">
        <v>11.9</v>
      </c>
      <c r="I417" s="6">
        <v>10.904242999999999</v>
      </c>
      <c r="J417" s="6">
        <f>Table1[[#This Row],[modulair]]-Table1[[#This Row],[adjusted_weighted_FEM_avg]]</f>
        <v>0.20096843457371882</v>
      </c>
      <c r="K417" s="5">
        <f>Table1[[#This Row],[purpleair]]-Table1[[#This Row],[adjusted_weighted_FEM_avg]]</f>
        <v>-0.79478856542628229</v>
      </c>
      <c r="L417" s="5">
        <f>ABS(Table1[[#This Row],[modulair_err]])</f>
        <v>0.20096843457371882</v>
      </c>
      <c r="M417" s="5">
        <f>ABS(Table1[[#This Row],[purpleair_err]])</f>
        <v>0.79478856542628229</v>
      </c>
      <c r="N417" s="5">
        <f>Table1[[#This Row],[modulair_err]]^2</f>
        <v>4.03883116950111E-2</v>
      </c>
      <c r="O417" s="5">
        <f>Table1[[#This Row],[purpleair_err]]^2</f>
        <v>0.63168886373236777</v>
      </c>
      <c r="P417" s="5"/>
      <c r="Q417" s="5"/>
    </row>
    <row r="418" spans="1:17" x14ac:dyDescent="0.3">
      <c r="A418" s="2">
        <v>45520.833333333299</v>
      </c>
      <c r="B418" s="5">
        <v>20.100000000000001</v>
      </c>
      <c r="C418" s="5">
        <v>1.4</v>
      </c>
      <c r="D418" s="5">
        <v>9</v>
      </c>
      <c r="E418" s="5">
        <f t="shared" si="12"/>
        <v>10.166666666666666</v>
      </c>
      <c r="F418" s="5">
        <f>AVERAGE((Table1[[#This Row],[thermo]]*$S$7),(Table1[[#This Row],[1022]]*$T$7),( Table1[[#This Row],[1020]]*$U$7))</f>
        <v>6.5844833140639389</v>
      </c>
      <c r="G418" s="5">
        <f>AVERAGE((Table1[[#This Row],[thermo]]*$S$8),(Table1[[#This Row],[1022]]*$T$8),( Table1[[#This Row],[1020]]*$U$8))</f>
        <v>8.9200481528528694</v>
      </c>
      <c r="H418" s="5">
        <v>11.7</v>
      </c>
      <c r="I418" s="6">
        <v>10.931566</v>
      </c>
      <c r="J418" s="6">
        <f>Table1[[#This Row],[modulair]]-Table1[[#This Row],[adjusted_weighted_FEM_avg]]</f>
        <v>2.7799518471471298</v>
      </c>
      <c r="K418" s="5">
        <f>Table1[[#This Row],[purpleair]]-Table1[[#This Row],[adjusted_weighted_FEM_avg]]</f>
        <v>2.0115178471471307</v>
      </c>
      <c r="L418" s="5">
        <f>ABS(Table1[[#This Row],[modulair_err]])</f>
        <v>2.7799518471471298</v>
      </c>
      <c r="M418" s="5">
        <f>ABS(Table1[[#This Row],[purpleair_err]])</f>
        <v>2.0115178471471307</v>
      </c>
      <c r="N418" s="5">
        <f>Table1[[#This Row],[modulair_err]]^2</f>
        <v>7.7281322724567394</v>
      </c>
      <c r="O418" s="5">
        <f>Table1[[#This Row],[purpleair_err]]^2</f>
        <v>4.0462040493914273</v>
      </c>
      <c r="P418" s="5"/>
      <c r="Q418" s="5"/>
    </row>
    <row r="419" spans="1:17" x14ac:dyDescent="0.3">
      <c r="A419" s="2">
        <v>45520.875</v>
      </c>
      <c r="B419" s="5">
        <v>18.100000000000001</v>
      </c>
      <c r="C419" s="5">
        <v>6.5</v>
      </c>
      <c r="D419" s="5">
        <v>8.9</v>
      </c>
      <c r="E419" s="5">
        <f t="shared" si="12"/>
        <v>11.166666666666666</v>
      </c>
      <c r="F419" s="5">
        <f>AVERAGE((Table1[[#This Row],[thermo]]*$S$7),(Table1[[#This Row],[1022]]*$T$7),( Table1[[#This Row],[1020]]*$U$7))</f>
        <v>9.085232407459932</v>
      </c>
      <c r="G419" s="5">
        <f>AVERAGE((Table1[[#This Row],[thermo]]*$S$8),(Table1[[#This Row],[1022]]*$T$8),( Table1[[#This Row],[1020]]*$U$8))</f>
        <v>10.423150768683504</v>
      </c>
      <c r="H419" s="5">
        <v>10.1</v>
      </c>
      <c r="I419" s="6">
        <v>9.4953710000000004</v>
      </c>
      <c r="J419" s="6">
        <f>Table1[[#This Row],[modulair]]-Table1[[#This Row],[adjusted_weighted_FEM_avg]]</f>
        <v>-0.32315076868350445</v>
      </c>
      <c r="K419" s="5">
        <f>Table1[[#This Row],[purpleair]]-Table1[[#This Row],[adjusted_weighted_FEM_avg]]</f>
        <v>-0.92777976868350365</v>
      </c>
      <c r="L419" s="5">
        <f>ABS(Table1[[#This Row],[modulair_err]])</f>
        <v>0.32315076868350445</v>
      </c>
      <c r="M419" s="5">
        <f>ABS(Table1[[#This Row],[purpleair_err]])</f>
        <v>0.92777976868350365</v>
      </c>
      <c r="N419" s="5">
        <f>Table1[[#This Row],[modulair_err]]^2</f>
        <v>0.1044264193007398</v>
      </c>
      <c r="O419" s="5">
        <f>Table1[[#This Row],[purpleair_err]]^2</f>
        <v>0.86077529917841555</v>
      </c>
      <c r="P419" s="5"/>
      <c r="Q419" s="5"/>
    </row>
    <row r="420" spans="1:17" x14ac:dyDescent="0.3">
      <c r="A420" s="2">
        <v>45520.916666666701</v>
      </c>
      <c r="B420" s="5">
        <v>5</v>
      </c>
      <c r="C420" s="5">
        <v>6.7</v>
      </c>
      <c r="D420" s="5">
        <v>11.9</v>
      </c>
      <c r="E420" s="5">
        <f t="shared" si="12"/>
        <v>7.8666666666666671</v>
      </c>
      <c r="F420" s="5">
        <f>AVERAGE((Table1[[#This Row],[thermo]]*$S$7),(Table1[[#This Row],[1022]]*$T$7),( Table1[[#This Row],[1020]]*$U$7))</f>
        <v>7.834277343344076</v>
      </c>
      <c r="G420" s="5">
        <f>AVERAGE((Table1[[#This Row],[thermo]]*$S$8),(Table1[[#This Row],[1022]]*$T$8),( Table1[[#This Row],[1020]]*$U$8))</f>
        <v>7.9041777348786963</v>
      </c>
      <c r="H420" s="5">
        <v>9.4</v>
      </c>
      <c r="I420" s="6">
        <v>8.18262</v>
      </c>
      <c r="J420" s="6">
        <f>Table1[[#This Row],[modulair]]-Table1[[#This Row],[adjusted_weighted_FEM_avg]]</f>
        <v>1.495822265121304</v>
      </c>
      <c r="K420" s="5">
        <f>Table1[[#This Row],[purpleair]]-Table1[[#This Row],[adjusted_weighted_FEM_avg]]</f>
        <v>0.27844226512130366</v>
      </c>
      <c r="L420" s="5">
        <f>ABS(Table1[[#This Row],[modulair_err]])</f>
        <v>1.495822265121304</v>
      </c>
      <c r="M420" s="5">
        <f>ABS(Table1[[#This Row],[purpleair_err]])</f>
        <v>0.27844226512130366</v>
      </c>
      <c r="N420" s="5">
        <f>Table1[[#This Row],[modulair_err]]^2</f>
        <v>2.2374842488326285</v>
      </c>
      <c r="O420" s="5">
        <f>Table1[[#This Row],[purpleair_err]]^2</f>
        <v>7.7530095005882357E-2</v>
      </c>
      <c r="P420" s="5"/>
      <c r="Q420" s="5"/>
    </row>
    <row r="421" spans="1:17" x14ac:dyDescent="0.3">
      <c r="A421" s="2">
        <v>45520.958333333299</v>
      </c>
      <c r="B421" s="5">
        <v>0.9</v>
      </c>
      <c r="C421" s="5">
        <v>7.7</v>
      </c>
      <c r="D421" s="5">
        <v>11.1</v>
      </c>
      <c r="E421" s="5">
        <f t="shared" si="12"/>
        <v>6.5666666666666664</v>
      </c>
      <c r="F421" s="5">
        <f>AVERAGE((Table1[[#This Row],[thermo]]*$S$7),(Table1[[#This Row],[1022]]*$T$7),( Table1[[#This Row],[1020]]*$U$7))</f>
        <v>7.4946604045372807</v>
      </c>
      <c r="G421" s="5">
        <f>AVERAGE((Table1[[#This Row],[thermo]]*$S$8),(Table1[[#This Row],[1022]]*$T$8),( Table1[[#This Row],[1020]]*$U$8))</f>
        <v>6.9406545148940681</v>
      </c>
      <c r="H421" s="5">
        <v>8.8000000000000007</v>
      </c>
      <c r="I421" s="6">
        <v>7.9743729999999999</v>
      </c>
      <c r="J421" s="6">
        <f>Table1[[#This Row],[modulair]]-Table1[[#This Row],[adjusted_weighted_FEM_avg]]</f>
        <v>1.8593454851059326</v>
      </c>
      <c r="K421" s="5">
        <f>Table1[[#This Row],[purpleair]]-Table1[[#This Row],[adjusted_weighted_FEM_avg]]</f>
        <v>1.0337184851059318</v>
      </c>
      <c r="L421" s="5">
        <f>ABS(Table1[[#This Row],[modulair_err]])</f>
        <v>1.8593454851059326</v>
      </c>
      <c r="M421" s="5">
        <f>ABS(Table1[[#This Row],[purpleair_err]])</f>
        <v>1.0337184851059318</v>
      </c>
      <c r="N421" s="5">
        <f>Table1[[#This Row],[modulair_err]]^2</f>
        <v>3.4571656329838159</v>
      </c>
      <c r="O421" s="5">
        <f>Table1[[#This Row],[purpleair_err]]^2</f>
        <v>1.0685739064497024</v>
      </c>
      <c r="P421" s="5"/>
      <c r="Q421" s="5"/>
    </row>
    <row r="422" spans="1:17" x14ac:dyDescent="0.3">
      <c r="A422" s="2">
        <v>45521</v>
      </c>
      <c r="B422" s="5">
        <v>1.6</v>
      </c>
      <c r="C422" s="5">
        <v>5.8</v>
      </c>
      <c r="D422" s="5">
        <v>9</v>
      </c>
      <c r="E422" s="5">
        <f t="shared" si="12"/>
        <v>5.4666666666666659</v>
      </c>
      <c r="F422" s="5">
        <f>AVERAGE((Table1[[#This Row],[thermo]]*$S$7),(Table1[[#This Row],[1022]]*$T$7),( Table1[[#This Row],[1020]]*$U$7))</f>
        <v>5.972982595085365</v>
      </c>
      <c r="G422" s="5">
        <f>AVERAGE((Table1[[#This Row],[thermo]]*$S$8),(Table1[[#This Row],[1022]]*$T$8),( Table1[[#This Row],[1020]]*$U$8))</f>
        <v>5.6835018086935536</v>
      </c>
      <c r="H422" s="5">
        <v>8</v>
      </c>
      <c r="I422" s="6">
        <v>7.5846629999999999</v>
      </c>
      <c r="J422" s="6">
        <f>Table1[[#This Row],[modulair]]-Table1[[#This Row],[adjusted_weighted_FEM_avg]]</f>
        <v>2.3164981913064464</v>
      </c>
      <c r="K422" s="5">
        <f>Table1[[#This Row],[purpleair]]-Table1[[#This Row],[adjusted_weighted_FEM_avg]]</f>
        <v>1.9011611913064463</v>
      </c>
      <c r="L422" s="5">
        <f>ABS(Table1[[#This Row],[modulair_err]])</f>
        <v>2.3164981913064464</v>
      </c>
      <c r="M422" s="5">
        <f>ABS(Table1[[#This Row],[purpleair_err]])</f>
        <v>1.9011611913064463</v>
      </c>
      <c r="N422" s="5">
        <f>Table1[[#This Row],[modulair_err]]^2</f>
        <v>5.3661638703260373</v>
      </c>
      <c r="O422" s="5">
        <f>Table1[[#This Row],[purpleair_err]]^2</f>
        <v>3.6144138753297463</v>
      </c>
      <c r="P422" s="5"/>
      <c r="Q422" s="5"/>
    </row>
    <row r="423" spans="1:17" x14ac:dyDescent="0.3">
      <c r="A423" s="2">
        <v>45521.041666666701</v>
      </c>
      <c r="B423" s="5">
        <v>12.7</v>
      </c>
      <c r="C423" s="5">
        <v>5.0999999999999996</v>
      </c>
      <c r="D423" s="5">
        <v>5.5</v>
      </c>
      <c r="E423" s="5">
        <f t="shared" si="12"/>
        <v>7.7666666666666657</v>
      </c>
      <c r="F423" s="5">
        <f>AVERAGE((Table1[[#This Row],[thermo]]*$S$7),(Table1[[#This Row],[1022]]*$T$7),( Table1[[#This Row],[1020]]*$U$7))</f>
        <v>6.4742262563728232</v>
      </c>
      <c r="G423" s="5">
        <f>AVERAGE((Table1[[#This Row],[thermo]]*$S$8),(Table1[[#This Row],[1022]]*$T$8),( Table1[[#This Row],[1020]]*$U$8))</f>
        <v>7.294624902278362</v>
      </c>
      <c r="H423" s="5">
        <v>7.6</v>
      </c>
      <c r="I423" s="6">
        <v>7.7763910000000003</v>
      </c>
      <c r="J423" s="6">
        <f>Table1[[#This Row],[modulair]]-Table1[[#This Row],[adjusted_weighted_FEM_avg]]</f>
        <v>0.30537509772163762</v>
      </c>
      <c r="K423" s="5">
        <f>Table1[[#This Row],[purpleair]]-Table1[[#This Row],[adjusted_weighted_FEM_avg]]</f>
        <v>0.48176609772163825</v>
      </c>
      <c r="L423" s="5">
        <f>ABS(Table1[[#This Row],[modulair_err]])</f>
        <v>0.30537509772163762</v>
      </c>
      <c r="M423" s="5">
        <f>ABS(Table1[[#This Row],[purpleair_err]])</f>
        <v>0.48176609772163825</v>
      </c>
      <c r="N423" s="5">
        <f>Table1[[#This Row],[modulair_err]]^2</f>
        <v>9.3253950308499728E-2</v>
      </c>
      <c r="O423" s="5">
        <f>Table1[[#This Row],[purpleair_err]]^2</f>
        <v>0.2320985729139351</v>
      </c>
      <c r="P423" s="5"/>
      <c r="Q423" s="5"/>
    </row>
    <row r="424" spans="1:17" x14ac:dyDescent="0.3">
      <c r="A424" s="2">
        <v>45521.083333333299</v>
      </c>
      <c r="B424" s="5">
        <v>-4.8</v>
      </c>
      <c r="C424" s="5">
        <v>6.4</v>
      </c>
      <c r="D424" s="5">
        <v>6.8</v>
      </c>
      <c r="E424" s="5">
        <f t="shared" si="12"/>
        <v>2.8000000000000003</v>
      </c>
      <c r="F424" s="5">
        <f>AVERAGE((Table1[[#This Row],[thermo]]*$S$7),(Table1[[#This Row],[1022]]*$T$7),( Table1[[#This Row],[1020]]*$U$7))</f>
        <v>4.6445100075902426</v>
      </c>
      <c r="G424" s="5">
        <f>AVERAGE((Table1[[#This Row],[thermo]]*$S$8),(Table1[[#This Row],[1022]]*$T$8),( Table1[[#This Row],[1020]]*$U$8))</f>
        <v>3.4829056515210239</v>
      </c>
      <c r="H424" s="5">
        <v>6.6</v>
      </c>
      <c r="I424" s="6">
        <v>8.2907100000000007</v>
      </c>
      <c r="J424" s="6">
        <f>Table1[[#This Row],[modulair]]-Table1[[#This Row],[adjusted_weighted_FEM_avg]]</f>
        <v>3.1170943484789757</v>
      </c>
      <c r="K424" s="5">
        <f>Table1[[#This Row],[purpleair]]-Table1[[#This Row],[adjusted_weighted_FEM_avg]]</f>
        <v>4.8078043484789763</v>
      </c>
      <c r="L424" s="5">
        <f>ABS(Table1[[#This Row],[modulair_err]])</f>
        <v>3.1170943484789757</v>
      </c>
      <c r="M424" s="5">
        <f>ABS(Table1[[#This Row],[purpleair_err]])</f>
        <v>4.8078043484789763</v>
      </c>
      <c r="N424" s="5">
        <f>Table1[[#This Row],[modulair_err]]^2</f>
        <v>9.7162771773195704</v>
      </c>
      <c r="O424" s="5">
        <f>Table1[[#This Row],[purpleair_err]]^2</f>
        <v>23.114982653253353</v>
      </c>
      <c r="P424" s="5"/>
      <c r="Q424" s="5"/>
    </row>
    <row r="425" spans="1:17" x14ac:dyDescent="0.3">
      <c r="A425" s="2">
        <v>45521.125</v>
      </c>
      <c r="B425" s="5">
        <v>2.2000000000000002</v>
      </c>
      <c r="C425" s="5">
        <v>7.9</v>
      </c>
      <c r="D425" s="5">
        <v>10.3</v>
      </c>
      <c r="E425" s="5">
        <f t="shared" si="12"/>
        <v>6.8000000000000007</v>
      </c>
      <c r="F425" s="5">
        <f>AVERAGE((Table1[[#This Row],[thermo]]*$S$7),(Table1[[#This Row],[1022]]*$T$7),( Table1[[#This Row],[1020]]*$U$7))</f>
        <v>7.6052275615057487</v>
      </c>
      <c r="G425" s="5">
        <f>AVERAGE((Table1[[#This Row],[thermo]]*$S$8),(Table1[[#This Row],[1022]]*$T$8),( Table1[[#This Row],[1020]]*$U$8))</f>
        <v>7.1192814581461654</v>
      </c>
      <c r="H425" s="5">
        <v>6.9</v>
      </c>
      <c r="I425" s="6">
        <v>8.1903579999999998</v>
      </c>
      <c r="J425" s="6">
        <f>Table1[[#This Row],[modulair]]-Table1[[#This Row],[adjusted_weighted_FEM_avg]]</f>
        <v>-0.21928145814616506</v>
      </c>
      <c r="K425" s="5">
        <f>Table1[[#This Row],[purpleair]]-Table1[[#This Row],[adjusted_weighted_FEM_avg]]</f>
        <v>1.0710765418538344</v>
      </c>
      <c r="L425" s="5">
        <f>ABS(Table1[[#This Row],[modulair_err]])</f>
        <v>0.21928145814616506</v>
      </c>
      <c r="M425" s="5">
        <f>ABS(Table1[[#This Row],[purpleair_err]])</f>
        <v>1.0710765418538344</v>
      </c>
      <c r="N425" s="5">
        <f>Table1[[#This Row],[modulair_err]]^2</f>
        <v>4.808435788670834E-2</v>
      </c>
      <c r="O425" s="5">
        <f>Table1[[#This Row],[purpleair_err]]^2</f>
        <v>1.1472049585095687</v>
      </c>
      <c r="P425" s="5"/>
      <c r="Q425" s="5"/>
    </row>
    <row r="426" spans="1:17" x14ac:dyDescent="0.3">
      <c r="A426" s="2">
        <v>45521.166666666701</v>
      </c>
      <c r="B426" s="5">
        <v>31.4</v>
      </c>
      <c r="C426" s="5">
        <v>4</v>
      </c>
      <c r="D426" s="5">
        <v>5.5</v>
      </c>
      <c r="E426" s="5">
        <f t="shared" si="12"/>
        <v>13.633333333333333</v>
      </c>
      <c r="F426" s="5">
        <f>AVERAGE((Table1[[#This Row],[thermo]]*$S$7),(Table1[[#This Row],[1022]]*$T$7),( Table1[[#This Row],[1020]]*$U$7))</f>
        <v>8.9702267659905957</v>
      </c>
      <c r="G426" s="5">
        <f>AVERAGE((Table1[[#This Row],[thermo]]*$S$8),(Table1[[#This Row],[1022]]*$T$8),( Table1[[#This Row],[1020]]*$U$8))</f>
        <v>11.930753427382529</v>
      </c>
      <c r="H426" s="5">
        <v>7.5</v>
      </c>
      <c r="I426" s="6">
        <v>8.8342749999999999</v>
      </c>
      <c r="J426" s="6">
        <f>Table1[[#This Row],[modulair]]-Table1[[#This Row],[adjusted_weighted_FEM_avg]]</f>
        <v>-4.4307534273825286</v>
      </c>
      <c r="K426" s="5">
        <f>Table1[[#This Row],[purpleair]]-Table1[[#This Row],[adjusted_weighted_FEM_avg]]</f>
        <v>-3.0964784273825288</v>
      </c>
      <c r="L426" s="5">
        <f>ABS(Table1[[#This Row],[modulair_err]])</f>
        <v>4.4307534273825286</v>
      </c>
      <c r="M426" s="5">
        <f>ABS(Table1[[#This Row],[purpleair_err]])</f>
        <v>3.0964784273825288</v>
      </c>
      <c r="N426" s="5">
        <f>Table1[[#This Row],[modulair_err]]^2</f>
        <v>19.631575934262024</v>
      </c>
      <c r="O426" s="5">
        <f>Table1[[#This Row],[purpleair_err]]^2</f>
        <v>9.5881786512453786</v>
      </c>
      <c r="P426" s="5"/>
      <c r="Q426" s="5"/>
    </row>
    <row r="427" spans="1:17" x14ac:dyDescent="0.3">
      <c r="A427" s="2">
        <v>45521.208333333299</v>
      </c>
      <c r="B427" s="5">
        <v>17.100000000000001</v>
      </c>
      <c r="C427" s="5">
        <v>5.7</v>
      </c>
      <c r="D427" s="5">
        <v>4.3</v>
      </c>
      <c r="E427" s="5">
        <f t="shared" si="12"/>
        <v>9.0333333333333332</v>
      </c>
      <c r="F427" s="5">
        <f>AVERAGE((Table1[[#This Row],[thermo]]*$S$7),(Table1[[#This Row],[1022]]*$T$7),( Table1[[#This Row],[1020]]*$U$7))</f>
        <v>7.2162303076811858</v>
      </c>
      <c r="G427" s="5">
        <f>AVERAGE((Table1[[#This Row],[thermo]]*$S$8),(Table1[[#This Row],[1022]]*$T$8),( Table1[[#This Row],[1020]]*$U$8))</f>
        <v>8.3510113275990729</v>
      </c>
      <c r="H427" s="5">
        <v>7.8</v>
      </c>
      <c r="I427" s="6">
        <v>9.8774909999999991</v>
      </c>
      <c r="J427" s="6">
        <f>Table1[[#This Row],[modulair]]-Table1[[#This Row],[adjusted_weighted_FEM_avg]]</f>
        <v>-0.55101132759907312</v>
      </c>
      <c r="K427" s="5">
        <f>Table1[[#This Row],[purpleair]]-Table1[[#This Row],[adjusted_weighted_FEM_avg]]</f>
        <v>1.5264796724009262</v>
      </c>
      <c r="L427" s="5">
        <f>ABS(Table1[[#This Row],[modulair_err]])</f>
        <v>0.55101132759907312</v>
      </c>
      <c r="M427" s="5">
        <f>ABS(Table1[[#This Row],[purpleair_err]])</f>
        <v>1.5264796724009262</v>
      </c>
      <c r="N427" s="5">
        <f>Table1[[#This Row],[modulair_err]]^2</f>
        <v>0.30361348314249309</v>
      </c>
      <c r="O427" s="5">
        <f>Table1[[#This Row],[purpleair_err]]^2</f>
        <v>2.330140190253239</v>
      </c>
      <c r="P427" s="5"/>
      <c r="Q427" s="5"/>
    </row>
    <row r="428" spans="1:17" x14ac:dyDescent="0.3">
      <c r="A428" s="2">
        <v>45521.25</v>
      </c>
      <c r="B428" s="5">
        <v>18.8</v>
      </c>
      <c r="C428" s="5">
        <v>10.5</v>
      </c>
      <c r="D428" s="5">
        <v>6.5</v>
      </c>
      <c r="E428" s="5">
        <f t="shared" si="12"/>
        <v>11.933333333333332</v>
      </c>
      <c r="F428" s="5">
        <f>AVERAGE((Table1[[#This Row],[thermo]]*$S$7),(Table1[[#This Row],[1022]]*$T$7),( Table1[[#This Row],[1020]]*$U$7))</f>
        <v>10.791518275227702</v>
      </c>
      <c r="G428" s="5">
        <f>AVERAGE((Table1[[#This Row],[thermo]]*$S$8),(Table1[[#This Row],[1022]]*$T$8),( Table1[[#This Row],[1020]]*$U$8))</f>
        <v>11.47491761758039</v>
      </c>
      <c r="H428" s="5">
        <v>8.3000000000000007</v>
      </c>
      <c r="I428" s="6">
        <v>10.441704</v>
      </c>
      <c r="J428" s="6">
        <f>Table1[[#This Row],[modulair]]-Table1[[#This Row],[adjusted_weighted_FEM_avg]]</f>
        <v>-3.1749176175803893</v>
      </c>
      <c r="K428" s="5">
        <f>Table1[[#This Row],[purpleair]]-Table1[[#This Row],[adjusted_weighted_FEM_avg]]</f>
        <v>-1.0332136175803903</v>
      </c>
      <c r="L428" s="5">
        <f>ABS(Table1[[#This Row],[modulair_err]])</f>
        <v>3.1749176175803893</v>
      </c>
      <c r="M428" s="5">
        <f>ABS(Table1[[#This Row],[purpleair_err]])</f>
        <v>1.0332136175803903</v>
      </c>
      <c r="N428" s="5">
        <f>Table1[[#This Row],[modulair_err]]^2</f>
        <v>10.080101878422335</v>
      </c>
      <c r="O428" s="5">
        <f>Table1[[#This Row],[purpleair_err]]^2</f>
        <v>1.0675303795535571</v>
      </c>
      <c r="P428" s="5"/>
      <c r="Q428" s="5"/>
    </row>
    <row r="429" spans="1:17" x14ac:dyDescent="0.3">
      <c r="A429" s="2">
        <v>45521.291666666701</v>
      </c>
      <c r="B429" s="5">
        <v>-18.399999999999999</v>
      </c>
      <c r="C429" s="5">
        <v>10.1</v>
      </c>
      <c r="D429" s="5">
        <v>3.8</v>
      </c>
      <c r="E429" s="5">
        <f t="shared" si="12"/>
        <v>-1.4999999999999998</v>
      </c>
      <c r="F429" s="5">
        <f>AVERAGE((Table1[[#This Row],[thermo]]*$S$7),(Table1[[#This Row],[1022]]*$T$7),( Table1[[#This Row],[1020]]*$U$7))</f>
        <v>3.6383897540945953</v>
      </c>
      <c r="G429" s="5">
        <f>AVERAGE((Table1[[#This Row],[thermo]]*$S$8),(Table1[[#This Row],[1022]]*$T$8),( Table1[[#This Row],[1020]]*$U$8))</f>
        <v>0.3319341544918008</v>
      </c>
      <c r="H429" s="5">
        <v>9.1</v>
      </c>
      <c r="J429" s="6">
        <f>Table1[[#This Row],[modulair]]-Table1[[#This Row],[adjusted_weighted_FEM_avg]]</f>
        <v>8.7680658455081986</v>
      </c>
      <c r="K429" s="5">
        <f>Table1[[#This Row],[purpleair]]-Table1[[#This Row],[adjusted_weighted_FEM_avg]]</f>
        <v>-0.3319341544918008</v>
      </c>
      <c r="L429" s="5">
        <f>ABS(Table1[[#This Row],[modulair_err]])</f>
        <v>8.7680658455081986</v>
      </c>
      <c r="M429" s="5">
        <f>ABS(Table1[[#This Row],[purpleair_err]])</f>
        <v>0.3319341544918008</v>
      </c>
      <c r="N429" s="5">
        <f>Table1[[#This Row],[modulair_err]]^2</f>
        <v>76.878978671167403</v>
      </c>
      <c r="O429" s="5">
        <f>Table1[[#This Row],[purpleair_err]]^2</f>
        <v>0.11018028291818668</v>
      </c>
      <c r="P429" s="5"/>
      <c r="Q429" s="5"/>
    </row>
    <row r="430" spans="1:17" x14ac:dyDescent="0.3">
      <c r="A430" s="2">
        <v>45521.333333333299</v>
      </c>
      <c r="B430" s="5">
        <v>2.6</v>
      </c>
      <c r="C430" s="5">
        <v>9.6</v>
      </c>
      <c r="D430" s="5">
        <v>5.8</v>
      </c>
      <c r="E430" s="5">
        <f t="shared" si="12"/>
        <v>6</v>
      </c>
      <c r="F430" s="5">
        <f>AVERAGE((Table1[[#This Row],[thermo]]*$S$7),(Table1[[#This Row],[1022]]*$T$7),( Table1[[#This Row],[1020]]*$U$7))</f>
        <v>7.3989728740658522</v>
      </c>
      <c r="G430" s="5">
        <f>AVERAGE((Table1[[#This Row],[thermo]]*$S$8),(Table1[[#This Row],[1022]]*$T$8),( Table1[[#This Row],[1020]]*$U$8))</f>
        <v>6.4789408299182325</v>
      </c>
      <c r="H430" s="5">
        <v>12.1</v>
      </c>
      <c r="I430" s="6">
        <v>12.06132</v>
      </c>
      <c r="J430" s="6">
        <f>Table1[[#This Row],[modulair]]-Table1[[#This Row],[adjusted_weighted_FEM_avg]]</f>
        <v>5.6210591700817671</v>
      </c>
      <c r="K430" s="5">
        <f>Table1[[#This Row],[purpleair]]-Table1[[#This Row],[adjusted_weighted_FEM_avg]]</f>
        <v>5.5823791700817678</v>
      </c>
      <c r="L430" s="5">
        <f>ABS(Table1[[#This Row],[modulair_err]])</f>
        <v>5.6210591700817671</v>
      </c>
      <c r="M430" s="5">
        <f>ABS(Table1[[#This Row],[purpleair_err]])</f>
        <v>5.5823791700817678</v>
      </c>
      <c r="N430" s="5">
        <f>Table1[[#This Row],[modulair_err]]^2</f>
        <v>31.596306193560324</v>
      </c>
      <c r="O430" s="5">
        <f>Table1[[#This Row],[purpleair_err]]^2</f>
        <v>31.162957198562808</v>
      </c>
      <c r="P430" s="5"/>
      <c r="Q430" s="5"/>
    </row>
    <row r="431" spans="1:17" x14ac:dyDescent="0.3">
      <c r="A431" s="2">
        <v>45521.375</v>
      </c>
      <c r="B431" s="5">
        <v>11.9</v>
      </c>
      <c r="C431" s="5">
        <v>12.3</v>
      </c>
      <c r="D431" s="5">
        <v>9.1</v>
      </c>
      <c r="E431" s="5">
        <f t="shared" si="12"/>
        <v>11.100000000000001</v>
      </c>
      <c r="F431" s="5">
        <f>AVERAGE((Table1[[#This Row],[thermo]]*$S$7),(Table1[[#This Row],[1022]]*$T$7),( Table1[[#This Row],[1020]]*$U$7))</f>
        <v>11.361235769574217</v>
      </c>
      <c r="G431" s="5">
        <f>AVERAGE((Table1[[#This Row],[thermo]]*$S$8),(Table1[[#This Row],[1022]]*$T$8),( Table1[[#This Row],[1020]]*$U$8))</f>
        <v>11.165758374631778</v>
      </c>
      <c r="H431" s="5">
        <v>12</v>
      </c>
      <c r="I431" s="6">
        <v>12.061216</v>
      </c>
      <c r="J431" s="6">
        <f>Table1[[#This Row],[modulair]]-Table1[[#This Row],[adjusted_weighted_FEM_avg]]</f>
        <v>0.83424162536822166</v>
      </c>
      <c r="K431" s="5">
        <f>Table1[[#This Row],[purpleair]]-Table1[[#This Row],[adjusted_weighted_FEM_avg]]</f>
        <v>0.8954576253682216</v>
      </c>
      <c r="L431" s="5">
        <f>ABS(Table1[[#This Row],[modulair_err]])</f>
        <v>0.83424162536822166</v>
      </c>
      <c r="M431" s="5">
        <f>ABS(Table1[[#This Row],[purpleair_err]])</f>
        <v>0.8954576253682216</v>
      </c>
      <c r="N431" s="5">
        <f>Table1[[#This Row],[modulair_err]]^2</f>
        <v>0.69595908949701235</v>
      </c>
      <c r="O431" s="5">
        <f>Table1[[#This Row],[purpleair_err]]^2</f>
        <v>0.80184435883009431</v>
      </c>
      <c r="P431" s="5"/>
      <c r="Q431" s="5"/>
    </row>
    <row r="432" spans="1:17" x14ac:dyDescent="0.3">
      <c r="A432" s="2">
        <v>45521.416666666701</v>
      </c>
      <c r="B432" s="5">
        <v>4.4000000000000004</v>
      </c>
      <c r="C432" s="5">
        <v>9.1</v>
      </c>
      <c r="D432" s="5">
        <v>8.6999999999999993</v>
      </c>
      <c r="E432" s="5">
        <f t="shared" si="12"/>
        <v>7.3999999999999995</v>
      </c>
      <c r="F432" s="5">
        <f>AVERAGE((Table1[[#This Row],[thermo]]*$S$7),(Table1[[#This Row],[1022]]*$T$7),( Table1[[#This Row],[1020]]*$U$7))</f>
        <v>8.2085491224287441</v>
      </c>
      <c r="G432" s="5">
        <f>AVERAGE((Table1[[#This Row],[thermo]]*$S$8),(Table1[[#This Row],[1022]]*$T$8),( Table1[[#This Row],[1020]]*$U$8))</f>
        <v>7.6938849821469697</v>
      </c>
      <c r="H432" s="5">
        <v>10.6</v>
      </c>
      <c r="I432" s="6">
        <v>10.946183</v>
      </c>
      <c r="J432" s="6">
        <f>Table1[[#This Row],[modulair]]-Table1[[#This Row],[adjusted_weighted_FEM_avg]]</f>
        <v>2.9061150178530299</v>
      </c>
      <c r="K432" s="5">
        <f>Table1[[#This Row],[purpleair]]-Table1[[#This Row],[adjusted_weighted_FEM_avg]]</f>
        <v>3.2522980178530299</v>
      </c>
      <c r="L432" s="5">
        <f>ABS(Table1[[#This Row],[modulair_err]])</f>
        <v>2.9061150178530299</v>
      </c>
      <c r="M432" s="5">
        <f>ABS(Table1[[#This Row],[purpleair_err]])</f>
        <v>3.2522980178530299</v>
      </c>
      <c r="N432" s="5">
        <f>Table1[[#This Row],[modulair_err]]^2</f>
        <v>8.4455044969909174</v>
      </c>
      <c r="O432" s="5">
        <f>Table1[[#This Row],[purpleair_err]]^2</f>
        <v>10.577442396930747</v>
      </c>
      <c r="P432" s="5"/>
      <c r="Q432" s="5"/>
    </row>
    <row r="433" spans="1:17" x14ac:dyDescent="0.3">
      <c r="A433" s="2">
        <v>45521.458333333299</v>
      </c>
      <c r="B433" s="5">
        <v>5.0999999999999996</v>
      </c>
      <c r="C433" s="5">
        <v>7.8</v>
      </c>
      <c r="D433" s="5">
        <v>5.8</v>
      </c>
      <c r="E433" s="5">
        <f t="shared" si="12"/>
        <v>6.2333333333333334</v>
      </c>
      <c r="F433" s="5">
        <f>AVERAGE((Table1[[#This Row],[thermo]]*$S$7),(Table1[[#This Row],[1022]]*$T$7),( Table1[[#This Row],[1020]]*$U$7))</f>
        <v>6.8054103980308343</v>
      </c>
      <c r="G433" s="5">
        <f>AVERAGE((Table1[[#This Row],[thermo]]*$S$8),(Table1[[#This Row],[1022]]*$T$8),( Table1[[#This Row],[1020]]*$U$8))</f>
        <v>6.4249440817855259</v>
      </c>
      <c r="H433" s="5">
        <v>8.3000000000000007</v>
      </c>
      <c r="I433" s="6">
        <v>9.0437329999999996</v>
      </c>
      <c r="J433" s="6">
        <f>Table1[[#This Row],[modulair]]-Table1[[#This Row],[adjusted_weighted_FEM_avg]]</f>
        <v>1.8750559182144748</v>
      </c>
      <c r="K433" s="5">
        <f>Table1[[#This Row],[purpleair]]-Table1[[#This Row],[adjusted_weighted_FEM_avg]]</f>
        <v>2.6187889182144737</v>
      </c>
      <c r="L433" s="5">
        <f>ABS(Table1[[#This Row],[modulair_err]])</f>
        <v>1.8750559182144748</v>
      </c>
      <c r="M433" s="5">
        <f>ABS(Table1[[#This Row],[purpleair_err]])</f>
        <v>2.6187889182144737</v>
      </c>
      <c r="N433" s="5">
        <f>Table1[[#This Row],[modulair_err]]^2</f>
        <v>3.5158346964311273</v>
      </c>
      <c r="O433" s="5">
        <f>Table1[[#This Row],[purpleair_err]]^2</f>
        <v>6.8580553981629331</v>
      </c>
      <c r="P433" s="5"/>
      <c r="Q433" s="5"/>
    </row>
    <row r="434" spans="1:17" x14ac:dyDescent="0.3">
      <c r="A434" s="2">
        <v>45521.5</v>
      </c>
      <c r="B434" s="5">
        <v>8.9</v>
      </c>
      <c r="C434" s="5">
        <v>3.7</v>
      </c>
      <c r="D434" s="5">
        <v>4.3</v>
      </c>
      <c r="E434" s="5">
        <f t="shared" si="12"/>
        <v>5.6333333333333337</v>
      </c>
      <c r="F434" s="5">
        <f>AVERAGE((Table1[[#This Row],[thermo]]*$S$7),(Table1[[#This Row],[1022]]*$T$7),( Table1[[#This Row],[1020]]*$U$7))</f>
        <v>4.7291989195351922</v>
      </c>
      <c r="G434" s="5">
        <f>AVERAGE((Table1[[#This Row],[thermo]]*$S$8),(Table1[[#This Row],[1022]]*$T$8),( Table1[[#This Row],[1020]]*$U$8))</f>
        <v>5.3061576005082101</v>
      </c>
      <c r="H434" s="5">
        <v>5.0999999999999996</v>
      </c>
      <c r="I434" s="6">
        <v>6.9130029999999998</v>
      </c>
      <c r="J434" s="6">
        <f>Table1[[#This Row],[modulair]]-Table1[[#This Row],[adjusted_weighted_FEM_avg]]</f>
        <v>-0.20615760050821041</v>
      </c>
      <c r="K434" s="5">
        <f>Table1[[#This Row],[purpleair]]-Table1[[#This Row],[adjusted_weighted_FEM_avg]]</f>
        <v>1.6068453994917897</v>
      </c>
      <c r="L434" s="5">
        <f>ABS(Table1[[#This Row],[modulair_err]])</f>
        <v>0.20615760050821041</v>
      </c>
      <c r="M434" s="5">
        <f>ABS(Table1[[#This Row],[purpleair_err]])</f>
        <v>1.6068453994917897</v>
      </c>
      <c r="N434" s="5">
        <f>Table1[[#This Row],[modulair_err]]^2</f>
        <v>4.2500956247302879E-2</v>
      </c>
      <c r="O434" s="5">
        <f>Table1[[#This Row],[purpleair_err]]^2</f>
        <v>2.5819521378679293</v>
      </c>
      <c r="P434" s="5"/>
      <c r="Q434" s="5"/>
    </row>
    <row r="435" spans="1:17" x14ac:dyDescent="0.3">
      <c r="A435" s="2">
        <v>45521.541666666701</v>
      </c>
      <c r="B435" s="5">
        <v>1.6</v>
      </c>
      <c r="C435" s="5">
        <v>8.6</v>
      </c>
      <c r="D435" s="5">
        <v>10.9</v>
      </c>
      <c r="E435" s="5">
        <f t="shared" si="12"/>
        <v>7.0333333333333341</v>
      </c>
      <c r="F435" s="5">
        <f>AVERAGE((Table1[[#This Row],[thermo]]*$S$7),(Table1[[#This Row],[1022]]*$T$7),( Table1[[#This Row],[1020]]*$U$7))</f>
        <v>8.0615555585439012</v>
      </c>
      <c r="G435" s="5">
        <f>AVERAGE((Table1[[#This Row],[thermo]]*$S$8),(Table1[[#This Row],[1022]]*$T$8),( Table1[[#This Row],[1020]]*$U$8))</f>
        <v>7.4337652086645747</v>
      </c>
      <c r="H435" s="5">
        <v>8.5</v>
      </c>
      <c r="I435" s="6">
        <v>9.4128889999999998</v>
      </c>
      <c r="J435" s="6">
        <f>Table1[[#This Row],[modulair]]-Table1[[#This Row],[adjusted_weighted_FEM_avg]]</f>
        <v>1.0662347913354253</v>
      </c>
      <c r="K435" s="5">
        <f>Table1[[#This Row],[purpleair]]-Table1[[#This Row],[adjusted_weighted_FEM_avg]]</f>
        <v>1.9791237913354252</v>
      </c>
      <c r="L435" s="5">
        <f>ABS(Table1[[#This Row],[modulair_err]])</f>
        <v>1.0662347913354253</v>
      </c>
      <c r="M435" s="5">
        <f>ABS(Table1[[#This Row],[purpleair_err]])</f>
        <v>1.9791237913354252</v>
      </c>
      <c r="N435" s="5">
        <f>Table1[[#This Row],[modulair_err]]^2</f>
        <v>1.1368566302540979</v>
      </c>
      <c r="O435" s="5">
        <f>Table1[[#This Row],[purpleair_err]]^2</f>
        <v>3.9169309814299074</v>
      </c>
      <c r="P435" s="5"/>
      <c r="Q435" s="5"/>
    </row>
    <row r="436" spans="1:17" x14ac:dyDescent="0.3">
      <c r="A436" s="2">
        <v>45521.583333333299</v>
      </c>
      <c r="B436" s="5">
        <v>1.9</v>
      </c>
      <c r="C436" s="5">
        <v>9.6999999999999993</v>
      </c>
      <c r="D436" s="5">
        <v>6</v>
      </c>
      <c r="E436" s="5">
        <f t="shared" si="12"/>
        <v>5.8666666666666671</v>
      </c>
      <c r="F436" s="5">
        <f>AVERAGE((Table1[[#This Row],[thermo]]*$S$7),(Table1[[#This Row],[1022]]*$T$7),( Table1[[#This Row],[1020]]*$U$7))</f>
        <v>7.3930489130679433</v>
      </c>
      <c r="G436" s="5">
        <f>AVERAGE((Table1[[#This Row],[thermo]]*$S$8),(Table1[[#This Row],[1022]]*$T$8),( Table1[[#This Row],[1020]]*$U$8))</f>
        <v>6.3934671630918229</v>
      </c>
      <c r="H436" s="5">
        <v>11.8</v>
      </c>
      <c r="I436" s="6">
        <v>11.853336000000001</v>
      </c>
      <c r="J436" s="6">
        <f>Table1[[#This Row],[modulair]]-Table1[[#This Row],[adjusted_weighted_FEM_avg]]</f>
        <v>5.4065328369081778</v>
      </c>
      <c r="K436" s="5">
        <f>Table1[[#This Row],[purpleair]]-Table1[[#This Row],[adjusted_weighted_FEM_avg]]</f>
        <v>5.4598688369081776</v>
      </c>
      <c r="L436" s="5">
        <f>ABS(Table1[[#This Row],[modulair_err]])</f>
        <v>5.4065328369081778</v>
      </c>
      <c r="M436" s="5">
        <f>ABS(Table1[[#This Row],[purpleair_err]])</f>
        <v>5.4598688369081776</v>
      </c>
      <c r="N436" s="5">
        <f>Table1[[#This Row],[modulair_err]]^2</f>
        <v>29.230597316566389</v>
      </c>
      <c r="O436" s="5">
        <f>Table1[[#This Row],[purpleair_err]]^2</f>
        <v>29.810167716241057</v>
      </c>
      <c r="P436" s="5"/>
      <c r="Q436" s="5"/>
    </row>
    <row r="437" spans="1:17" x14ac:dyDescent="0.3">
      <c r="A437" s="2">
        <v>45521.625</v>
      </c>
      <c r="B437" s="5">
        <v>10.9</v>
      </c>
      <c r="C437" s="5">
        <v>12</v>
      </c>
      <c r="D437" s="5">
        <v>8.6999999999999993</v>
      </c>
      <c r="E437" s="5">
        <f t="shared" si="12"/>
        <v>10.533333333333333</v>
      </c>
      <c r="F437" s="5">
        <f>AVERAGE((Table1[[#This Row],[thermo]]*$S$7),(Table1[[#This Row],[1022]]*$T$7),( Table1[[#This Row],[1020]]*$U$7))</f>
        <v>10.917448327743728</v>
      </c>
      <c r="G437" s="5">
        <f>AVERAGE((Table1[[#This Row],[thermo]]*$S$8),(Table1[[#This Row],[1022]]*$T$8),( Table1[[#This Row],[1020]]*$U$8))</f>
        <v>10.643382101238187</v>
      </c>
      <c r="H437" s="5">
        <v>12</v>
      </c>
      <c r="I437" s="6">
        <v>12.570468999999999</v>
      </c>
      <c r="J437" s="6">
        <f>Table1[[#This Row],[modulair]]-Table1[[#This Row],[adjusted_weighted_FEM_avg]]</f>
        <v>1.3566178987618134</v>
      </c>
      <c r="K437" s="5">
        <f>Table1[[#This Row],[purpleair]]-Table1[[#This Row],[adjusted_weighted_FEM_avg]]</f>
        <v>1.9270868987618126</v>
      </c>
      <c r="L437" s="5">
        <f>ABS(Table1[[#This Row],[modulair_err]])</f>
        <v>1.3566178987618134</v>
      </c>
      <c r="M437" s="5">
        <f>ABS(Table1[[#This Row],[purpleair_err]])</f>
        <v>1.9270868987618126</v>
      </c>
      <c r="N437" s="5">
        <f>Table1[[#This Row],[modulair_err]]^2</f>
        <v>1.8404121232409176</v>
      </c>
      <c r="O437" s="5">
        <f>Table1[[#This Row],[purpleair_err]]^2</f>
        <v>3.7136639153794206</v>
      </c>
      <c r="P437" s="5"/>
      <c r="Q437" s="5"/>
    </row>
    <row r="438" spans="1:17" x14ac:dyDescent="0.3">
      <c r="A438" s="2">
        <v>45521.666666666701</v>
      </c>
      <c r="B438" s="5">
        <v>-0.1</v>
      </c>
      <c r="C438" s="5">
        <v>7.3</v>
      </c>
      <c r="D438" s="5">
        <v>7</v>
      </c>
      <c r="E438" s="5">
        <f t="shared" si="12"/>
        <v>4.7333333333333334</v>
      </c>
      <c r="F438" s="5">
        <f>AVERAGE((Table1[[#This Row],[thermo]]*$S$7),(Table1[[#This Row],[1022]]*$T$7),( Table1[[#This Row],[1020]]*$U$7))</f>
        <v>5.9863240511815325</v>
      </c>
      <c r="G438" s="5">
        <f>AVERAGE((Table1[[#This Row],[thermo]]*$S$8),(Table1[[#This Row],[1022]]*$T$8),( Table1[[#This Row],[1020]]*$U$8))</f>
        <v>5.1918013910418921</v>
      </c>
      <c r="H438" s="5">
        <v>9.5</v>
      </c>
      <c r="I438" s="6">
        <v>11.997209</v>
      </c>
      <c r="J438" s="6">
        <f>Table1[[#This Row],[modulair]]-Table1[[#This Row],[adjusted_weighted_FEM_avg]]</f>
        <v>4.3081986089581079</v>
      </c>
      <c r="K438" s="5">
        <f>Table1[[#This Row],[purpleair]]-Table1[[#This Row],[adjusted_weighted_FEM_avg]]</f>
        <v>6.8054076089581077</v>
      </c>
      <c r="L438" s="5">
        <f>ABS(Table1[[#This Row],[modulair_err]])</f>
        <v>4.3081986089581079</v>
      </c>
      <c r="M438" s="5">
        <f>ABS(Table1[[#This Row],[purpleair_err]])</f>
        <v>6.8054076089581077</v>
      </c>
      <c r="N438" s="5">
        <f>Table1[[#This Row],[modulair_err]]^2</f>
        <v>18.560575254228574</v>
      </c>
      <c r="O438" s="5">
        <f>Table1[[#This Row],[purpleair_err]]^2</f>
        <v>46.313572724064912</v>
      </c>
      <c r="P438" s="5"/>
      <c r="Q438" s="5"/>
    </row>
    <row r="439" spans="1:17" x14ac:dyDescent="0.3">
      <c r="A439" s="2">
        <v>45521.708333333299</v>
      </c>
      <c r="B439" s="5">
        <v>10.7</v>
      </c>
      <c r="C439" s="5">
        <v>2</v>
      </c>
      <c r="D439" s="5">
        <v>7.5</v>
      </c>
      <c r="E439" s="5">
        <f t="shared" si="12"/>
        <v>6.7333333333333334</v>
      </c>
      <c r="F439" s="5">
        <f>AVERAGE((Table1[[#This Row],[thermo]]*$S$7),(Table1[[#This Row],[1022]]*$T$7),( Table1[[#This Row],[1020]]*$U$7))</f>
        <v>4.9473760978193377</v>
      </c>
      <c r="G439" s="5">
        <f>AVERAGE((Table1[[#This Row],[thermo]]*$S$8),(Table1[[#This Row],[1022]]*$T$8),( Table1[[#This Row],[1020]]*$U$8))</f>
        <v>6.1280762242768025</v>
      </c>
      <c r="H439" s="5">
        <v>9.8000000000000007</v>
      </c>
      <c r="I439" s="6">
        <v>10.409404</v>
      </c>
      <c r="J439" s="6">
        <f>Table1[[#This Row],[modulair]]-Table1[[#This Row],[adjusted_weighted_FEM_avg]]</f>
        <v>3.6719237757231982</v>
      </c>
      <c r="K439" s="5">
        <f>Table1[[#This Row],[purpleair]]-Table1[[#This Row],[adjusted_weighted_FEM_avg]]</f>
        <v>4.2813277757231978</v>
      </c>
      <c r="L439" s="5">
        <f>ABS(Table1[[#This Row],[modulair_err]])</f>
        <v>3.6719237757231982</v>
      </c>
      <c r="M439" s="5">
        <f>ABS(Table1[[#This Row],[purpleair_err]])</f>
        <v>4.2813277757231978</v>
      </c>
      <c r="N439" s="5">
        <f>Table1[[#This Row],[modulair_err]]^2</f>
        <v>13.483024214721308</v>
      </c>
      <c r="O439" s="5">
        <f>Table1[[#This Row],[purpleair_err]]^2</f>
        <v>18.329767523178944</v>
      </c>
      <c r="P439" s="5"/>
      <c r="Q439" s="5"/>
    </row>
    <row r="440" spans="1:17" x14ac:dyDescent="0.3">
      <c r="A440" s="2">
        <v>45521.75</v>
      </c>
      <c r="B440" s="5">
        <v>12.2</v>
      </c>
      <c r="C440" s="5">
        <v>1.5</v>
      </c>
      <c r="D440" s="5">
        <v>8</v>
      </c>
      <c r="E440" s="5">
        <f t="shared" si="12"/>
        <v>7.2333333333333334</v>
      </c>
      <c r="F440" s="5">
        <f>AVERAGE((Table1[[#This Row],[thermo]]*$S$7),(Table1[[#This Row],[1022]]*$T$7),( Table1[[#This Row],[1020]]*$U$7))</f>
        <v>5.0528791733628928</v>
      </c>
      <c r="G440" s="5">
        <f>AVERAGE((Table1[[#This Row],[thermo]]*$S$8),(Table1[[#This Row],[1022]]*$T$8),( Table1[[#This Row],[1020]]*$U$8))</f>
        <v>6.4923391574793738</v>
      </c>
      <c r="H440" s="5">
        <v>10.3</v>
      </c>
      <c r="I440" s="6">
        <v>10.815791000000001</v>
      </c>
      <c r="J440" s="6">
        <f>Table1[[#This Row],[modulair]]-Table1[[#This Row],[adjusted_weighted_FEM_avg]]</f>
        <v>3.8076608425206269</v>
      </c>
      <c r="K440" s="5">
        <f>Table1[[#This Row],[purpleair]]-Table1[[#This Row],[adjusted_weighted_FEM_avg]]</f>
        <v>4.323451842520627</v>
      </c>
      <c r="L440" s="5">
        <f>ABS(Table1[[#This Row],[modulair_err]])</f>
        <v>3.8076608425206269</v>
      </c>
      <c r="M440" s="5">
        <f>ABS(Table1[[#This Row],[purpleair_err]])</f>
        <v>4.323451842520627</v>
      </c>
      <c r="N440" s="5">
        <f>Table1[[#This Row],[modulair_err]]^2</f>
        <v>14.498281091664889</v>
      </c>
      <c r="O440" s="5">
        <f>Table1[[#This Row],[purpleair_err]]^2</f>
        <v>18.692235834595003</v>
      </c>
      <c r="P440" s="5"/>
      <c r="Q440" s="5"/>
    </row>
    <row r="441" spans="1:17" x14ac:dyDescent="0.3">
      <c r="A441" s="2">
        <v>45521.791666666701</v>
      </c>
      <c r="B441" s="5">
        <v>13.1</v>
      </c>
      <c r="C441" s="5">
        <v>9.4</v>
      </c>
      <c r="D441" s="5">
        <v>5.5</v>
      </c>
      <c r="E441" s="5">
        <f t="shared" si="12"/>
        <v>9.3333333333333339</v>
      </c>
      <c r="F441" s="5">
        <f>AVERAGE((Table1[[#This Row],[thermo]]*$S$7),(Table1[[#This Row],[1022]]*$T$7),( Table1[[#This Row],[1020]]*$U$7))</f>
        <v>8.9529920937311847</v>
      </c>
      <c r="G441" s="5">
        <f>AVERAGE((Table1[[#This Row],[thermo]]*$S$8),(Table1[[#This Row],[1022]]*$T$8),( Table1[[#This Row],[1020]]*$U$8))</f>
        <v>9.1562241021966457</v>
      </c>
      <c r="H441" s="5">
        <v>11.7</v>
      </c>
      <c r="I441" s="6">
        <v>10.716421</v>
      </c>
      <c r="J441" s="6">
        <f>Table1[[#This Row],[modulair]]-Table1[[#This Row],[adjusted_weighted_FEM_avg]]</f>
        <v>2.5437758978033536</v>
      </c>
      <c r="K441" s="5">
        <f>Table1[[#This Row],[purpleair]]-Table1[[#This Row],[adjusted_weighted_FEM_avg]]</f>
        <v>1.5601968978033547</v>
      </c>
      <c r="L441" s="5">
        <f>ABS(Table1[[#This Row],[modulair_err]])</f>
        <v>2.5437758978033536</v>
      </c>
      <c r="M441" s="5">
        <f>ABS(Table1[[#This Row],[purpleair_err]])</f>
        <v>1.5601968978033547</v>
      </c>
      <c r="N441" s="5">
        <f>Table1[[#This Row],[modulair_err]]^2</f>
        <v>6.4707958182452572</v>
      </c>
      <c r="O441" s="5">
        <f>Table1[[#This Row],[purpleair_err]]^2</f>
        <v>2.4342143599152117</v>
      </c>
      <c r="P441" s="5"/>
      <c r="Q441" s="5"/>
    </row>
    <row r="442" spans="1:17" x14ac:dyDescent="0.3">
      <c r="A442" s="2">
        <v>45521.833333333299</v>
      </c>
      <c r="B442" s="5">
        <v>22.7</v>
      </c>
      <c r="C442" s="5">
        <v>2.8</v>
      </c>
      <c r="D442" s="5">
        <v>4.8</v>
      </c>
      <c r="E442" s="5">
        <f t="shared" si="12"/>
        <v>10.1</v>
      </c>
      <c r="F442" s="5">
        <f>AVERAGE((Table1[[#This Row],[thermo]]*$S$7),(Table1[[#This Row],[1022]]*$T$7),( Table1[[#This Row],[1020]]*$U$7))</f>
        <v>6.6579470210681206</v>
      </c>
      <c r="G442" s="5">
        <f>AVERAGE((Table1[[#This Row],[thermo]]*$S$8),(Table1[[#This Row],[1022]]*$T$8),( Table1[[#This Row],[1020]]*$U$8))</f>
        <v>8.8517352327371466</v>
      </c>
      <c r="H442" s="5">
        <v>13.4</v>
      </c>
      <c r="I442" s="6">
        <v>11.741139</v>
      </c>
      <c r="J442" s="6">
        <f>Table1[[#This Row],[modulair]]-Table1[[#This Row],[adjusted_weighted_FEM_avg]]</f>
        <v>4.5482647672628538</v>
      </c>
      <c r="K442" s="5">
        <f>Table1[[#This Row],[purpleair]]-Table1[[#This Row],[adjusted_weighted_FEM_avg]]</f>
        <v>2.8894037672628539</v>
      </c>
      <c r="L442" s="5">
        <f>ABS(Table1[[#This Row],[modulair_err]])</f>
        <v>4.5482647672628538</v>
      </c>
      <c r="M442" s="5">
        <f>ABS(Table1[[#This Row],[purpleair_err]])</f>
        <v>2.8894037672628539</v>
      </c>
      <c r="N442" s="5">
        <f>Table1[[#This Row],[modulair_err]]^2</f>
        <v>20.686712393124623</v>
      </c>
      <c r="O442" s="5">
        <f>Table1[[#This Row],[purpleair_err]]^2</f>
        <v>8.3486541302727719</v>
      </c>
      <c r="P442" s="5"/>
      <c r="Q442" s="5"/>
    </row>
    <row r="443" spans="1:17" x14ac:dyDescent="0.3">
      <c r="A443" s="2">
        <v>45521.875</v>
      </c>
      <c r="B443" s="5">
        <v>14.6</v>
      </c>
      <c r="C443" s="5">
        <v>7.8</v>
      </c>
      <c r="D443" s="5">
        <v>10.1</v>
      </c>
      <c r="E443" s="5">
        <f t="shared" si="12"/>
        <v>10.833333333333334</v>
      </c>
      <c r="F443" s="5">
        <f>AVERAGE((Table1[[#This Row],[thermo]]*$S$7),(Table1[[#This Row],[1022]]*$T$7),( Table1[[#This Row],[1020]]*$U$7))</f>
        <v>9.5589004645651574</v>
      </c>
      <c r="G443" s="5">
        <f>AVERAGE((Table1[[#This Row],[thermo]]*$S$8),(Table1[[#This Row],[1022]]*$T$8),( Table1[[#This Row],[1020]]*$U$8))</f>
        <v>10.38598465868858</v>
      </c>
      <c r="H443" s="5">
        <v>12.8</v>
      </c>
      <c r="I443" s="6">
        <v>11.066177</v>
      </c>
      <c r="J443" s="6">
        <f>Table1[[#This Row],[modulair]]-Table1[[#This Row],[adjusted_weighted_FEM_avg]]</f>
        <v>2.4140153413114209</v>
      </c>
      <c r="K443" s="5">
        <f>Table1[[#This Row],[purpleair]]-Table1[[#This Row],[adjusted_weighted_FEM_avg]]</f>
        <v>0.68019234131141992</v>
      </c>
      <c r="L443" s="5">
        <f>ABS(Table1[[#This Row],[modulair_err]])</f>
        <v>2.4140153413114209</v>
      </c>
      <c r="M443" s="5">
        <f>ABS(Table1[[#This Row],[purpleair_err]])</f>
        <v>0.68019234131141992</v>
      </c>
      <c r="N443" s="5">
        <f>Table1[[#This Row],[modulair_err]]^2</f>
        <v>5.827470068086896</v>
      </c>
      <c r="O443" s="5">
        <f>Table1[[#This Row],[purpleair_err]]^2</f>
        <v>0.46266162117871118</v>
      </c>
      <c r="P443" s="5"/>
      <c r="Q443" s="5"/>
    </row>
    <row r="444" spans="1:17" x14ac:dyDescent="0.3">
      <c r="A444" s="2">
        <v>45521.916666666701</v>
      </c>
      <c r="B444" s="5">
        <v>17.3</v>
      </c>
      <c r="C444" s="5">
        <v>1.1000000000000001</v>
      </c>
      <c r="D444" s="5">
        <v>9.1999999999999993</v>
      </c>
      <c r="E444" s="5">
        <f t="shared" si="12"/>
        <v>9.2000000000000011</v>
      </c>
      <c r="F444" s="5">
        <f>AVERAGE((Table1[[#This Row],[thermo]]*$S$7),(Table1[[#This Row],[1022]]*$T$7),( Table1[[#This Row],[1020]]*$U$7))</f>
        <v>6.0045749119027887</v>
      </c>
      <c r="G444" s="5">
        <f>AVERAGE((Table1[[#This Row],[thermo]]*$S$8),(Table1[[#This Row],[1022]]*$T$8),( Table1[[#This Row],[1020]]*$U$8))</f>
        <v>8.1005297589408212</v>
      </c>
      <c r="H444" s="5">
        <v>12.4</v>
      </c>
      <c r="I444" s="6">
        <v>10.990487</v>
      </c>
      <c r="J444" s="6">
        <f>Table1[[#This Row],[modulair]]-Table1[[#This Row],[adjusted_weighted_FEM_avg]]</f>
        <v>4.2994702410591792</v>
      </c>
      <c r="K444" s="5">
        <f>Table1[[#This Row],[purpleair]]-Table1[[#This Row],[adjusted_weighted_FEM_avg]]</f>
        <v>2.8899572410591787</v>
      </c>
      <c r="L444" s="5">
        <f>ABS(Table1[[#This Row],[modulair_err]])</f>
        <v>4.2994702410591792</v>
      </c>
      <c r="M444" s="5">
        <f>ABS(Table1[[#This Row],[purpleair_err]])</f>
        <v>2.8899572410591787</v>
      </c>
      <c r="N444" s="5">
        <f>Table1[[#This Row],[modulair_err]]^2</f>
        <v>18.485444353753476</v>
      </c>
      <c r="O444" s="5">
        <f>Table1[[#This Row],[purpleair_err]]^2</f>
        <v>8.3518528551503799</v>
      </c>
      <c r="P444" s="5"/>
      <c r="Q444" s="5"/>
    </row>
    <row r="445" spans="1:17" x14ac:dyDescent="0.3">
      <c r="A445" s="2">
        <v>45521.958333333299</v>
      </c>
      <c r="B445" s="5">
        <v>10.9</v>
      </c>
      <c r="C445" s="5">
        <v>8.5</v>
      </c>
      <c r="D445" s="5">
        <v>8.4</v>
      </c>
      <c r="E445" s="5">
        <f t="shared" si="12"/>
        <v>9.2666666666666657</v>
      </c>
      <c r="F445" s="5">
        <f>AVERAGE((Table1[[#This Row],[thermo]]*$S$7),(Table1[[#This Row],[1022]]*$T$7),( Table1[[#This Row],[1020]]*$U$7))</f>
        <v>8.8722827906815329</v>
      </c>
      <c r="G445" s="5">
        <f>AVERAGE((Table1[[#This Row],[thermo]]*$S$8),(Table1[[#This Row],[1022]]*$T$8),( Table1[[#This Row],[1020]]*$U$8))</f>
        <v>9.1205136030610774</v>
      </c>
      <c r="H445" s="5">
        <v>11.6</v>
      </c>
      <c r="I445" s="6">
        <v>10.315982</v>
      </c>
      <c r="J445" s="6">
        <f>Table1[[#This Row],[modulair]]-Table1[[#This Row],[adjusted_weighted_FEM_avg]]</f>
        <v>2.4794863969389223</v>
      </c>
      <c r="K445" s="5">
        <f>Table1[[#This Row],[purpleair]]-Table1[[#This Row],[adjusted_weighted_FEM_avg]]</f>
        <v>1.1954683969389226</v>
      </c>
      <c r="L445" s="5">
        <f>ABS(Table1[[#This Row],[modulair_err]])</f>
        <v>2.4794863969389223</v>
      </c>
      <c r="M445" s="5">
        <f>ABS(Table1[[#This Row],[purpleair_err]])</f>
        <v>1.1954683969389226</v>
      </c>
      <c r="N445" s="5">
        <f>Table1[[#This Row],[modulair_err]]^2</f>
        <v>6.1478527926051587</v>
      </c>
      <c r="O445" s="5">
        <f>Table1[[#This Row],[purpleair_err]]^2</f>
        <v>1.4291446880797174</v>
      </c>
      <c r="P445" s="5"/>
      <c r="Q445" s="5"/>
    </row>
    <row r="446" spans="1:17" x14ac:dyDescent="0.3">
      <c r="A446" s="2">
        <v>45522</v>
      </c>
      <c r="B446" s="5">
        <v>14.7</v>
      </c>
      <c r="C446" s="5">
        <v>5</v>
      </c>
      <c r="D446" s="5">
        <v>7.7</v>
      </c>
      <c r="E446" s="5">
        <f t="shared" si="12"/>
        <v>9.1333333333333329</v>
      </c>
      <c r="F446" s="5">
        <f>AVERAGE((Table1[[#This Row],[thermo]]*$S$7),(Table1[[#This Row],[1022]]*$T$7),( Table1[[#This Row],[1020]]*$U$7))</f>
        <v>7.3506976587423338</v>
      </c>
      <c r="G446" s="5">
        <f>AVERAGE((Table1[[#This Row],[thermo]]*$S$8),(Table1[[#This Row],[1022]]*$T$8),( Table1[[#This Row],[1020]]*$U$8))</f>
        <v>8.5026797482776093</v>
      </c>
      <c r="H446" s="5">
        <v>11.1</v>
      </c>
      <c r="I446" s="6">
        <v>10.369896000000001</v>
      </c>
      <c r="J446" s="6">
        <f>Table1[[#This Row],[modulair]]-Table1[[#This Row],[adjusted_weighted_FEM_avg]]</f>
        <v>2.5973202517223903</v>
      </c>
      <c r="K446" s="5">
        <f>Table1[[#This Row],[purpleair]]-Table1[[#This Row],[adjusted_weighted_FEM_avg]]</f>
        <v>1.8672162517223914</v>
      </c>
      <c r="L446" s="5">
        <f>ABS(Table1[[#This Row],[modulair_err]])</f>
        <v>2.5973202517223903</v>
      </c>
      <c r="M446" s="5">
        <f>ABS(Table1[[#This Row],[purpleair_err]])</f>
        <v>1.8672162517223914</v>
      </c>
      <c r="N446" s="5">
        <f>Table1[[#This Row],[modulair_err]]^2</f>
        <v>6.7460724900072613</v>
      </c>
      <c r="O446" s="5">
        <f>Table1[[#This Row],[purpleair_err]]^2</f>
        <v>3.4864965306962166</v>
      </c>
      <c r="P446" s="5"/>
      <c r="Q446" s="5"/>
    </row>
    <row r="447" spans="1:17" x14ac:dyDescent="0.3">
      <c r="A447" s="2">
        <v>45522.041666666701</v>
      </c>
      <c r="B447" s="5">
        <v>13.1</v>
      </c>
      <c r="C447" s="5">
        <v>6.8</v>
      </c>
      <c r="D447" s="5">
        <v>6</v>
      </c>
      <c r="E447" s="5">
        <f t="shared" si="12"/>
        <v>8.6333333333333329</v>
      </c>
      <c r="F447" s="5">
        <f>AVERAGE((Table1[[#This Row],[thermo]]*$S$7),(Table1[[#This Row],[1022]]*$T$7),( Table1[[#This Row],[1020]]*$U$7))</f>
        <v>7.630744261128048</v>
      </c>
      <c r="G447" s="5">
        <f>AVERAGE((Table1[[#This Row],[thermo]]*$S$8),(Table1[[#This Row],[1022]]*$T$8),( Table1[[#This Row],[1020]]*$U$8))</f>
        <v>8.2565993385966134</v>
      </c>
      <c r="H447" s="5">
        <v>12</v>
      </c>
      <c r="I447" s="6">
        <v>11.047791</v>
      </c>
      <c r="J447" s="6">
        <f>Table1[[#This Row],[modulair]]-Table1[[#This Row],[adjusted_weighted_FEM_avg]]</f>
        <v>3.7434006614033866</v>
      </c>
      <c r="K447" s="5">
        <f>Table1[[#This Row],[purpleair]]-Table1[[#This Row],[adjusted_weighted_FEM_avg]]</f>
        <v>2.7911916614033867</v>
      </c>
      <c r="L447" s="5">
        <f>ABS(Table1[[#This Row],[modulair_err]])</f>
        <v>3.7434006614033866</v>
      </c>
      <c r="M447" s="5">
        <f>ABS(Table1[[#This Row],[purpleair_err]])</f>
        <v>2.7911916614033867</v>
      </c>
      <c r="N447" s="5">
        <f>Table1[[#This Row],[modulair_err]]^2</f>
        <v>14.013048511795311</v>
      </c>
      <c r="O447" s="5">
        <f>Table1[[#This Row],[purpleair_err]]^2</f>
        <v>7.7907508906877982</v>
      </c>
      <c r="P447" s="5"/>
      <c r="Q447" s="5"/>
    </row>
    <row r="448" spans="1:17" x14ac:dyDescent="0.3">
      <c r="A448" s="2">
        <v>45522.083333333299</v>
      </c>
      <c r="B448" s="5">
        <v>8.1999999999999993</v>
      </c>
      <c r="C448" s="5">
        <v>7.2</v>
      </c>
      <c r="D448" s="5">
        <v>7</v>
      </c>
      <c r="E448" s="5">
        <f t="shared" si="12"/>
        <v>7.4666666666666659</v>
      </c>
      <c r="F448" s="5">
        <f>AVERAGE((Table1[[#This Row],[thermo]]*$S$7),(Table1[[#This Row],[1022]]*$T$7),( Table1[[#This Row],[1020]]*$U$7))</f>
        <v>7.3119633608644596</v>
      </c>
      <c r="G448" s="5">
        <f>AVERAGE((Table1[[#This Row],[thermo]]*$S$8),(Table1[[#This Row],[1022]]*$T$8),( Table1[[#This Row],[1020]]*$U$8))</f>
        <v>7.4078073575648196</v>
      </c>
      <c r="H448" s="5">
        <v>10.4</v>
      </c>
      <c r="I448" s="6">
        <v>10.555706000000001</v>
      </c>
      <c r="J448" s="6">
        <f>Table1[[#This Row],[modulair]]-Table1[[#This Row],[adjusted_weighted_FEM_avg]]</f>
        <v>2.9921926424351808</v>
      </c>
      <c r="K448" s="5">
        <f>Table1[[#This Row],[purpleair]]-Table1[[#This Row],[adjusted_weighted_FEM_avg]]</f>
        <v>3.1478986424351811</v>
      </c>
      <c r="L448" s="5">
        <f>ABS(Table1[[#This Row],[modulair_err]])</f>
        <v>2.9921926424351808</v>
      </c>
      <c r="M448" s="5">
        <f>ABS(Table1[[#This Row],[purpleair_err]])</f>
        <v>3.1478986424351811</v>
      </c>
      <c r="N448" s="5">
        <f>Table1[[#This Row],[modulair_err]]^2</f>
        <v>8.9532168094432301</v>
      </c>
      <c r="O448" s="5">
        <f>Table1[[#This Row],[purpleair_err]]^2</f>
        <v>9.9092658630452561</v>
      </c>
      <c r="P448" s="5"/>
      <c r="Q448" s="5"/>
    </row>
    <row r="449" spans="1:17" x14ac:dyDescent="0.3">
      <c r="A449" s="2">
        <v>45522.125</v>
      </c>
      <c r="B449" s="5">
        <v>7.6</v>
      </c>
      <c r="C449" s="5">
        <v>6.4</v>
      </c>
      <c r="D449" s="5">
        <v>5.2</v>
      </c>
      <c r="E449" s="5">
        <f t="shared" si="12"/>
        <v>6.3999999999999995</v>
      </c>
      <c r="F449" s="5">
        <f>AVERAGE((Table1[[#This Row],[thermo]]*$S$7),(Table1[[#This Row],[1022]]*$T$7),( Table1[[#This Row],[1020]]*$U$7))</f>
        <v>6.2727036761358876</v>
      </c>
      <c r="G449" s="5">
        <f>AVERAGE((Table1[[#This Row],[thermo]]*$S$8),(Table1[[#This Row],[1022]]*$T$8),( Table1[[#This Row],[1020]]*$U$8))</f>
        <v>6.3417243366849165</v>
      </c>
      <c r="H449" s="5">
        <v>10.3</v>
      </c>
      <c r="I449" s="6">
        <v>10.083536</v>
      </c>
      <c r="J449" s="6">
        <f>Table1[[#This Row],[modulair]]-Table1[[#This Row],[adjusted_weighted_FEM_avg]]</f>
        <v>3.9582756633150842</v>
      </c>
      <c r="K449" s="5">
        <f>Table1[[#This Row],[purpleair]]-Table1[[#This Row],[adjusted_weighted_FEM_avg]]</f>
        <v>3.741811663315084</v>
      </c>
      <c r="L449" s="5">
        <f>ABS(Table1[[#This Row],[modulair_err]])</f>
        <v>3.9582756633150842</v>
      </c>
      <c r="M449" s="5">
        <f>ABS(Table1[[#This Row],[purpleair_err]])</f>
        <v>3.741811663315084</v>
      </c>
      <c r="N449" s="5">
        <f>Table1[[#This Row],[modulair_err]]^2</f>
        <v>15.66794622679247</v>
      </c>
      <c r="O449" s="5">
        <f>Table1[[#This Row],[purpleair_err]]^2</f>
        <v>14.001154523720796</v>
      </c>
      <c r="P449" s="5"/>
      <c r="Q449" s="5"/>
    </row>
    <row r="450" spans="1:17" x14ac:dyDescent="0.3">
      <c r="A450" s="2">
        <v>45522.166666666701</v>
      </c>
      <c r="B450" s="5">
        <v>10.6</v>
      </c>
      <c r="C450" s="5">
        <v>9.1</v>
      </c>
      <c r="D450" s="5">
        <v>7.5</v>
      </c>
      <c r="E450" s="5">
        <f t="shared" si="12"/>
        <v>9.0666666666666664</v>
      </c>
      <c r="F450" s="5">
        <f>AVERAGE((Table1[[#This Row],[thermo]]*$S$7),(Table1[[#This Row],[1022]]*$T$7),( Table1[[#This Row],[1020]]*$U$7))</f>
        <v>8.9136241413259576</v>
      </c>
      <c r="G450" s="5">
        <f>AVERAGE((Table1[[#This Row],[thermo]]*$S$8),(Table1[[#This Row],[1022]]*$T$8),( Table1[[#This Row],[1020]]*$U$8))</f>
        <v>8.9951091195652211</v>
      </c>
      <c r="H450" s="5">
        <v>10.6</v>
      </c>
      <c r="I450" s="6">
        <v>10.828044999999999</v>
      </c>
      <c r="J450" s="6">
        <f>Table1[[#This Row],[modulair]]-Table1[[#This Row],[adjusted_weighted_FEM_avg]]</f>
        <v>1.6048908804347786</v>
      </c>
      <c r="K450" s="5">
        <f>Table1[[#This Row],[purpleair]]-Table1[[#This Row],[adjusted_weighted_FEM_avg]]</f>
        <v>1.8329358804347784</v>
      </c>
      <c r="L450" s="5">
        <f>ABS(Table1[[#This Row],[modulair_err]])</f>
        <v>1.6048908804347786</v>
      </c>
      <c r="M450" s="5">
        <f>ABS(Table1[[#This Row],[purpleair_err]])</f>
        <v>1.8329358804347784</v>
      </c>
      <c r="N450" s="5">
        <f>Table1[[#This Row],[modulair_err]]^2</f>
        <v>2.5756747381027187</v>
      </c>
      <c r="O450" s="5">
        <f>Table1[[#This Row],[purpleair_err]]^2</f>
        <v>3.3596539417852163</v>
      </c>
      <c r="P450" s="5"/>
      <c r="Q450" s="5"/>
    </row>
    <row r="451" spans="1:17" x14ac:dyDescent="0.3">
      <c r="A451" s="2">
        <v>45522.208333333299</v>
      </c>
      <c r="B451" s="5">
        <v>16.3</v>
      </c>
      <c r="C451" s="5">
        <v>5.9</v>
      </c>
      <c r="D451" s="5">
        <v>9.8000000000000007</v>
      </c>
      <c r="E451" s="5">
        <f t="shared" ref="E451:E514" si="13">AVERAGE(B451:D451)</f>
        <v>10.666666666666666</v>
      </c>
      <c r="F451" s="5">
        <f>AVERAGE((Table1[[#This Row],[thermo]]*$S$7),(Table1[[#This Row],[1022]]*$T$7),( Table1[[#This Row],[1020]]*$U$7))</f>
        <v>8.6942950928557483</v>
      </c>
      <c r="G451" s="5">
        <f>AVERAGE((Table1[[#This Row],[thermo]]*$S$8),(Table1[[#This Row],[1022]]*$T$8),( Table1[[#This Row],[1020]]*$U$8))</f>
        <v>9.9775653358713594</v>
      </c>
      <c r="H451" s="5">
        <v>10</v>
      </c>
      <c r="J451" s="6">
        <f>Table1[[#This Row],[modulair]]-Table1[[#This Row],[adjusted_weighted_FEM_avg]]</f>
        <v>2.2434664128640591E-2</v>
      </c>
      <c r="K451" s="5">
        <f>Table1[[#This Row],[purpleair]]-Table1[[#This Row],[adjusted_weighted_FEM_avg]]</f>
        <v>-9.9775653358713594</v>
      </c>
      <c r="L451" s="5">
        <f>ABS(Table1[[#This Row],[modulair_err]])</f>
        <v>2.2434664128640591E-2</v>
      </c>
      <c r="M451" s="5">
        <f>ABS(Table1[[#This Row],[purpleair_err]])</f>
        <v>9.9775653358713594</v>
      </c>
      <c r="N451" s="5">
        <f>Table1[[#This Row],[modulair_err]]^2</f>
        <v>5.0331415456491288E-4</v>
      </c>
      <c r="O451" s="5">
        <f>Table1[[#This Row],[purpleair_err]]^2</f>
        <v>99.551810031581752</v>
      </c>
      <c r="P451" s="5"/>
      <c r="Q451" s="5"/>
    </row>
    <row r="452" spans="1:17" x14ac:dyDescent="0.3">
      <c r="A452" s="2">
        <v>45522.25</v>
      </c>
      <c r="B452" s="5">
        <v>12.6</v>
      </c>
      <c r="C452" s="5">
        <v>4.9000000000000004</v>
      </c>
      <c r="D452" s="5">
        <v>8</v>
      </c>
      <c r="E452" s="5">
        <f t="shared" si="13"/>
        <v>8.5</v>
      </c>
      <c r="F452" s="5">
        <f>AVERAGE((Table1[[#This Row],[thermo]]*$S$7),(Table1[[#This Row],[1022]]*$T$7),( Table1[[#This Row],[1020]]*$U$7))</f>
        <v>7.0267709370134144</v>
      </c>
      <c r="G452" s="5">
        <f>AVERAGE((Table1[[#This Row],[thermo]]*$S$8),(Table1[[#This Row],[1022]]*$T$8),( Table1[[#This Row],[1020]]*$U$8))</f>
        <v>7.9870650331479682</v>
      </c>
      <c r="H452" s="5">
        <v>10.4</v>
      </c>
      <c r="I452" s="6">
        <v>10.601003</v>
      </c>
      <c r="J452" s="6">
        <f>Table1[[#This Row],[modulair]]-Table1[[#This Row],[adjusted_weighted_FEM_avg]]</f>
        <v>2.4129349668520321</v>
      </c>
      <c r="K452" s="5">
        <f>Table1[[#This Row],[purpleair]]-Table1[[#This Row],[adjusted_weighted_FEM_avg]]</f>
        <v>2.6139379668520322</v>
      </c>
      <c r="L452" s="5">
        <f>ABS(Table1[[#This Row],[modulair_err]])</f>
        <v>2.4129349668520321</v>
      </c>
      <c r="M452" s="5">
        <f>ABS(Table1[[#This Row],[purpleair_err]])</f>
        <v>2.6139379668520322</v>
      </c>
      <c r="N452" s="5">
        <f>Table1[[#This Row],[modulair_err]]^2</f>
        <v>5.822255154257217</v>
      </c>
      <c r="O452" s="5">
        <f>Table1[[#This Row],[purpleair_err]]^2</f>
        <v>6.8326716945505357</v>
      </c>
      <c r="P452" s="5"/>
      <c r="Q452" s="5"/>
    </row>
    <row r="453" spans="1:17" x14ac:dyDescent="0.3">
      <c r="A453" s="2">
        <v>45522.291666666701</v>
      </c>
      <c r="B453" s="5">
        <v>-7.1</v>
      </c>
      <c r="C453" s="5">
        <v>7.3</v>
      </c>
      <c r="D453" s="5">
        <v>7.2</v>
      </c>
      <c r="E453" s="5">
        <f t="shared" si="13"/>
        <v>2.4666666666666668</v>
      </c>
      <c r="F453" s="5">
        <f>AVERAGE((Table1[[#This Row],[thermo]]*$S$7),(Table1[[#This Row],[1022]]*$T$7),( Table1[[#This Row],[1020]]*$U$7))</f>
        <v>4.875515079003482</v>
      </c>
      <c r="G453" s="5">
        <f>AVERAGE((Table1[[#This Row],[thermo]]*$S$8),(Table1[[#This Row],[1022]]*$T$8),( Table1[[#This Row],[1020]]*$U$8))</f>
        <v>3.3525942725970705</v>
      </c>
      <c r="H453" s="5">
        <v>10.4</v>
      </c>
      <c r="I453" s="6">
        <v>10.776513</v>
      </c>
      <c r="J453" s="6">
        <f>Table1[[#This Row],[modulair]]-Table1[[#This Row],[adjusted_weighted_FEM_avg]]</f>
        <v>7.0474057274029303</v>
      </c>
      <c r="K453" s="5">
        <f>Table1[[#This Row],[purpleair]]-Table1[[#This Row],[adjusted_weighted_FEM_avg]]</f>
        <v>7.4239187274029295</v>
      </c>
      <c r="L453" s="5">
        <f>ABS(Table1[[#This Row],[modulair_err]])</f>
        <v>7.0474057274029303</v>
      </c>
      <c r="M453" s="5">
        <f>ABS(Table1[[#This Row],[purpleair_err]])</f>
        <v>7.4239187274029295</v>
      </c>
      <c r="N453" s="5">
        <f>Table1[[#This Row],[modulair_err]]^2</f>
        <v>49.665927486631624</v>
      </c>
      <c r="O453" s="5">
        <f>Table1[[#This Row],[purpleair_err]]^2</f>
        <v>55.11456927108393</v>
      </c>
      <c r="P453" s="5"/>
      <c r="Q453" s="5"/>
    </row>
    <row r="454" spans="1:17" x14ac:dyDescent="0.3">
      <c r="A454" s="2">
        <v>45522.333333333299</v>
      </c>
      <c r="B454" s="5">
        <v>-12</v>
      </c>
      <c r="C454" s="5">
        <v>7</v>
      </c>
      <c r="D454" s="5">
        <v>7</v>
      </c>
      <c r="E454" s="5">
        <f t="shared" si="13"/>
        <v>0.66666666666666663</v>
      </c>
      <c r="F454" s="5">
        <f>AVERAGE((Table1[[#This Row],[thermo]]*$S$7),(Table1[[#This Row],[1022]]*$T$7),( Table1[[#This Row],[1020]]*$U$7))</f>
        <v>3.8369888975069664</v>
      </c>
      <c r="G454" s="5">
        <f>AVERAGE((Table1[[#This Row],[thermo]]*$S$8),(Table1[[#This Row],[1022]]*$T$8),( Table1[[#This Row],[1020]]*$U$8))</f>
        <v>1.8339007572133263</v>
      </c>
      <c r="H454" s="5">
        <v>12.3</v>
      </c>
      <c r="I454" s="6">
        <v>11.531487</v>
      </c>
      <c r="J454" s="6">
        <f>Table1[[#This Row],[modulair]]-Table1[[#This Row],[adjusted_weighted_FEM_avg]]</f>
        <v>10.466099242786674</v>
      </c>
      <c r="K454" s="5">
        <f>Table1[[#This Row],[purpleair]]-Table1[[#This Row],[adjusted_weighted_FEM_avg]]</f>
        <v>9.6975862427866737</v>
      </c>
      <c r="L454" s="5">
        <f>ABS(Table1[[#This Row],[modulair_err]])</f>
        <v>10.466099242786674</v>
      </c>
      <c r="M454" s="5">
        <f>ABS(Table1[[#This Row],[purpleair_err]])</f>
        <v>9.6975862427866737</v>
      </c>
      <c r="N454" s="5">
        <f>Table1[[#This Row],[modulair_err]]^2</f>
        <v>109.53923335985979</v>
      </c>
      <c r="O454" s="5">
        <f>Table1[[#This Row],[purpleair_err]]^2</f>
        <v>94.043178936285358</v>
      </c>
      <c r="P454" s="5"/>
      <c r="Q454" s="5"/>
    </row>
    <row r="455" spans="1:17" x14ac:dyDescent="0.3">
      <c r="A455" s="2">
        <v>45522.375</v>
      </c>
      <c r="B455" s="5">
        <v>-1.7</v>
      </c>
      <c r="C455" s="5">
        <v>13.4</v>
      </c>
      <c r="D455" s="5">
        <v>10.6</v>
      </c>
      <c r="E455" s="5">
        <f t="shared" si="13"/>
        <v>7.4333333333333336</v>
      </c>
      <c r="F455" s="5">
        <f>AVERAGE((Table1[[#This Row],[thermo]]*$S$7),(Table1[[#This Row],[1022]]*$T$7),( Table1[[#This Row],[1020]]*$U$7))</f>
        <v>10.12308583723153</v>
      </c>
      <c r="G455" s="5">
        <f>AVERAGE((Table1[[#This Row],[thermo]]*$S$8),(Table1[[#This Row],[1022]]*$T$8),( Table1[[#This Row],[1020]]*$U$8))</f>
        <v>8.3970141656394652</v>
      </c>
      <c r="H455" s="5">
        <v>12.4</v>
      </c>
      <c r="I455" s="6">
        <v>11.672731000000001</v>
      </c>
      <c r="J455" s="6">
        <f>Table1[[#This Row],[modulair]]-Table1[[#This Row],[adjusted_weighted_FEM_avg]]</f>
        <v>4.0029858343605351</v>
      </c>
      <c r="K455" s="5">
        <f>Table1[[#This Row],[purpleair]]-Table1[[#This Row],[adjusted_weighted_FEM_avg]]</f>
        <v>3.2757168343605354</v>
      </c>
      <c r="L455" s="5">
        <f>ABS(Table1[[#This Row],[modulair_err]])</f>
        <v>4.0029858343605351</v>
      </c>
      <c r="M455" s="5">
        <f>ABS(Table1[[#This Row],[purpleair_err]])</f>
        <v>3.2757168343605354</v>
      </c>
      <c r="N455" s="5">
        <f>Table1[[#This Row],[modulair_err]]^2</f>
        <v>16.023895590091108</v>
      </c>
      <c r="O455" s="5">
        <f>Table1[[#This Row],[purpleair_err]]^2</f>
        <v>10.730320778913008</v>
      </c>
      <c r="P455" s="5"/>
      <c r="Q455" s="5"/>
    </row>
    <row r="456" spans="1:17" x14ac:dyDescent="0.3">
      <c r="A456" s="2">
        <v>45522.416666666701</v>
      </c>
      <c r="B456" s="5">
        <v>0.4</v>
      </c>
      <c r="C456" s="5">
        <v>9.8000000000000007</v>
      </c>
      <c r="D456" s="5">
        <v>7</v>
      </c>
      <c r="E456" s="5">
        <f t="shared" si="13"/>
        <v>5.7333333333333343</v>
      </c>
      <c r="F456" s="5">
        <f>AVERAGE((Table1[[#This Row],[thermo]]*$S$7),(Table1[[#This Row],[1022]]*$T$7),( Table1[[#This Row],[1020]]*$U$7))</f>
        <v>7.4719891679794408</v>
      </c>
      <c r="G456" s="5">
        <f>AVERAGE((Table1[[#This Row],[thermo]]*$S$8),(Table1[[#This Row],[1022]]*$T$8),( Table1[[#This Row],[1020]]*$U$8))</f>
        <v>6.3468439384754669</v>
      </c>
      <c r="H456" s="5">
        <v>10.8</v>
      </c>
      <c r="I456" s="6">
        <v>10.798318999999999</v>
      </c>
      <c r="J456" s="6">
        <f>Table1[[#This Row],[modulair]]-Table1[[#This Row],[adjusted_weighted_FEM_avg]]</f>
        <v>4.4531560615245338</v>
      </c>
      <c r="K456" s="5">
        <f>Table1[[#This Row],[purpleair]]-Table1[[#This Row],[adjusted_weighted_FEM_avg]]</f>
        <v>4.4514750615245324</v>
      </c>
      <c r="L456" s="5">
        <f>ABS(Table1[[#This Row],[modulair_err]])</f>
        <v>4.4531560615245338</v>
      </c>
      <c r="M456" s="5">
        <f>ABS(Table1[[#This Row],[purpleair_err]])</f>
        <v>4.4514750615245324</v>
      </c>
      <c r="N456" s="5">
        <f>Table1[[#This Row],[modulair_err]]^2</f>
        <v>19.830598908292696</v>
      </c>
      <c r="O456" s="5">
        <f>Table1[[#This Row],[purpleair_err]]^2</f>
        <v>19.815630223374839</v>
      </c>
      <c r="P456" s="5"/>
      <c r="Q456" s="5"/>
    </row>
    <row r="457" spans="1:17" x14ac:dyDescent="0.3">
      <c r="A457" s="2">
        <v>45522.458333333299</v>
      </c>
      <c r="B457" s="5">
        <v>4</v>
      </c>
      <c r="C457" s="5">
        <v>9.6</v>
      </c>
      <c r="D457" s="5">
        <v>11.9</v>
      </c>
      <c r="E457" s="5">
        <f t="shared" si="13"/>
        <v>8.5</v>
      </c>
      <c r="F457" s="5">
        <f>AVERAGE((Table1[[#This Row],[thermo]]*$S$7),(Table1[[#This Row],[1022]]*$T$7),( Table1[[#This Row],[1020]]*$U$7))</f>
        <v>9.2946195345170697</v>
      </c>
      <c r="G457" s="5">
        <f>AVERAGE((Table1[[#This Row],[thermo]]*$S$8),(Table1[[#This Row],[1022]]*$T$8),( Table1[[#This Row],[1020]]*$U$8))</f>
        <v>8.8144251528699087</v>
      </c>
      <c r="H457" s="5">
        <v>7.8</v>
      </c>
      <c r="I457" s="6">
        <v>8.5399750000000001</v>
      </c>
      <c r="J457" s="6">
        <f>Table1[[#This Row],[modulair]]-Table1[[#This Row],[adjusted_weighted_FEM_avg]]</f>
        <v>-1.0144251528699089</v>
      </c>
      <c r="K457" s="5">
        <f>Table1[[#This Row],[purpleair]]-Table1[[#This Row],[adjusted_weighted_FEM_avg]]</f>
        <v>-0.27445015286990859</v>
      </c>
      <c r="L457" s="5">
        <f>ABS(Table1[[#This Row],[modulair_err]])</f>
        <v>1.0144251528699089</v>
      </c>
      <c r="M457" s="5">
        <f>ABS(Table1[[#This Row],[purpleair_err]])</f>
        <v>0.27445015286990859</v>
      </c>
      <c r="N457" s="5">
        <f>Table1[[#This Row],[modulair_err]]^2</f>
        <v>1.0290583907751381</v>
      </c>
      <c r="O457" s="5">
        <f>Table1[[#This Row],[purpleair_err]]^2</f>
        <v>7.5322886410316189E-2</v>
      </c>
      <c r="P457" s="5"/>
      <c r="Q457" s="5"/>
    </row>
    <row r="458" spans="1:17" x14ac:dyDescent="0.3">
      <c r="A458" s="2">
        <v>45522.5</v>
      </c>
      <c r="B458" s="5">
        <v>6.3</v>
      </c>
      <c r="C458" s="5">
        <v>14.7</v>
      </c>
      <c r="D458" s="5">
        <v>6.5</v>
      </c>
      <c r="E458" s="5">
        <f t="shared" si="13"/>
        <v>9.1666666666666661</v>
      </c>
      <c r="F458" s="5">
        <f>AVERAGE((Table1[[#This Row],[thermo]]*$S$7),(Table1[[#This Row],[1022]]*$T$7),( Table1[[#This Row],[1020]]*$U$7))</f>
        <v>11.066668928960974</v>
      </c>
      <c r="G458" s="5">
        <f>AVERAGE((Table1[[#This Row],[thermo]]*$S$8),(Table1[[#This Row],[1022]]*$T$8),( Table1[[#This Row],[1020]]*$U$8))</f>
        <v>9.788243628912257</v>
      </c>
      <c r="H458" s="5">
        <v>2.9</v>
      </c>
      <c r="I458" s="6">
        <v>5.4251379999999996</v>
      </c>
      <c r="J458" s="6">
        <f>Table1[[#This Row],[modulair]]-Table1[[#This Row],[adjusted_weighted_FEM_avg]]</f>
        <v>-6.8882436289122566</v>
      </c>
      <c r="K458" s="5">
        <f>Table1[[#This Row],[purpleair]]-Table1[[#This Row],[adjusted_weighted_FEM_avg]]</f>
        <v>-4.3631056289122574</v>
      </c>
      <c r="L458" s="5">
        <f>ABS(Table1[[#This Row],[modulair_err]])</f>
        <v>6.8882436289122566</v>
      </c>
      <c r="M458" s="5">
        <f>ABS(Table1[[#This Row],[purpleair_err]])</f>
        <v>4.3631056289122574</v>
      </c>
      <c r="N458" s="5">
        <f>Table1[[#This Row],[modulair_err]]^2</f>
        <v>47.447900291250292</v>
      </c>
      <c r="O458" s="5">
        <f>Table1[[#This Row],[purpleair_err]]^2</f>
        <v>19.036690729045826</v>
      </c>
      <c r="P458" s="5"/>
      <c r="Q458" s="5"/>
    </row>
    <row r="459" spans="1:17" x14ac:dyDescent="0.3">
      <c r="A459" s="2">
        <v>45522.541666666701</v>
      </c>
      <c r="B459" s="5">
        <v>7.8</v>
      </c>
      <c r="C459" s="5">
        <v>10</v>
      </c>
      <c r="D459" s="5">
        <v>2.8</v>
      </c>
      <c r="E459" s="5">
        <f t="shared" si="13"/>
        <v>6.8666666666666671</v>
      </c>
      <c r="F459" s="5">
        <f>AVERAGE((Table1[[#This Row],[thermo]]*$S$7),(Table1[[#This Row],[1022]]*$T$7),( Table1[[#This Row],[1020]]*$U$7))</f>
        <v>7.6713639324240406</v>
      </c>
      <c r="G459" s="5">
        <f>AVERAGE((Table1[[#This Row],[thermo]]*$S$8),(Table1[[#This Row],[1022]]*$T$8),( Table1[[#This Row],[1020]]*$U$8))</f>
        <v>7.0944863947308301</v>
      </c>
      <c r="H459" s="5">
        <v>2.4</v>
      </c>
      <c r="I459" s="6">
        <v>4.9791059999999998</v>
      </c>
      <c r="J459" s="6">
        <f>Table1[[#This Row],[modulair]]-Table1[[#This Row],[adjusted_weighted_FEM_avg]]</f>
        <v>-4.6944863947308306</v>
      </c>
      <c r="K459" s="5">
        <f>Table1[[#This Row],[purpleair]]-Table1[[#This Row],[adjusted_weighted_FEM_avg]]</f>
        <v>-2.1153803947308303</v>
      </c>
      <c r="L459" s="5">
        <f>ABS(Table1[[#This Row],[modulair_err]])</f>
        <v>4.6944863947308306</v>
      </c>
      <c r="M459" s="5">
        <f>ABS(Table1[[#This Row],[purpleair_err]])</f>
        <v>2.1153803947308303</v>
      </c>
      <c r="N459" s="5">
        <f>Table1[[#This Row],[modulair_err]]^2</f>
        <v>22.038202510312871</v>
      </c>
      <c r="O459" s="5">
        <f>Table1[[#This Row],[purpleair_err]]^2</f>
        <v>4.4748342144115636</v>
      </c>
      <c r="P459" s="5"/>
      <c r="Q459" s="5"/>
    </row>
    <row r="460" spans="1:17" x14ac:dyDescent="0.3">
      <c r="A460" s="2">
        <v>45522.583333333299</v>
      </c>
      <c r="B460" s="5">
        <v>5.9</v>
      </c>
      <c r="C460" s="5">
        <v>11.2</v>
      </c>
      <c r="D460" s="5">
        <v>3</v>
      </c>
      <c r="E460" s="5">
        <f t="shared" si="13"/>
        <v>6.7</v>
      </c>
      <c r="F460" s="5">
        <f>AVERAGE((Table1[[#This Row],[thermo]]*$S$7),(Table1[[#This Row],[1022]]*$T$7),( Table1[[#This Row],[1020]]*$U$7))</f>
        <v>8.0827391614729951</v>
      </c>
      <c r="G460" s="5">
        <f>AVERAGE((Table1[[#This Row],[thermo]]*$S$8),(Table1[[#This Row],[1022]]*$T$8),( Table1[[#This Row],[1020]]*$U$8))</f>
        <v>7.1311335053669263</v>
      </c>
      <c r="H460" s="5">
        <v>2.1</v>
      </c>
      <c r="I460" s="6">
        <v>5.3323859999999996</v>
      </c>
      <c r="J460" s="6">
        <f>Table1[[#This Row],[modulair]]-Table1[[#This Row],[adjusted_weighted_FEM_avg]]</f>
        <v>-5.0311335053669257</v>
      </c>
      <c r="K460" s="5">
        <f>Table1[[#This Row],[purpleair]]-Table1[[#This Row],[adjusted_weighted_FEM_avg]]</f>
        <v>-1.7987475053669266</v>
      </c>
      <c r="L460" s="5">
        <f>ABS(Table1[[#This Row],[modulair_err]])</f>
        <v>5.0311335053669257</v>
      </c>
      <c r="M460" s="5">
        <f>ABS(Table1[[#This Row],[purpleair_err]])</f>
        <v>1.7987475053669266</v>
      </c>
      <c r="N460" s="5">
        <f>Table1[[#This Row],[modulair_err]]^2</f>
        <v>25.312304348825691</v>
      </c>
      <c r="O460" s="5">
        <f>Table1[[#This Row],[purpleair_err]]^2</f>
        <v>3.2354925880637415</v>
      </c>
      <c r="P460" s="5"/>
      <c r="Q460" s="5"/>
    </row>
    <row r="461" spans="1:17" x14ac:dyDescent="0.3">
      <c r="A461" s="2">
        <v>45522.625</v>
      </c>
      <c r="B461" s="5">
        <v>6.2</v>
      </c>
      <c r="C461" s="5">
        <v>4.3</v>
      </c>
      <c r="D461" s="5">
        <v>1.3</v>
      </c>
      <c r="E461" s="5">
        <f t="shared" si="13"/>
        <v>3.9333333333333336</v>
      </c>
      <c r="F461" s="5">
        <f>AVERAGE((Table1[[#This Row],[thermo]]*$S$7),(Table1[[#This Row],[1022]]*$T$7),( Table1[[#This Row],[1020]]*$U$7))</f>
        <v>3.7986374949322297</v>
      </c>
      <c r="G461" s="5">
        <f>AVERAGE((Table1[[#This Row],[thermo]]*$S$8),(Table1[[#This Row],[1022]]*$T$8),( Table1[[#This Row],[1020]]*$U$8))</f>
        <v>3.855220885550958</v>
      </c>
      <c r="H461" s="5">
        <v>2.7</v>
      </c>
      <c r="I461" s="6">
        <v>5.1501320000000002</v>
      </c>
      <c r="J461" s="6">
        <f>Table1[[#This Row],[modulair]]-Table1[[#This Row],[adjusted_weighted_FEM_avg]]</f>
        <v>-1.1552208855509578</v>
      </c>
      <c r="K461" s="5">
        <f>Table1[[#This Row],[purpleair]]-Table1[[#This Row],[adjusted_weighted_FEM_avg]]</f>
        <v>1.2949111144490422</v>
      </c>
      <c r="L461" s="5">
        <f>ABS(Table1[[#This Row],[modulair_err]])</f>
        <v>1.1552208855509578</v>
      </c>
      <c r="M461" s="5">
        <f>ABS(Table1[[#This Row],[purpleair_err]])</f>
        <v>1.2949111144490422</v>
      </c>
      <c r="N461" s="5">
        <f>Table1[[#This Row],[modulair_err]]^2</f>
        <v>1.3345352944131392</v>
      </c>
      <c r="O461" s="5">
        <f>Table1[[#This Row],[purpleair_err]]^2</f>
        <v>1.6767947943236603</v>
      </c>
      <c r="P461" s="5"/>
      <c r="Q461" s="5"/>
    </row>
    <row r="462" spans="1:17" x14ac:dyDescent="0.3">
      <c r="A462" s="2">
        <v>45522.666666666701</v>
      </c>
      <c r="B462" s="5">
        <v>6.6</v>
      </c>
      <c r="C462" s="5">
        <v>1.1000000000000001</v>
      </c>
      <c r="D462" s="5">
        <v>0.6</v>
      </c>
      <c r="E462" s="5">
        <f t="shared" si="13"/>
        <v>2.7666666666666662</v>
      </c>
      <c r="F462" s="5">
        <f>AVERAGE((Table1[[#This Row],[thermo]]*$S$7),(Table1[[#This Row],[1022]]*$T$7),( Table1[[#This Row],[1020]]*$U$7))</f>
        <v>1.8793312078179447</v>
      </c>
      <c r="G462" s="5">
        <f>AVERAGE((Table1[[#This Row],[thermo]]*$S$8),(Table1[[#This Row],[1022]]*$T$8),( Table1[[#This Row],[1020]]*$U$8))</f>
        <v>2.4352182743520498</v>
      </c>
      <c r="H462" s="5">
        <v>3.1</v>
      </c>
      <c r="I462" s="6">
        <v>5.125769</v>
      </c>
      <c r="J462" s="6">
        <f>Table1[[#This Row],[modulair]]-Table1[[#This Row],[adjusted_weighted_FEM_avg]]</f>
        <v>0.66478172564795024</v>
      </c>
      <c r="K462" s="5">
        <f>Table1[[#This Row],[purpleair]]-Table1[[#This Row],[adjusted_weighted_FEM_avg]]</f>
        <v>2.6905507256479502</v>
      </c>
      <c r="L462" s="5">
        <f>ABS(Table1[[#This Row],[modulair_err]])</f>
        <v>0.66478172564795024</v>
      </c>
      <c r="M462" s="5">
        <f>ABS(Table1[[#This Row],[purpleair_err]])</f>
        <v>2.6905507256479502</v>
      </c>
      <c r="N462" s="5">
        <f>Table1[[#This Row],[modulair_err]]^2</f>
        <v>0.44193474275546657</v>
      </c>
      <c r="O462" s="5">
        <f>Table1[[#This Row],[purpleair_err]]^2</f>
        <v>7.239063207284711</v>
      </c>
      <c r="P462" s="5"/>
      <c r="Q462" s="5"/>
    </row>
    <row r="463" spans="1:17" x14ac:dyDescent="0.3">
      <c r="A463" s="2">
        <v>45522.708333333299</v>
      </c>
      <c r="B463" s="5">
        <v>9.3000000000000007</v>
      </c>
      <c r="C463" s="5">
        <v>5.5</v>
      </c>
      <c r="D463" s="5">
        <v>0.8</v>
      </c>
      <c r="E463" s="5">
        <f t="shared" si="13"/>
        <v>5.2</v>
      </c>
      <c r="F463" s="5">
        <f>AVERAGE((Table1[[#This Row],[thermo]]*$S$7),(Table1[[#This Row],[1022]]*$T$7),( Table1[[#This Row],[1020]]*$U$7))</f>
        <v>4.8515958898351919</v>
      </c>
      <c r="G463" s="5">
        <f>AVERAGE((Table1[[#This Row],[thermo]]*$S$8),(Table1[[#This Row],[1022]]*$T$8),( Table1[[#This Row],[1020]]*$U$8))</f>
        <v>5.0270436878839231</v>
      </c>
      <c r="H463" s="5">
        <v>3.4</v>
      </c>
      <c r="I463" s="6">
        <v>5.108257</v>
      </c>
      <c r="J463" s="6">
        <f>Table1[[#This Row],[modulair]]-Table1[[#This Row],[adjusted_weighted_FEM_avg]]</f>
        <v>-1.6270436878839232</v>
      </c>
      <c r="K463" s="5">
        <f>Table1[[#This Row],[purpleair]]-Table1[[#This Row],[adjusted_weighted_FEM_avg]]</f>
        <v>8.1213312116076963E-2</v>
      </c>
      <c r="L463" s="5">
        <f>ABS(Table1[[#This Row],[modulair_err]])</f>
        <v>1.6270436878839232</v>
      </c>
      <c r="M463" s="5">
        <f>ABS(Table1[[#This Row],[purpleair_err]])</f>
        <v>8.1213312116076963E-2</v>
      </c>
      <c r="N463" s="5">
        <f>Table1[[#This Row],[modulair_err]]^2</f>
        <v>2.6472711622829173</v>
      </c>
      <c r="O463" s="5">
        <f>Table1[[#This Row],[purpleair_err]]^2</f>
        <v>6.5956020648633333E-3</v>
      </c>
      <c r="P463" s="5"/>
      <c r="Q463" s="5"/>
    </row>
    <row r="464" spans="1:17" x14ac:dyDescent="0.3">
      <c r="A464" s="2">
        <v>45522.75</v>
      </c>
      <c r="B464" s="5">
        <v>16</v>
      </c>
      <c r="C464" s="5">
        <v>1</v>
      </c>
      <c r="D464" s="5">
        <v>1.3</v>
      </c>
      <c r="E464" s="5">
        <f t="shared" si="13"/>
        <v>6.1000000000000005</v>
      </c>
      <c r="F464" s="5">
        <f>AVERAGE((Table1[[#This Row],[thermo]]*$S$7),(Table1[[#This Row],[1022]]*$T$7),( Table1[[#This Row],[1020]]*$U$7))</f>
        <v>3.5788803898156814</v>
      </c>
      <c r="G464" s="5">
        <f>AVERAGE((Table1[[#This Row],[thermo]]*$S$8),(Table1[[#This Row],[1022]]*$T$8),( Table1[[#This Row],[1020]]*$U$8))</f>
        <v>5.1746383060727767</v>
      </c>
      <c r="H464" s="5">
        <v>2.7</v>
      </c>
      <c r="I464" s="6">
        <v>4.7355840000000002</v>
      </c>
      <c r="J464" s="6">
        <f>Table1[[#This Row],[modulair]]-Table1[[#This Row],[adjusted_weighted_FEM_avg]]</f>
        <v>-2.4746383060727766</v>
      </c>
      <c r="K464" s="5">
        <f>Table1[[#This Row],[purpleair]]-Table1[[#This Row],[adjusted_weighted_FEM_avg]]</f>
        <v>-0.43905430607277651</v>
      </c>
      <c r="L464" s="5">
        <f>ABS(Table1[[#This Row],[modulair_err]])</f>
        <v>2.4746383060727766</v>
      </c>
      <c r="M464" s="5">
        <f>ABS(Table1[[#This Row],[purpleair_err]])</f>
        <v>0.43905430607277651</v>
      </c>
      <c r="N464" s="5">
        <f>Table1[[#This Row],[modulair_err]]^2</f>
        <v>6.1238347458827409</v>
      </c>
      <c r="O464" s="5">
        <f>Table1[[#This Row],[purpleair_err]]^2</f>
        <v>0.19276868368104733</v>
      </c>
      <c r="P464" s="5"/>
      <c r="Q464" s="5"/>
    </row>
    <row r="465" spans="1:17" x14ac:dyDescent="0.3">
      <c r="A465" s="2">
        <v>45522.791666666701</v>
      </c>
      <c r="B465" s="5">
        <v>12.7</v>
      </c>
      <c r="C465" s="5">
        <v>0.8</v>
      </c>
      <c r="D465" s="5">
        <v>1.8</v>
      </c>
      <c r="E465" s="5">
        <f t="shared" si="13"/>
        <v>5.1000000000000005</v>
      </c>
      <c r="F465" s="5">
        <f>AVERAGE((Table1[[#This Row],[thermo]]*$S$7),(Table1[[#This Row],[1022]]*$T$7),( Table1[[#This Row],[1020]]*$U$7))</f>
        <v>3.0535983342109767</v>
      </c>
      <c r="G465" s="5">
        <f>AVERAGE((Table1[[#This Row],[thermo]]*$S$8),(Table1[[#This Row],[1022]]*$T$8),( Table1[[#This Row],[1020]]*$U$8))</f>
        <v>4.3560725386545736</v>
      </c>
      <c r="H465" s="5">
        <v>1.5</v>
      </c>
      <c r="I465" s="6">
        <v>3.660657</v>
      </c>
      <c r="J465" s="6">
        <f>Table1[[#This Row],[modulair]]-Table1[[#This Row],[adjusted_weighted_FEM_avg]]</f>
        <v>-2.8560725386545736</v>
      </c>
      <c r="K465" s="5">
        <f>Table1[[#This Row],[purpleair]]-Table1[[#This Row],[adjusted_weighted_FEM_avg]]</f>
        <v>-0.69541553865457351</v>
      </c>
      <c r="L465" s="5">
        <f>ABS(Table1[[#This Row],[modulair_err]])</f>
        <v>2.8560725386545736</v>
      </c>
      <c r="M465" s="5">
        <f>ABS(Table1[[#This Row],[purpleair_err]])</f>
        <v>0.69541553865457351</v>
      </c>
      <c r="N465" s="5">
        <f>Table1[[#This Row],[modulair_err]]^2</f>
        <v>8.1571503460567811</v>
      </c>
      <c r="O465" s="5">
        <f>Table1[[#This Row],[purpleair_err]]^2</f>
        <v>0.48360277140223062</v>
      </c>
      <c r="P465" s="5"/>
      <c r="Q465" s="5"/>
    </row>
    <row r="466" spans="1:17" x14ac:dyDescent="0.3">
      <c r="A466" s="2">
        <v>45522.833333333299</v>
      </c>
      <c r="B466" s="5">
        <v>5.8</v>
      </c>
      <c r="C466" s="5">
        <v>1</v>
      </c>
      <c r="D466" s="5">
        <v>1.3</v>
      </c>
      <c r="E466" s="5">
        <f t="shared" si="13"/>
        <v>2.6999999999999997</v>
      </c>
      <c r="F466" s="5">
        <f>AVERAGE((Table1[[#This Row],[thermo]]*$S$7),(Table1[[#This Row],[1022]]*$T$7),( Table1[[#This Row],[1020]]*$U$7))</f>
        <v>1.8808428505825787</v>
      </c>
      <c r="G466" s="5">
        <f>AVERAGE((Table1[[#This Row],[thermo]]*$S$8),(Table1[[#This Row],[1022]]*$T$8),( Table1[[#This Row],[1020]]*$U$8))</f>
        <v>2.4012587125767726</v>
      </c>
      <c r="H466" s="5">
        <v>1</v>
      </c>
      <c r="I466" s="6">
        <v>3.1097030000000001</v>
      </c>
      <c r="J466" s="6">
        <f>Table1[[#This Row],[modulair]]-Table1[[#This Row],[adjusted_weighted_FEM_avg]]</f>
        <v>-1.4012587125767726</v>
      </c>
      <c r="K466" s="5">
        <f>Table1[[#This Row],[purpleair]]-Table1[[#This Row],[adjusted_weighted_FEM_avg]]</f>
        <v>0.70844428742322751</v>
      </c>
      <c r="L466" s="5">
        <f>ABS(Table1[[#This Row],[modulair_err]])</f>
        <v>1.4012587125767726</v>
      </c>
      <c r="M466" s="5">
        <f>ABS(Table1[[#This Row],[purpleair_err]])</f>
        <v>0.70844428742322751</v>
      </c>
      <c r="N466" s="5">
        <f>Table1[[#This Row],[modulair_err]]^2</f>
        <v>1.9635259795723141</v>
      </c>
      <c r="O466" s="5">
        <f>Table1[[#This Row],[purpleair_err]]^2</f>
        <v>0.5018933083826046</v>
      </c>
      <c r="P466" s="5"/>
      <c r="Q466" s="5"/>
    </row>
    <row r="467" spans="1:17" x14ac:dyDescent="0.3">
      <c r="A467" s="2">
        <v>45522.875</v>
      </c>
      <c r="B467" s="5">
        <v>0.4</v>
      </c>
      <c r="C467" s="5">
        <v>-1.1000000000000001</v>
      </c>
      <c r="D467" s="5">
        <v>-0.6</v>
      </c>
      <c r="E467" s="5">
        <f t="shared" si="13"/>
        <v>-0.43333333333333335</v>
      </c>
      <c r="F467" s="5">
        <f>AVERAGE((Table1[[#This Row],[thermo]]*$S$7),(Table1[[#This Row],[1022]]*$T$7),( Table1[[#This Row],[1020]]*$U$7))</f>
        <v>-0.71401132795209044</v>
      </c>
      <c r="G467" s="5">
        <f>AVERAGE((Table1[[#This Row],[thermo]]*$S$8),(Table1[[#This Row],[1022]]*$T$8),( Table1[[#This Row],[1020]]*$U$8))</f>
        <v>-0.53191855332538118</v>
      </c>
      <c r="H467" s="5">
        <v>1.2</v>
      </c>
      <c r="I467" s="6">
        <v>2.927441</v>
      </c>
      <c r="J467" s="6">
        <f>Table1[[#This Row],[modulair]]-Table1[[#This Row],[adjusted_weighted_FEM_avg]]</f>
        <v>1.7319185533253811</v>
      </c>
      <c r="K467" s="5">
        <f>Table1[[#This Row],[purpleair]]-Table1[[#This Row],[adjusted_weighted_FEM_avg]]</f>
        <v>3.4593595533253811</v>
      </c>
      <c r="L467" s="5">
        <f>ABS(Table1[[#This Row],[modulair_err]])</f>
        <v>1.7319185533253811</v>
      </c>
      <c r="M467" s="5">
        <f>ABS(Table1[[#This Row],[purpleair_err]])</f>
        <v>3.4593595533253811</v>
      </c>
      <c r="N467" s="5">
        <f>Table1[[#This Row],[modulair_err]]^2</f>
        <v>2.9995418753526812</v>
      </c>
      <c r="O467" s="5">
        <f>Table1[[#This Row],[purpleair_err]]^2</f>
        <v>11.967168519183581</v>
      </c>
      <c r="P467" s="5"/>
      <c r="Q467" s="5"/>
    </row>
    <row r="468" spans="1:17" x14ac:dyDescent="0.3">
      <c r="A468" s="2">
        <v>45522.916666666701</v>
      </c>
      <c r="B468" s="5">
        <v>2.8</v>
      </c>
      <c r="C468" s="5">
        <v>1.7</v>
      </c>
      <c r="D468" s="5">
        <v>-1.3</v>
      </c>
      <c r="E468" s="5">
        <f t="shared" si="13"/>
        <v>1.0666666666666667</v>
      </c>
      <c r="F468" s="5">
        <f>AVERAGE((Table1[[#This Row],[thermo]]*$S$7),(Table1[[#This Row],[1022]]*$T$7),( Table1[[#This Row],[1020]]*$U$7))</f>
        <v>1.0654580800904183</v>
      </c>
      <c r="G468" s="5">
        <f>AVERAGE((Table1[[#This Row],[thermo]]*$S$8),(Table1[[#This Row],[1022]]*$T$8),( Table1[[#This Row],[1020]]*$U$8))</f>
        <v>1.0377009174336242</v>
      </c>
      <c r="H468" s="5">
        <v>1.5</v>
      </c>
      <c r="I468" s="6">
        <v>3.0623360000000002</v>
      </c>
      <c r="J468" s="6">
        <f>Table1[[#This Row],[modulair]]-Table1[[#This Row],[adjusted_weighted_FEM_avg]]</f>
        <v>0.46229908256637575</v>
      </c>
      <c r="K468" s="5">
        <f>Table1[[#This Row],[purpleair]]-Table1[[#This Row],[adjusted_weighted_FEM_avg]]</f>
        <v>2.0246350825663759</v>
      </c>
      <c r="L468" s="5">
        <f>ABS(Table1[[#This Row],[modulair_err]])</f>
        <v>0.46229908256637575</v>
      </c>
      <c r="M468" s="5">
        <f>ABS(Table1[[#This Row],[purpleair_err]])</f>
        <v>2.0246350825663759</v>
      </c>
      <c r="N468" s="5">
        <f>Table1[[#This Row],[modulair_err]]^2</f>
        <v>0.2137204417417127</v>
      </c>
      <c r="O468" s="5">
        <f>Table1[[#This Row],[purpleair_err]]^2</f>
        <v>4.0991472175585555</v>
      </c>
      <c r="P468" s="5"/>
      <c r="Q468" s="5"/>
    </row>
    <row r="469" spans="1:17" x14ac:dyDescent="0.3">
      <c r="A469" s="2">
        <v>45522.958333333299</v>
      </c>
      <c r="B469" s="5">
        <v>1.1000000000000001</v>
      </c>
      <c r="C469" s="5">
        <v>9.3000000000000007</v>
      </c>
      <c r="D469" s="5">
        <v>1.3</v>
      </c>
      <c r="E469" s="5">
        <f t="shared" si="13"/>
        <v>3.9000000000000004</v>
      </c>
      <c r="F469" s="5">
        <f>AVERAGE((Table1[[#This Row],[thermo]]*$S$7),(Table1[[#This Row],[1022]]*$T$7),( Table1[[#This Row],[1020]]*$U$7))</f>
        <v>5.7544746903592321</v>
      </c>
      <c r="G469" s="5">
        <f>AVERAGE((Table1[[#This Row],[thermo]]*$S$8),(Table1[[#This Row],[1022]]*$T$8),( Table1[[#This Row],[1020]]*$U$8))</f>
        <v>4.5067162235234388</v>
      </c>
      <c r="H469" s="5">
        <v>1.9</v>
      </c>
      <c r="I469" s="6">
        <v>2.9215970000000002</v>
      </c>
      <c r="J469" s="6">
        <f>Table1[[#This Row],[modulair]]-Table1[[#This Row],[adjusted_weighted_FEM_avg]]</f>
        <v>-2.6067162235234389</v>
      </c>
      <c r="K469" s="5">
        <f>Table1[[#This Row],[purpleair]]-Table1[[#This Row],[adjusted_weighted_FEM_avg]]</f>
        <v>-1.5851192235234386</v>
      </c>
      <c r="L469" s="5">
        <f>ABS(Table1[[#This Row],[modulair_err]])</f>
        <v>2.6067162235234389</v>
      </c>
      <c r="M469" s="5">
        <f>ABS(Table1[[#This Row],[purpleair_err]])</f>
        <v>1.5851192235234386</v>
      </c>
      <c r="N469" s="5">
        <f>Table1[[#This Row],[modulair_err]]^2</f>
        <v>6.7949694699802992</v>
      </c>
      <c r="O469" s="5">
        <f>Table1[[#This Row],[purpleair_err]]^2</f>
        <v>2.5126029527835487</v>
      </c>
      <c r="P469" s="5"/>
      <c r="Q469" s="5"/>
    </row>
    <row r="470" spans="1:17" x14ac:dyDescent="0.3">
      <c r="A470" s="2">
        <v>45523</v>
      </c>
      <c r="B470" s="5">
        <v>-6.6</v>
      </c>
      <c r="C470" s="5">
        <v>-2.5</v>
      </c>
      <c r="D470" s="5">
        <v>2.8</v>
      </c>
      <c r="E470" s="5">
        <f t="shared" si="13"/>
        <v>-2.1</v>
      </c>
      <c r="F470" s="5">
        <f>AVERAGE((Table1[[#This Row],[thermo]]*$S$7),(Table1[[#This Row],[1022]]*$T$7),( Table1[[#This Row],[1020]]*$U$7))</f>
        <v>-1.7380054473374571</v>
      </c>
      <c r="G470" s="5">
        <f>AVERAGE((Table1[[#This Row],[thermo]]*$S$8),(Table1[[#This Row],[1022]]*$T$8),( Table1[[#This Row],[1020]]*$U$8))</f>
        <v>-1.9163358681823814</v>
      </c>
      <c r="H470" s="5">
        <v>2.7</v>
      </c>
      <c r="I470" s="6">
        <v>2.8125300000000002</v>
      </c>
      <c r="J470" s="6">
        <f>Table1[[#This Row],[modulair]]-Table1[[#This Row],[adjusted_weighted_FEM_avg]]</f>
        <v>4.6163358681823814</v>
      </c>
      <c r="K470" s="5">
        <f>Table1[[#This Row],[purpleair]]-Table1[[#This Row],[adjusted_weighted_FEM_avg]]</f>
        <v>4.7288658681823819</v>
      </c>
      <c r="L470" s="5">
        <f>ABS(Table1[[#This Row],[modulair_err]])</f>
        <v>4.6163358681823814</v>
      </c>
      <c r="M470" s="5">
        <f>ABS(Table1[[#This Row],[purpleair_err]])</f>
        <v>4.7288658681823819</v>
      </c>
      <c r="N470" s="5">
        <f>Table1[[#This Row],[modulair_err]]^2</f>
        <v>21.310556847867183</v>
      </c>
      <c r="O470" s="5">
        <f>Table1[[#This Row],[purpleair_err]]^2</f>
        <v>22.362172399260313</v>
      </c>
      <c r="P470" s="5"/>
      <c r="Q470" s="5"/>
    </row>
    <row r="471" spans="1:17" x14ac:dyDescent="0.3">
      <c r="A471" s="2">
        <v>45523.041666666701</v>
      </c>
      <c r="B471" s="5">
        <v>17.5</v>
      </c>
      <c r="C471" s="5">
        <v>6.1</v>
      </c>
      <c r="D471" s="5">
        <v>3</v>
      </c>
      <c r="E471" s="5">
        <f t="shared" si="13"/>
        <v>8.8666666666666671</v>
      </c>
      <c r="F471" s="5">
        <f>AVERAGE((Table1[[#This Row],[thermo]]*$S$7),(Table1[[#This Row],[1022]]*$T$7),( Table1[[#This Row],[1020]]*$U$7))</f>
        <v>7.1528875923348449</v>
      </c>
      <c r="G471" s="5">
        <f>AVERAGE((Table1[[#This Row],[thermo]]*$S$8),(Table1[[#This Row],[1022]]*$T$8),( Table1[[#This Row],[1020]]*$U$8))</f>
        <v>8.2062242056533723</v>
      </c>
      <c r="H471" s="5">
        <v>3</v>
      </c>
      <c r="I471" s="6">
        <v>3.5891700000000002</v>
      </c>
      <c r="J471" s="6">
        <f>Table1[[#This Row],[modulair]]-Table1[[#This Row],[adjusted_weighted_FEM_avg]]</f>
        <v>-5.2062242056533723</v>
      </c>
      <c r="K471" s="5">
        <f>Table1[[#This Row],[purpleair]]-Table1[[#This Row],[adjusted_weighted_FEM_avg]]</f>
        <v>-4.6170542056533721</v>
      </c>
      <c r="L471" s="5">
        <f>ABS(Table1[[#This Row],[modulair_err]])</f>
        <v>5.2062242056533723</v>
      </c>
      <c r="M471" s="5">
        <f>ABS(Table1[[#This Row],[purpleair_err]])</f>
        <v>4.6170542056533721</v>
      </c>
      <c r="N471" s="5">
        <f>Table1[[#This Row],[modulair_err]]^2</f>
        <v>27.104770479531087</v>
      </c>
      <c r="O471" s="5">
        <f>Table1[[#This Row],[purpleair_err]]^2</f>
        <v>21.317189537941491</v>
      </c>
      <c r="P471" s="5"/>
      <c r="Q471" s="5"/>
    </row>
    <row r="472" spans="1:17" x14ac:dyDescent="0.3">
      <c r="A472" s="2">
        <v>45523.083333333299</v>
      </c>
      <c r="B472" s="5">
        <v>13.2</v>
      </c>
      <c r="C472" s="5">
        <v>2.7</v>
      </c>
      <c r="D472" s="5">
        <v>2.2999999999999998</v>
      </c>
      <c r="E472" s="5">
        <f t="shared" si="13"/>
        <v>6.0666666666666664</v>
      </c>
      <c r="F472" s="5">
        <f>AVERAGE((Table1[[#This Row],[thermo]]*$S$7),(Table1[[#This Row],[1022]]*$T$7),( Table1[[#This Row],[1020]]*$U$7))</f>
        <v>4.3389580044231719</v>
      </c>
      <c r="G472" s="5">
        <f>AVERAGE((Table1[[#This Row],[thermo]]*$S$8),(Table1[[#This Row],[1022]]*$T$8),( Table1[[#This Row],[1020]]*$U$8))</f>
        <v>5.4267643763763083</v>
      </c>
      <c r="H472" s="5">
        <v>2.6</v>
      </c>
      <c r="I472" s="6">
        <v>2.9751840000000001</v>
      </c>
      <c r="J472" s="6">
        <f>Table1[[#This Row],[modulair]]-Table1[[#This Row],[adjusted_weighted_FEM_avg]]</f>
        <v>-2.8267643763763082</v>
      </c>
      <c r="K472" s="5">
        <f>Table1[[#This Row],[purpleair]]-Table1[[#This Row],[adjusted_weighted_FEM_avg]]</f>
        <v>-2.4515803763763082</v>
      </c>
      <c r="L472" s="5">
        <f>ABS(Table1[[#This Row],[modulair_err]])</f>
        <v>2.8267643763763082</v>
      </c>
      <c r="M472" s="5">
        <f>ABS(Table1[[#This Row],[purpleair_err]])</f>
        <v>2.4515803763763082</v>
      </c>
      <c r="N472" s="5">
        <f>Table1[[#This Row],[modulair_err]]^2</f>
        <v>7.9905968395501388</v>
      </c>
      <c r="O472" s="5">
        <f>Table1[[#This Row],[purpleair_err]]^2</f>
        <v>6.0102463418334011</v>
      </c>
      <c r="P472" s="5"/>
      <c r="Q472" s="5"/>
    </row>
    <row r="473" spans="1:17" x14ac:dyDescent="0.3">
      <c r="A473" s="2">
        <v>45523.125</v>
      </c>
      <c r="B473" s="5">
        <v>2.7</v>
      </c>
      <c r="C473" s="5">
        <v>4.9000000000000004</v>
      </c>
      <c r="D473" s="5">
        <v>1.5</v>
      </c>
      <c r="E473" s="5">
        <f t="shared" si="13"/>
        <v>3.0333333333333337</v>
      </c>
      <c r="F473" s="5">
        <f>AVERAGE((Table1[[#This Row],[thermo]]*$S$7),(Table1[[#This Row],[1022]]*$T$7),( Table1[[#This Row],[1020]]*$U$7))</f>
        <v>3.6070711784923346</v>
      </c>
      <c r="G473" s="5">
        <f>AVERAGE((Table1[[#This Row],[thermo]]*$S$8),(Table1[[#This Row],[1022]]*$T$8),( Table1[[#This Row],[1020]]*$U$8))</f>
        <v>3.2122458437859289</v>
      </c>
      <c r="H473" s="5">
        <v>2.8</v>
      </c>
      <c r="I473" s="6">
        <v>3.110932</v>
      </c>
      <c r="J473" s="6">
        <f>Table1[[#This Row],[modulair]]-Table1[[#This Row],[adjusted_weighted_FEM_avg]]</f>
        <v>-0.4122458437859291</v>
      </c>
      <c r="K473" s="5">
        <f>Table1[[#This Row],[purpleair]]-Table1[[#This Row],[adjusted_weighted_FEM_avg]]</f>
        <v>-0.10131384378592889</v>
      </c>
      <c r="L473" s="5">
        <f>ABS(Table1[[#This Row],[modulair_err]])</f>
        <v>0.4122458437859291</v>
      </c>
      <c r="M473" s="5">
        <f>ABS(Table1[[#This Row],[purpleair_err]])</f>
        <v>0.10131384378592889</v>
      </c>
      <c r="N473" s="5">
        <f>Table1[[#This Row],[modulair_err]]^2</f>
        <v>0.16994663571877267</v>
      </c>
      <c r="O473" s="5">
        <f>Table1[[#This Row],[purpleair_err]]^2</f>
        <v>1.0264494942679602E-2</v>
      </c>
      <c r="P473" s="5"/>
      <c r="Q473" s="5"/>
    </row>
    <row r="474" spans="1:17" x14ac:dyDescent="0.3">
      <c r="A474" s="2">
        <v>45523.166666666701</v>
      </c>
      <c r="B474" s="5">
        <v>-11</v>
      </c>
      <c r="C474" s="5">
        <v>2.9</v>
      </c>
      <c r="D474" s="5">
        <v>4.3</v>
      </c>
      <c r="E474" s="5">
        <f t="shared" si="13"/>
        <v>-1.2666666666666666</v>
      </c>
      <c r="F474" s="5">
        <f>AVERAGE((Table1[[#This Row],[thermo]]*$S$7),(Table1[[#This Row],[1022]]*$T$7),( Table1[[#This Row],[1020]]*$U$7))</f>
        <v>0.96758402093815155</v>
      </c>
      <c r="G474" s="5">
        <f>AVERAGE((Table1[[#This Row],[thermo]]*$S$8),(Table1[[#This Row],[1022]]*$T$8),( Table1[[#This Row],[1020]]*$U$8))</f>
        <v>-0.43076122796574062</v>
      </c>
      <c r="H474" s="5">
        <v>3.3</v>
      </c>
      <c r="I474" s="6">
        <v>2.7379039999999999</v>
      </c>
      <c r="J474" s="6">
        <f>Table1[[#This Row],[modulair]]-Table1[[#This Row],[adjusted_weighted_FEM_avg]]</f>
        <v>3.7307612279657403</v>
      </c>
      <c r="K474" s="5">
        <f>Table1[[#This Row],[purpleair]]-Table1[[#This Row],[adjusted_weighted_FEM_avg]]</f>
        <v>3.1686652279657403</v>
      </c>
      <c r="L474" s="5">
        <f>ABS(Table1[[#This Row],[modulair_err]])</f>
        <v>3.7307612279657403</v>
      </c>
      <c r="M474" s="5">
        <f>ABS(Table1[[#This Row],[purpleair_err]])</f>
        <v>3.1686652279657403</v>
      </c>
      <c r="N474" s="5">
        <f>Table1[[#This Row],[modulair_err]]^2</f>
        <v>13.918579340092439</v>
      </c>
      <c r="O474" s="5">
        <f>Table1[[#This Row],[purpleair_err]]^2</f>
        <v>10.040439326919177</v>
      </c>
      <c r="P474" s="5"/>
      <c r="Q474" s="5"/>
    </row>
    <row r="475" spans="1:17" x14ac:dyDescent="0.3">
      <c r="A475" s="2">
        <v>45523.208333333299</v>
      </c>
      <c r="B475" s="5">
        <v>-5.4</v>
      </c>
      <c r="C475" s="5">
        <v>3.4</v>
      </c>
      <c r="D475" s="5">
        <v>3.5</v>
      </c>
      <c r="E475" s="5">
        <f t="shared" si="13"/>
        <v>0.49999999999999983</v>
      </c>
      <c r="F475" s="5">
        <f>AVERAGE((Table1[[#This Row],[thermo]]*$S$7),(Table1[[#This Row],[1022]]*$T$7),( Table1[[#This Row],[1020]]*$U$7))</f>
        <v>1.9622818905839707</v>
      </c>
      <c r="G475" s="5">
        <f>AVERAGE((Table1[[#This Row],[thermo]]*$S$8),(Table1[[#This Row],[1022]]*$T$8),( Table1[[#This Row],[1020]]*$U$8))</f>
        <v>1.0393266520002533</v>
      </c>
      <c r="H475" s="5">
        <v>3.9</v>
      </c>
      <c r="I475" s="6">
        <v>3.0240999999999998</v>
      </c>
      <c r="J475" s="6">
        <f>Table1[[#This Row],[modulair]]-Table1[[#This Row],[adjusted_weighted_FEM_avg]]</f>
        <v>2.8606733479997466</v>
      </c>
      <c r="K475" s="5">
        <f>Table1[[#This Row],[purpleair]]-Table1[[#This Row],[adjusted_weighted_FEM_avg]]</f>
        <v>1.9847733479997465</v>
      </c>
      <c r="L475" s="5">
        <f>ABS(Table1[[#This Row],[modulair_err]])</f>
        <v>2.8606733479997466</v>
      </c>
      <c r="M475" s="5">
        <f>ABS(Table1[[#This Row],[purpleair_err]])</f>
        <v>1.9847733479997465</v>
      </c>
      <c r="N475" s="5">
        <f>Table1[[#This Row],[modulair_err]]^2</f>
        <v>8.183452003956079</v>
      </c>
      <c r="O475" s="5">
        <f>Table1[[#This Row],[purpleair_err]]^2</f>
        <v>3.9393252429301229</v>
      </c>
      <c r="P475" s="5"/>
      <c r="Q475" s="5"/>
    </row>
    <row r="476" spans="1:17" x14ac:dyDescent="0.3">
      <c r="A476" s="2">
        <v>45523.25</v>
      </c>
      <c r="B476" s="5">
        <v>14.9</v>
      </c>
      <c r="C476" s="5">
        <v>2.8</v>
      </c>
      <c r="D476" s="5">
        <v>5.2</v>
      </c>
      <c r="E476" s="5">
        <f t="shared" si="13"/>
        <v>7.6333333333333329</v>
      </c>
      <c r="F476" s="5">
        <f>AVERAGE((Table1[[#This Row],[thermo]]*$S$7),(Table1[[#This Row],[1022]]*$T$7),( Table1[[#This Row],[1020]]*$U$7))</f>
        <v>5.4684695417360629</v>
      </c>
      <c r="G476" s="5">
        <f>AVERAGE((Table1[[#This Row],[thermo]]*$S$8),(Table1[[#This Row],[1022]]*$T$8),( Table1[[#This Row],[1020]]*$U$8))</f>
        <v>6.8591007487568385</v>
      </c>
      <c r="H476" s="5">
        <v>4.5999999999999996</v>
      </c>
      <c r="I476" s="6">
        <v>3.6779787000000002</v>
      </c>
      <c r="J476" s="6">
        <f>Table1[[#This Row],[modulair]]-Table1[[#This Row],[adjusted_weighted_FEM_avg]]</f>
        <v>-2.2591007487568389</v>
      </c>
      <c r="K476" s="5">
        <f>Table1[[#This Row],[purpleair]]-Table1[[#This Row],[adjusted_weighted_FEM_avg]]</f>
        <v>-3.1811220487568383</v>
      </c>
      <c r="L476" s="5">
        <f>ABS(Table1[[#This Row],[modulair_err]])</f>
        <v>2.2591007487568389</v>
      </c>
      <c r="M476" s="5">
        <f>ABS(Table1[[#This Row],[purpleair_err]])</f>
        <v>3.1811220487568383</v>
      </c>
      <c r="N476" s="5">
        <f>Table1[[#This Row],[modulair_err]]^2</f>
        <v>5.10353619303371</v>
      </c>
      <c r="O476" s="5">
        <f>Table1[[#This Row],[purpleair_err]]^2</f>
        <v>10.119537489086905</v>
      </c>
      <c r="P476" s="5"/>
      <c r="Q476" s="5"/>
    </row>
    <row r="477" spans="1:17" x14ac:dyDescent="0.3">
      <c r="A477" s="2">
        <v>45523.291666666701</v>
      </c>
      <c r="B477" s="5">
        <v>5</v>
      </c>
      <c r="C477" s="5">
        <v>2.2999999999999998</v>
      </c>
      <c r="D477" s="5">
        <v>4.5</v>
      </c>
      <c r="E477" s="5">
        <f t="shared" si="13"/>
        <v>3.9333333333333336</v>
      </c>
      <c r="F477" s="5">
        <f>AVERAGE((Table1[[#This Row],[thermo]]*$S$7),(Table1[[#This Row],[1022]]*$T$7),( Table1[[#This Row],[1020]]*$U$7))</f>
        <v>3.3491005096569686</v>
      </c>
      <c r="G477" s="5">
        <f>AVERAGE((Table1[[#This Row],[thermo]]*$S$8),(Table1[[#This Row],[1022]]*$T$8),( Table1[[#This Row],[1020]]*$U$8))</f>
        <v>3.7391485207963213</v>
      </c>
      <c r="H477" s="5">
        <v>4.8</v>
      </c>
      <c r="I477" s="6">
        <v>3.8045247</v>
      </c>
      <c r="J477" s="6">
        <f>Table1[[#This Row],[modulair]]-Table1[[#This Row],[adjusted_weighted_FEM_avg]]</f>
        <v>1.0608514792036785</v>
      </c>
      <c r="K477" s="5">
        <f>Table1[[#This Row],[purpleair]]-Table1[[#This Row],[adjusted_weighted_FEM_avg]]</f>
        <v>6.5376179203678664E-2</v>
      </c>
      <c r="L477" s="5">
        <f>ABS(Table1[[#This Row],[modulair_err]])</f>
        <v>1.0608514792036785</v>
      </c>
      <c r="M477" s="5">
        <f>ABS(Table1[[#This Row],[purpleair_err]])</f>
        <v>6.5376179203678664E-2</v>
      </c>
      <c r="N477" s="5">
        <f>Table1[[#This Row],[modulair_err]]^2</f>
        <v>1.1254058609286328</v>
      </c>
      <c r="O477" s="5">
        <f>Table1[[#This Row],[purpleair_err]]^2</f>
        <v>4.2740448072715069E-3</v>
      </c>
      <c r="P477" s="5"/>
      <c r="Q477" s="5"/>
    </row>
    <row r="478" spans="1:17" x14ac:dyDescent="0.3">
      <c r="A478" s="2">
        <v>45523.333333333299</v>
      </c>
      <c r="B478" s="5">
        <v>-12.6</v>
      </c>
      <c r="C478" s="5">
        <v>7.2</v>
      </c>
      <c r="D478" s="5">
        <v>4.5</v>
      </c>
      <c r="E478" s="5">
        <f t="shared" si="13"/>
        <v>-0.29999999999999982</v>
      </c>
      <c r="F478" s="5">
        <f>AVERAGE((Table1[[#This Row],[thermo]]*$S$7),(Table1[[#This Row],[1022]]*$T$7),( Table1[[#This Row],[1020]]*$U$7))</f>
        <v>3.1679122288797887</v>
      </c>
      <c r="G478" s="5">
        <f>AVERAGE((Table1[[#This Row],[thermo]]*$S$8),(Table1[[#This Row],[1022]]*$T$8),( Table1[[#This Row],[1020]]*$U$8))</f>
        <v>0.95113065424105459</v>
      </c>
      <c r="H478" s="5">
        <v>4.4000000000000004</v>
      </c>
      <c r="I478" s="6">
        <v>4.78915867</v>
      </c>
      <c r="J478" s="6">
        <f>Table1[[#This Row],[modulair]]-Table1[[#This Row],[adjusted_weighted_FEM_avg]]</f>
        <v>3.4488693457589457</v>
      </c>
      <c r="K478" s="5">
        <f>Table1[[#This Row],[purpleair]]-Table1[[#This Row],[adjusted_weighted_FEM_avg]]</f>
        <v>3.8380280157589453</v>
      </c>
      <c r="L478" s="5">
        <f>ABS(Table1[[#This Row],[modulair_err]])</f>
        <v>3.4488693457589457</v>
      </c>
      <c r="M478" s="5">
        <f>ABS(Table1[[#This Row],[purpleair_err]])</f>
        <v>3.8380280157589453</v>
      </c>
      <c r="N478" s="5">
        <f>Table1[[#This Row],[modulair_err]]^2</f>
        <v>11.894699764115737</v>
      </c>
      <c r="O478" s="5">
        <f>Table1[[#This Row],[purpleair_err]]^2</f>
        <v>14.730459049750547</v>
      </c>
      <c r="P478" s="5"/>
      <c r="Q478" s="5"/>
    </row>
    <row r="479" spans="1:17" x14ac:dyDescent="0.3">
      <c r="A479" s="2">
        <v>45523.375</v>
      </c>
      <c r="B479" s="5">
        <v>0.9</v>
      </c>
      <c r="C479" s="5">
        <v>8.5</v>
      </c>
      <c r="D479" s="5">
        <v>4</v>
      </c>
      <c r="E479" s="5">
        <f t="shared" si="13"/>
        <v>4.4666666666666668</v>
      </c>
      <c r="F479" s="5">
        <f>AVERAGE((Table1[[#This Row],[thermo]]*$S$7),(Table1[[#This Row],[1022]]*$T$7),( Table1[[#This Row],[1020]]*$U$7))</f>
        <v>6.0083001360271764</v>
      </c>
      <c r="G479" s="5">
        <f>AVERAGE((Table1[[#This Row],[thermo]]*$S$8),(Table1[[#This Row],[1022]]*$T$8),( Table1[[#This Row],[1020]]*$U$8))</f>
        <v>4.9914767447937667</v>
      </c>
      <c r="H479" s="5">
        <v>4.5</v>
      </c>
      <c r="I479" s="6">
        <v>5.2088469999999996</v>
      </c>
      <c r="J479" s="6">
        <f>Table1[[#This Row],[modulair]]-Table1[[#This Row],[adjusted_weighted_FEM_avg]]</f>
        <v>-0.49147674479376668</v>
      </c>
      <c r="K479" s="5">
        <f>Table1[[#This Row],[purpleair]]-Table1[[#This Row],[adjusted_weighted_FEM_avg]]</f>
        <v>0.21737025520623288</v>
      </c>
      <c r="L479" s="5">
        <f>ABS(Table1[[#This Row],[modulair_err]])</f>
        <v>0.49147674479376668</v>
      </c>
      <c r="M479" s="5">
        <f>ABS(Table1[[#This Row],[purpleair_err]])</f>
        <v>0.21737025520623288</v>
      </c>
      <c r="N479" s="5">
        <f>Table1[[#This Row],[modulair_err]]^2</f>
        <v>0.24154939067307726</v>
      </c>
      <c r="O479" s="5">
        <f>Table1[[#This Row],[purpleair_err]]^2</f>
        <v>4.7249827848422812E-2</v>
      </c>
      <c r="P479" s="5"/>
      <c r="Q479" s="5"/>
    </row>
    <row r="480" spans="1:17" x14ac:dyDescent="0.3">
      <c r="A480" s="2">
        <v>45523.416666666701</v>
      </c>
      <c r="B480" s="5">
        <v>12.9</v>
      </c>
      <c r="C480" s="5">
        <v>9.1</v>
      </c>
      <c r="D480" s="5">
        <v>5.8</v>
      </c>
      <c r="E480" s="5">
        <f t="shared" si="13"/>
        <v>9.2666666666666675</v>
      </c>
      <c r="F480" s="5">
        <f>AVERAGE((Table1[[#This Row],[thermo]]*$S$7),(Table1[[#This Row],[1022]]*$T$7),( Table1[[#This Row],[1020]]*$U$7))</f>
        <v>8.833172243649825</v>
      </c>
      <c r="G480" s="5">
        <f>AVERAGE((Table1[[#This Row],[thermo]]*$S$8),(Table1[[#This Row],[1022]]*$T$8),( Table1[[#This Row],[1020]]*$U$8))</f>
        <v>9.0756919059568535</v>
      </c>
      <c r="H480" s="5">
        <v>4.7</v>
      </c>
      <c r="I480" s="6">
        <v>5.6641219999999999</v>
      </c>
      <c r="J480" s="6">
        <f>Table1[[#This Row],[modulair]]-Table1[[#This Row],[adjusted_weighted_FEM_avg]]</f>
        <v>-4.3756919059568533</v>
      </c>
      <c r="K480" s="5">
        <f>Table1[[#This Row],[purpleair]]-Table1[[#This Row],[adjusted_weighted_FEM_avg]]</f>
        <v>-3.4115699059568536</v>
      </c>
      <c r="L480" s="5">
        <f>ABS(Table1[[#This Row],[modulair_err]])</f>
        <v>4.3756919059568533</v>
      </c>
      <c r="M480" s="5">
        <f>ABS(Table1[[#This Row],[purpleair_err]])</f>
        <v>3.4115699059568536</v>
      </c>
      <c r="N480" s="5">
        <f>Table1[[#This Row],[modulair_err]]^2</f>
        <v>19.146679655856321</v>
      </c>
      <c r="O480" s="5">
        <f>Table1[[#This Row],[purpleair_err]]^2</f>
        <v>11.638809223230455</v>
      </c>
      <c r="P480" s="5"/>
      <c r="Q480" s="5"/>
    </row>
    <row r="481" spans="1:17" x14ac:dyDescent="0.3">
      <c r="A481" s="2">
        <v>45523.458333333299</v>
      </c>
      <c r="B481" s="5">
        <v>3.3</v>
      </c>
      <c r="C481" s="5">
        <v>7.5</v>
      </c>
      <c r="D481" s="5">
        <v>6.3</v>
      </c>
      <c r="E481" s="5">
        <f t="shared" si="13"/>
        <v>5.7</v>
      </c>
      <c r="F481" s="5">
        <f>AVERAGE((Table1[[#This Row],[thermo]]*$S$7),(Table1[[#This Row],[1022]]*$T$7),( Table1[[#This Row],[1020]]*$U$7))</f>
        <v>6.4737426259536575</v>
      </c>
      <c r="G481" s="5">
        <f>AVERAGE((Table1[[#This Row],[thermo]]*$S$8),(Table1[[#This Row],[1022]]*$T$8),( Table1[[#This Row],[1020]]*$U$8))</f>
        <v>5.9734645518929144</v>
      </c>
      <c r="H481" s="5">
        <v>4</v>
      </c>
      <c r="I481" s="6">
        <v>5.609553</v>
      </c>
      <c r="J481" s="6">
        <f>Table1[[#This Row],[modulair]]-Table1[[#This Row],[adjusted_weighted_FEM_avg]]</f>
        <v>-1.9734645518929144</v>
      </c>
      <c r="K481" s="5">
        <f>Table1[[#This Row],[purpleair]]-Table1[[#This Row],[adjusted_weighted_FEM_avg]]</f>
        <v>-0.36391155189291435</v>
      </c>
      <c r="L481" s="5">
        <f>ABS(Table1[[#This Row],[modulair_err]])</f>
        <v>1.9734645518929144</v>
      </c>
      <c r="M481" s="5">
        <f>ABS(Table1[[#This Row],[purpleair_err]])</f>
        <v>0.36391155189291435</v>
      </c>
      <c r="N481" s="5">
        <f>Table1[[#This Row],[modulair_err]]^2</f>
        <v>3.8945623375779013</v>
      </c>
      <c r="O481" s="5">
        <f>Table1[[#This Row],[purpleair_err]]^2</f>
        <v>0.1324316176011093</v>
      </c>
      <c r="P481" s="5"/>
      <c r="Q481" s="5"/>
    </row>
    <row r="482" spans="1:17" x14ac:dyDescent="0.3">
      <c r="A482" s="2">
        <v>45523.5</v>
      </c>
      <c r="B482" s="5">
        <v>4.0999999999999996</v>
      </c>
      <c r="C482" s="5">
        <v>4.9000000000000004</v>
      </c>
      <c r="D482" s="5">
        <v>1.3</v>
      </c>
      <c r="E482" s="5">
        <f t="shared" si="13"/>
        <v>3.4333333333333336</v>
      </c>
      <c r="F482" s="5">
        <f>AVERAGE((Table1[[#This Row],[thermo]]*$S$7),(Table1[[#This Row],[1022]]*$T$7),( Table1[[#This Row],[1020]]*$U$7))</f>
        <v>3.7856242467776995</v>
      </c>
      <c r="G482" s="5">
        <f>AVERAGE((Table1[[#This Row],[thermo]]*$S$8),(Table1[[#This Row],[1022]]*$T$8),( Table1[[#This Row],[1020]]*$U$8))</f>
        <v>3.5288131854094154</v>
      </c>
      <c r="H482" s="5">
        <v>3.3</v>
      </c>
      <c r="I482" s="6">
        <v>5.5860149999999997</v>
      </c>
      <c r="J482" s="6">
        <f>Table1[[#This Row],[modulair]]-Table1[[#This Row],[adjusted_weighted_FEM_avg]]</f>
        <v>-0.22881318540941553</v>
      </c>
      <c r="K482" s="5">
        <f>Table1[[#This Row],[purpleair]]-Table1[[#This Row],[adjusted_weighted_FEM_avg]]</f>
        <v>2.0572018145905844</v>
      </c>
      <c r="L482" s="5">
        <f>ABS(Table1[[#This Row],[modulair_err]])</f>
        <v>0.22881318540941553</v>
      </c>
      <c r="M482" s="5">
        <f>ABS(Table1[[#This Row],[purpleair_err]])</f>
        <v>2.0572018145905844</v>
      </c>
      <c r="N482" s="5">
        <f>Table1[[#This Row],[modulair_err]]^2</f>
        <v>5.2355473817203568E-2</v>
      </c>
      <c r="O482" s="5">
        <f>Table1[[#This Row],[purpleair_err]]^2</f>
        <v>4.2320793059547928</v>
      </c>
      <c r="P482" s="5"/>
      <c r="Q482" s="5"/>
    </row>
    <row r="483" spans="1:17" x14ac:dyDescent="0.3">
      <c r="A483" s="2">
        <v>45523.541666666701</v>
      </c>
      <c r="B483" s="5">
        <v>11.6</v>
      </c>
      <c r="C483" s="5">
        <v>4.3</v>
      </c>
      <c r="D483" s="5">
        <v>-1.1000000000000001</v>
      </c>
      <c r="E483" s="5">
        <f t="shared" si="13"/>
        <v>4.9333333333333327</v>
      </c>
      <c r="F483" s="5">
        <f>AVERAGE((Table1[[#This Row],[thermo]]*$S$7),(Table1[[#This Row],[1022]]*$T$7),( Table1[[#This Row],[1020]]*$U$7))</f>
        <v>4.0434676528608016</v>
      </c>
      <c r="G483" s="5">
        <f>AVERAGE((Table1[[#This Row],[thermo]]*$S$8),(Table1[[#This Row],[1022]]*$T$8),( Table1[[#This Row],[1020]]*$U$8))</f>
        <v>4.5543694393607925</v>
      </c>
      <c r="H483" s="5">
        <v>4.0999999999999996</v>
      </c>
      <c r="I483" s="6">
        <v>5.6918420000000003</v>
      </c>
      <c r="J483" s="6">
        <f>Table1[[#This Row],[modulair]]-Table1[[#This Row],[adjusted_weighted_FEM_avg]]</f>
        <v>-0.45436943936079288</v>
      </c>
      <c r="K483" s="5">
        <f>Table1[[#This Row],[purpleair]]-Table1[[#This Row],[adjusted_weighted_FEM_avg]]</f>
        <v>1.1374725606392078</v>
      </c>
      <c r="L483" s="5">
        <f>ABS(Table1[[#This Row],[modulair_err]])</f>
        <v>0.45436943936079288</v>
      </c>
      <c r="M483" s="5">
        <f>ABS(Table1[[#This Row],[purpleair_err]])</f>
        <v>1.1374725606392078</v>
      </c>
      <c r="N483" s="5">
        <f>Table1[[#This Row],[modulair_err]]^2</f>
        <v>0.20645158742504124</v>
      </c>
      <c r="O483" s="5">
        <f>Table1[[#This Row],[purpleair_err]]^2</f>
        <v>1.2938438262071161</v>
      </c>
      <c r="P483" s="5"/>
      <c r="Q483" s="5"/>
    </row>
    <row r="484" spans="1:17" x14ac:dyDescent="0.3">
      <c r="A484" s="2">
        <v>45523.583333333299</v>
      </c>
      <c r="B484" s="5">
        <v>6.2</v>
      </c>
      <c r="C484" s="5">
        <v>-3.7</v>
      </c>
      <c r="D484" s="5">
        <v>0.8</v>
      </c>
      <c r="E484" s="5">
        <f t="shared" si="13"/>
        <v>1.0999999999999999</v>
      </c>
      <c r="F484" s="5">
        <f>AVERAGE((Table1[[#This Row],[thermo]]*$S$7),(Table1[[#This Row],[1022]]*$T$7),( Table1[[#This Row],[1020]]*$U$7))</f>
        <v>-0.82540931835696763</v>
      </c>
      <c r="G484" s="5">
        <f>AVERAGE((Table1[[#This Row],[thermo]]*$S$8),(Table1[[#This Row],[1022]]*$T$8),( Table1[[#This Row],[1020]]*$U$8))</f>
        <v>0.43389316354356744</v>
      </c>
      <c r="H484" s="5">
        <v>3.5</v>
      </c>
      <c r="I484" s="6">
        <v>4.2539689999999997</v>
      </c>
      <c r="J484" s="6">
        <f>Table1[[#This Row],[modulair]]-Table1[[#This Row],[adjusted_weighted_FEM_avg]]</f>
        <v>3.0661068364564326</v>
      </c>
      <c r="K484" s="5">
        <f>Table1[[#This Row],[purpleair]]-Table1[[#This Row],[adjusted_weighted_FEM_avg]]</f>
        <v>3.8200758364564322</v>
      </c>
      <c r="L484" s="5">
        <f>ABS(Table1[[#This Row],[modulair_err]])</f>
        <v>3.0661068364564326</v>
      </c>
      <c r="M484" s="5">
        <f>ABS(Table1[[#This Row],[purpleair_err]])</f>
        <v>3.8200758364564322</v>
      </c>
      <c r="N484" s="5">
        <f>Table1[[#This Row],[modulair_err]]^2</f>
        <v>9.4010111325648733</v>
      </c>
      <c r="O484" s="5">
        <f>Table1[[#This Row],[purpleair_err]]^2</f>
        <v>14.592979396278311</v>
      </c>
      <c r="P484" s="5"/>
      <c r="Q484" s="5"/>
    </row>
    <row r="485" spans="1:17" x14ac:dyDescent="0.3">
      <c r="A485" s="2">
        <v>45523.625</v>
      </c>
      <c r="B485" s="5">
        <v>0.1</v>
      </c>
      <c r="C485" s="5">
        <v>2.1</v>
      </c>
      <c r="D485" s="5">
        <v>3</v>
      </c>
      <c r="E485" s="5">
        <f t="shared" si="13"/>
        <v>1.7333333333333334</v>
      </c>
      <c r="F485" s="5">
        <f>AVERAGE((Table1[[#This Row],[thermo]]*$S$7),(Table1[[#This Row],[1022]]*$T$7),( Table1[[#This Row],[1020]]*$U$7))</f>
        <v>2.0123505474905916</v>
      </c>
      <c r="G485" s="5">
        <f>AVERAGE((Table1[[#This Row],[thermo]]*$S$8),(Table1[[#This Row],[1022]]*$T$8),( Table1[[#This Row],[1020]]*$U$8))</f>
        <v>1.8446167913249785</v>
      </c>
      <c r="H485" s="5">
        <v>3.5</v>
      </c>
      <c r="I485" s="6">
        <v>4.8574789999999997</v>
      </c>
      <c r="J485" s="6">
        <f>Table1[[#This Row],[modulair]]-Table1[[#This Row],[adjusted_weighted_FEM_avg]]</f>
        <v>1.6553832086750215</v>
      </c>
      <c r="K485" s="5">
        <f>Table1[[#This Row],[purpleair]]-Table1[[#This Row],[adjusted_weighted_FEM_avg]]</f>
        <v>3.0128622086750214</v>
      </c>
      <c r="L485" s="5">
        <f>ABS(Table1[[#This Row],[modulair_err]])</f>
        <v>1.6553832086750215</v>
      </c>
      <c r="M485" s="5">
        <f>ABS(Table1[[#This Row],[purpleair_err]])</f>
        <v>3.0128622086750214</v>
      </c>
      <c r="N485" s="5">
        <f>Table1[[#This Row],[modulair_err]]^2</f>
        <v>2.7402935675632101</v>
      </c>
      <c r="O485" s="5">
        <f>Table1[[#This Row],[purpleair_err]]^2</f>
        <v>9.0773386884621274</v>
      </c>
      <c r="P485" s="5"/>
      <c r="Q485" s="5"/>
    </row>
    <row r="486" spans="1:17" x14ac:dyDescent="0.3">
      <c r="A486" s="2">
        <v>45523.666666666701</v>
      </c>
      <c r="B486" s="5">
        <v>19.399999999999999</v>
      </c>
      <c r="C486" s="5">
        <v>3.8</v>
      </c>
      <c r="D486" s="5">
        <v>2.6</v>
      </c>
      <c r="E486" s="5">
        <f t="shared" si="13"/>
        <v>8.6</v>
      </c>
      <c r="F486" s="5">
        <f>AVERAGE((Table1[[#This Row],[thermo]]*$S$7),(Table1[[#This Row],[1022]]*$T$7),( Table1[[#This Row],[1020]]*$U$7))</f>
        <v>6.0699331432885026</v>
      </c>
      <c r="G486" s="5">
        <f>AVERAGE((Table1[[#This Row],[thermo]]*$S$8),(Table1[[#This Row],[1022]]*$T$8),( Table1[[#This Row],[1020]]*$U$8))</f>
        <v>7.6570837627969217</v>
      </c>
      <c r="H486" s="5">
        <v>4</v>
      </c>
      <c r="I486" s="6">
        <v>4.9697079999999998</v>
      </c>
      <c r="J486" s="6">
        <f>Table1[[#This Row],[modulair]]-Table1[[#This Row],[adjusted_weighted_FEM_avg]]</f>
        <v>-3.6570837627969217</v>
      </c>
      <c r="K486" s="5">
        <f>Table1[[#This Row],[purpleair]]-Table1[[#This Row],[adjusted_weighted_FEM_avg]]</f>
        <v>-2.6873757627969219</v>
      </c>
      <c r="L486" s="5">
        <f>ABS(Table1[[#This Row],[modulair_err]])</f>
        <v>3.6570837627969217</v>
      </c>
      <c r="M486" s="5">
        <f>ABS(Table1[[#This Row],[purpleair_err]])</f>
        <v>2.6873757627969219</v>
      </c>
      <c r="N486" s="5">
        <f>Table1[[#This Row],[modulair_err]]^2</f>
        <v>13.374261648112892</v>
      </c>
      <c r="O486" s="5">
        <f>Table1[[#This Row],[purpleair_err]]^2</f>
        <v>7.2219884904683376</v>
      </c>
      <c r="P486" s="5"/>
      <c r="Q486" s="5"/>
    </row>
    <row r="487" spans="1:17" x14ac:dyDescent="0.3">
      <c r="A487" s="2">
        <v>45523.708333333299</v>
      </c>
      <c r="B487" s="5">
        <v>25.5</v>
      </c>
      <c r="C487" s="5">
        <v>-3.2</v>
      </c>
      <c r="D487" s="5">
        <v>0.6</v>
      </c>
      <c r="E487" s="5">
        <f t="shared" si="13"/>
        <v>7.6333333333333337</v>
      </c>
      <c r="F487" s="5">
        <f>AVERAGE((Table1[[#This Row],[thermo]]*$S$7),(Table1[[#This Row],[1022]]*$T$7),( Table1[[#This Row],[1020]]*$U$7))</f>
        <v>2.6135187535182958</v>
      </c>
      <c r="G487" s="5">
        <f>AVERAGE((Table1[[#This Row],[thermo]]*$S$8),(Table1[[#This Row],[1022]]*$T$8),( Table1[[#This Row],[1020]]*$U$8))</f>
        <v>5.8212883052644422</v>
      </c>
      <c r="H487" s="5">
        <v>1.9</v>
      </c>
      <c r="I487" s="6">
        <v>3.5921639999999999</v>
      </c>
      <c r="J487" s="6">
        <f>Table1[[#This Row],[modulair]]-Table1[[#This Row],[adjusted_weighted_FEM_avg]]</f>
        <v>-3.9212883052644423</v>
      </c>
      <c r="K487" s="5">
        <f>Table1[[#This Row],[purpleair]]-Table1[[#This Row],[adjusted_weighted_FEM_avg]]</f>
        <v>-2.2291243052644423</v>
      </c>
      <c r="L487" s="5">
        <f>ABS(Table1[[#This Row],[modulair_err]])</f>
        <v>3.9212883052644423</v>
      </c>
      <c r="M487" s="5">
        <f>ABS(Table1[[#This Row],[purpleair_err]])</f>
        <v>2.2291243052644423</v>
      </c>
      <c r="N487" s="5">
        <f>Table1[[#This Row],[modulair_err]]^2</f>
        <v>15.376501973003682</v>
      </c>
      <c r="O487" s="5">
        <f>Table1[[#This Row],[purpleair_err]]^2</f>
        <v>4.9689951683206823</v>
      </c>
      <c r="P487" s="5"/>
      <c r="Q487" s="5"/>
    </row>
    <row r="488" spans="1:17" x14ac:dyDescent="0.3">
      <c r="A488" s="2">
        <v>45523.75</v>
      </c>
      <c r="B488" s="5">
        <v>7.1</v>
      </c>
      <c r="C488" s="5">
        <v>-1.5</v>
      </c>
      <c r="D488" s="5">
        <v>1.3</v>
      </c>
      <c r="E488" s="5">
        <f t="shared" si="13"/>
        <v>2.2999999999999998</v>
      </c>
      <c r="F488" s="5">
        <f>AVERAGE((Table1[[#This Row],[thermo]]*$S$7),(Table1[[#This Row],[1022]]*$T$7),( Table1[[#This Row],[1020]]*$U$7))</f>
        <v>0.69483141717874641</v>
      </c>
      <c r="G488" s="5">
        <f>AVERAGE((Table1[[#This Row],[thermo]]*$S$8),(Table1[[#This Row],[1022]]*$T$8),( Table1[[#This Row],[1020]]*$U$8))</f>
        <v>1.7356360934071986</v>
      </c>
      <c r="H488" s="5">
        <v>4.3</v>
      </c>
      <c r="I488" s="6">
        <v>4.2733999999999996</v>
      </c>
      <c r="J488" s="6">
        <f>Table1[[#This Row],[modulair]]-Table1[[#This Row],[adjusted_weighted_FEM_avg]]</f>
        <v>2.564363906592801</v>
      </c>
      <c r="K488" s="5">
        <f>Table1[[#This Row],[purpleair]]-Table1[[#This Row],[adjusted_weighted_FEM_avg]]</f>
        <v>2.5377639065928008</v>
      </c>
      <c r="L488" s="5">
        <f>ABS(Table1[[#This Row],[modulair_err]])</f>
        <v>2.564363906592801</v>
      </c>
      <c r="M488" s="5">
        <f>ABS(Table1[[#This Row],[purpleair_err]])</f>
        <v>2.5377639065928008</v>
      </c>
      <c r="N488" s="5">
        <f>Table1[[#This Row],[modulair_err]]^2</f>
        <v>6.5759622454358917</v>
      </c>
      <c r="O488" s="5">
        <f>Table1[[#This Row],[purpleair_err]]^2</f>
        <v>6.4402456456051542</v>
      </c>
      <c r="P488" s="5"/>
      <c r="Q488" s="5"/>
    </row>
    <row r="489" spans="1:17" x14ac:dyDescent="0.3">
      <c r="A489" s="2">
        <v>45523.791666666701</v>
      </c>
      <c r="B489" s="5">
        <v>8.9</v>
      </c>
      <c r="C489" s="5">
        <v>2.9</v>
      </c>
      <c r="D489" s="5">
        <v>2.8</v>
      </c>
      <c r="E489" s="5">
        <f t="shared" si="13"/>
        <v>4.8666666666666671</v>
      </c>
      <c r="F489" s="5">
        <f>AVERAGE((Table1[[#This Row],[thermo]]*$S$7),(Table1[[#This Row],[1022]]*$T$7),( Table1[[#This Row],[1020]]*$U$7))</f>
        <v>3.8715901574696869</v>
      </c>
      <c r="G489" s="5">
        <f>AVERAGE((Table1[[#This Row],[thermo]]*$S$8),(Table1[[#This Row],[1022]]*$T$8),( Table1[[#This Row],[1020]]*$U$8))</f>
        <v>4.4993534595890781</v>
      </c>
      <c r="H489" s="5">
        <v>4.5999999999999996</v>
      </c>
      <c r="I489" s="6">
        <v>4.7924670000000003</v>
      </c>
      <c r="J489" s="6">
        <f>Table1[[#This Row],[modulair]]-Table1[[#This Row],[adjusted_weighted_FEM_avg]]</f>
        <v>0.10064654041092158</v>
      </c>
      <c r="K489" s="5">
        <f>Table1[[#This Row],[purpleair]]-Table1[[#This Row],[adjusted_weighted_FEM_avg]]</f>
        <v>0.29311354041092219</v>
      </c>
      <c r="L489" s="5">
        <f>ABS(Table1[[#This Row],[modulair_err]])</f>
        <v>0.10064654041092158</v>
      </c>
      <c r="M489" s="5">
        <f>ABS(Table1[[#This Row],[purpleair_err]])</f>
        <v>0.29311354041092219</v>
      </c>
      <c r="N489" s="5">
        <f>Table1[[#This Row],[modulair_err]]^2</f>
        <v>1.0129726096687271E-2</v>
      </c>
      <c r="O489" s="5">
        <f>Table1[[#This Row],[purpleair_err]]^2</f>
        <v>8.5915547572225318E-2</v>
      </c>
      <c r="P489" s="5"/>
      <c r="Q489" s="5"/>
    </row>
    <row r="490" spans="1:17" x14ac:dyDescent="0.3">
      <c r="A490" s="2">
        <v>45523.833333333299</v>
      </c>
      <c r="B490" s="5">
        <v>2.7</v>
      </c>
      <c r="C490" s="5">
        <v>3.8</v>
      </c>
      <c r="D490" s="5">
        <v>4.5</v>
      </c>
      <c r="E490" s="5">
        <f t="shared" si="13"/>
        <v>3.6666666666666665</v>
      </c>
      <c r="F490" s="5">
        <f>AVERAGE((Table1[[#This Row],[thermo]]*$S$7),(Table1[[#This Row],[1022]]*$T$7),( Table1[[#This Row],[1020]]*$U$7))</f>
        <v>3.8076664814998256</v>
      </c>
      <c r="G490" s="5">
        <f>AVERAGE((Table1[[#This Row],[thermo]]*$S$8),(Table1[[#This Row],[1022]]*$T$8),( Table1[[#This Row],[1020]]*$U$8))</f>
        <v>3.7252341528751316</v>
      </c>
      <c r="H490" s="5">
        <v>4.8</v>
      </c>
      <c r="I490" s="6">
        <v>4.4530430000000001</v>
      </c>
      <c r="J490" s="6">
        <f>Table1[[#This Row],[modulair]]-Table1[[#This Row],[adjusted_weighted_FEM_avg]]</f>
        <v>1.0747658471248682</v>
      </c>
      <c r="K490" s="5">
        <f>Table1[[#This Row],[purpleair]]-Table1[[#This Row],[adjusted_weighted_FEM_avg]]</f>
        <v>0.72780884712486849</v>
      </c>
      <c r="L490" s="5">
        <f>ABS(Table1[[#This Row],[modulair_err]])</f>
        <v>1.0747658471248682</v>
      </c>
      <c r="M490" s="5">
        <f>ABS(Table1[[#This Row],[purpleair_err]])</f>
        <v>0.72780884712486849</v>
      </c>
      <c r="N490" s="5">
        <f>Table1[[#This Row],[modulair_err]]^2</f>
        <v>1.1551216261460355</v>
      </c>
      <c r="O490" s="5">
        <f>Table1[[#This Row],[purpleair_err]]^2</f>
        <v>0.52970571795323018</v>
      </c>
      <c r="P490" s="5"/>
      <c r="Q490" s="5"/>
    </row>
    <row r="491" spans="1:17" x14ac:dyDescent="0.3">
      <c r="A491" s="2">
        <v>45523.875</v>
      </c>
      <c r="B491" s="5">
        <v>-0.6</v>
      </c>
      <c r="C491" s="5">
        <v>6.5</v>
      </c>
      <c r="D491" s="5">
        <v>6</v>
      </c>
      <c r="E491" s="5">
        <f t="shared" si="13"/>
        <v>3.9666666666666668</v>
      </c>
      <c r="F491" s="5">
        <f>AVERAGE((Table1[[#This Row],[thermo]]*$S$7),(Table1[[#This Row],[1022]]*$T$7),( Table1[[#This Row],[1020]]*$U$7))</f>
        <v>5.1817554240594061</v>
      </c>
      <c r="G491" s="5">
        <f>AVERAGE((Table1[[#This Row],[thermo]]*$S$8),(Table1[[#This Row],[1022]]*$T$8),( Table1[[#This Row],[1020]]*$U$8))</f>
        <v>4.4092787765040455</v>
      </c>
      <c r="H491" s="5">
        <v>4.5999999999999996</v>
      </c>
      <c r="I491" s="6">
        <v>3.9666540000000001</v>
      </c>
      <c r="J491" s="6">
        <f>Table1[[#This Row],[modulair]]-Table1[[#This Row],[adjusted_weighted_FEM_avg]]</f>
        <v>0.19072122349595411</v>
      </c>
      <c r="K491" s="5">
        <f>Table1[[#This Row],[purpleair]]-Table1[[#This Row],[adjusted_weighted_FEM_avg]]</f>
        <v>-0.44262477650404541</v>
      </c>
      <c r="L491" s="5">
        <f>ABS(Table1[[#This Row],[modulair_err]])</f>
        <v>0.19072122349595411</v>
      </c>
      <c r="M491" s="5">
        <f>ABS(Table1[[#This Row],[purpleair_err]])</f>
        <v>0.44262477650404541</v>
      </c>
      <c r="N491" s="5">
        <f>Table1[[#This Row],[modulair_err]]^2</f>
        <v>3.6374585091793678E-2</v>
      </c>
      <c r="O491" s="5">
        <f>Table1[[#This Row],[purpleair_err]]^2</f>
        <v>0.19591669277525614</v>
      </c>
      <c r="P491" s="5"/>
      <c r="Q491" s="5"/>
    </row>
    <row r="492" spans="1:17" x14ac:dyDescent="0.3">
      <c r="A492" s="2">
        <v>45523.916666666701</v>
      </c>
      <c r="B492" s="5">
        <v>-2.1</v>
      </c>
      <c r="C492" s="5">
        <v>4</v>
      </c>
      <c r="D492" s="5">
        <v>4.5</v>
      </c>
      <c r="E492" s="5">
        <f t="shared" si="13"/>
        <v>2.1333333333333333</v>
      </c>
      <c r="F492" s="5">
        <f>AVERAGE((Table1[[#This Row],[thermo]]*$S$7),(Table1[[#This Row],[1022]]*$T$7),( Table1[[#This Row],[1020]]*$U$7))</f>
        <v>3.1207842310506959</v>
      </c>
      <c r="G492" s="5">
        <f>AVERAGE((Table1[[#This Row],[thermo]]*$S$8),(Table1[[#This Row],[1022]]*$T$8),( Table1[[#This Row],[1020]]*$U$8))</f>
        <v>2.501641749559949</v>
      </c>
      <c r="H492" s="5">
        <v>4.9000000000000004</v>
      </c>
      <c r="I492" s="6">
        <v>4.0175340000000004</v>
      </c>
      <c r="J492" s="6">
        <f>Table1[[#This Row],[modulair]]-Table1[[#This Row],[adjusted_weighted_FEM_avg]]</f>
        <v>2.3983582504400514</v>
      </c>
      <c r="K492" s="5">
        <f>Table1[[#This Row],[purpleair]]-Table1[[#This Row],[adjusted_weighted_FEM_avg]]</f>
        <v>1.5158922504400514</v>
      </c>
      <c r="L492" s="5">
        <f>ABS(Table1[[#This Row],[modulair_err]])</f>
        <v>2.3983582504400514</v>
      </c>
      <c r="M492" s="5">
        <f>ABS(Table1[[#This Row],[purpleair_err]])</f>
        <v>1.5158922504400514</v>
      </c>
      <c r="N492" s="5">
        <f>Table1[[#This Row],[modulair_err]]^2</f>
        <v>5.7521222974538642</v>
      </c>
      <c r="O492" s="5">
        <f>Table1[[#This Row],[purpleair_err]]^2</f>
        <v>2.2979293149442035</v>
      </c>
      <c r="P492" s="5"/>
      <c r="Q492" s="5"/>
    </row>
    <row r="493" spans="1:17" x14ac:dyDescent="0.3">
      <c r="A493" s="2">
        <v>45523.958333333299</v>
      </c>
      <c r="B493" s="5">
        <v>3.6</v>
      </c>
      <c r="C493" s="5">
        <v>4.4000000000000004</v>
      </c>
      <c r="D493" s="5">
        <v>4.7</v>
      </c>
      <c r="E493" s="5">
        <f t="shared" si="13"/>
        <v>4.2333333333333334</v>
      </c>
      <c r="F493" s="5">
        <f>AVERAGE((Table1[[#This Row],[thermo]]*$S$7),(Table1[[#This Row],[1022]]*$T$7),( Table1[[#This Row],[1020]]*$U$7))</f>
        <v>4.3485869466898954</v>
      </c>
      <c r="G493" s="5">
        <f>AVERAGE((Table1[[#This Row],[thermo]]*$S$8),(Table1[[#This Row],[1022]]*$T$8),( Table1[[#This Row],[1020]]*$U$8))</f>
        <v>4.2786189357554374</v>
      </c>
      <c r="H493" s="5">
        <v>4.2</v>
      </c>
      <c r="I493" s="6">
        <v>3.8069760000000001</v>
      </c>
      <c r="J493" s="6">
        <f>Table1[[#This Row],[modulair]]-Table1[[#This Row],[adjusted_weighted_FEM_avg]]</f>
        <v>-7.8618935755437214E-2</v>
      </c>
      <c r="K493" s="5">
        <f>Table1[[#This Row],[purpleair]]-Table1[[#This Row],[adjusted_weighted_FEM_avg]]</f>
        <v>-0.47164293575543725</v>
      </c>
      <c r="L493" s="5">
        <f>ABS(Table1[[#This Row],[modulair_err]])</f>
        <v>7.8618935755437214E-2</v>
      </c>
      <c r="M493" s="5">
        <f>ABS(Table1[[#This Row],[purpleair_err]])</f>
        <v>0.47164293575543725</v>
      </c>
      <c r="N493" s="5">
        <f>Table1[[#This Row],[modulair_err]]^2</f>
        <v>6.1809370593175639E-3</v>
      </c>
      <c r="O493" s="5">
        <f>Table1[[#This Row],[purpleair_err]]^2</f>
        <v>0.2224470588480075</v>
      </c>
      <c r="P493" s="5"/>
      <c r="Q493" s="5"/>
    </row>
    <row r="494" spans="1:17" x14ac:dyDescent="0.3">
      <c r="A494" s="2">
        <v>45524</v>
      </c>
      <c r="B494" s="5">
        <v>18.100000000000001</v>
      </c>
      <c r="C494" s="5">
        <v>3.5</v>
      </c>
      <c r="D494" s="5">
        <v>3.5</v>
      </c>
      <c r="E494" s="5">
        <f t="shared" si="13"/>
        <v>8.3666666666666671</v>
      </c>
      <c r="F494" s="5">
        <f>AVERAGE((Table1[[#This Row],[thermo]]*$S$7),(Table1[[#This Row],[1022]]*$T$7),( Table1[[#This Row],[1020]]*$U$7))</f>
        <v>5.9305243208630678</v>
      </c>
      <c r="G494" s="5">
        <f>AVERAGE((Table1[[#This Row],[thermo]]*$S$8),(Table1[[#This Row],[1022]]*$T$8),( Table1[[#This Row],[1020]]*$U$8))</f>
        <v>7.4697394181413381</v>
      </c>
      <c r="H494" s="5">
        <v>4.4000000000000004</v>
      </c>
      <c r="I494" s="6">
        <v>3.7247214</v>
      </c>
      <c r="J494" s="6">
        <f>Table1[[#This Row],[modulair]]-Table1[[#This Row],[adjusted_weighted_FEM_avg]]</f>
        <v>-3.0697394181413378</v>
      </c>
      <c r="K494" s="5">
        <f>Table1[[#This Row],[purpleair]]-Table1[[#This Row],[adjusted_weighted_FEM_avg]]</f>
        <v>-3.7450180181413382</v>
      </c>
      <c r="L494" s="5">
        <f>ABS(Table1[[#This Row],[modulair_err]])</f>
        <v>3.0697394181413378</v>
      </c>
      <c r="M494" s="5">
        <f>ABS(Table1[[#This Row],[purpleair_err]])</f>
        <v>3.7450180181413382</v>
      </c>
      <c r="N494" s="5">
        <f>Table1[[#This Row],[modulair_err]]^2</f>
        <v>9.4233000952907187</v>
      </c>
      <c r="O494" s="5">
        <f>Table1[[#This Row],[purpleair_err]]^2</f>
        <v>14.025159956203277</v>
      </c>
      <c r="P494" s="5"/>
      <c r="Q494" s="5"/>
    </row>
    <row r="495" spans="1:17" x14ac:dyDescent="0.3">
      <c r="A495" s="2">
        <v>45524.041666666701</v>
      </c>
      <c r="B495" s="5">
        <v>7.1</v>
      </c>
      <c r="C495" s="5">
        <v>2.9</v>
      </c>
      <c r="D495" s="5">
        <v>5.5</v>
      </c>
      <c r="E495" s="5">
        <f t="shared" si="13"/>
        <v>5.166666666666667</v>
      </c>
      <c r="F495" s="5">
        <f>AVERAGE((Table1[[#This Row],[thermo]]*$S$7),(Table1[[#This Row],[1022]]*$T$7),( Table1[[#This Row],[1020]]*$U$7))</f>
        <v>4.3078337278609755</v>
      </c>
      <c r="G495" s="5">
        <f>AVERAGE((Table1[[#This Row],[thermo]]*$S$8),(Table1[[#This Row],[1022]]*$T$8),( Table1[[#This Row],[1020]]*$U$8))</f>
        <v>4.8751836661800159</v>
      </c>
      <c r="H495" s="5">
        <v>4.3</v>
      </c>
      <c r="I495" s="6">
        <v>3.3810129999999998</v>
      </c>
      <c r="J495" s="6">
        <f>Table1[[#This Row],[modulair]]-Table1[[#This Row],[adjusted_weighted_FEM_avg]]</f>
        <v>-0.57518366618001604</v>
      </c>
      <c r="K495" s="5">
        <f>Table1[[#This Row],[purpleair]]-Table1[[#This Row],[adjusted_weighted_FEM_avg]]</f>
        <v>-1.494170666180016</v>
      </c>
      <c r="L495" s="5">
        <f>ABS(Table1[[#This Row],[modulair_err]])</f>
        <v>0.57518366618001604</v>
      </c>
      <c r="M495" s="5">
        <f>ABS(Table1[[#This Row],[purpleair_err]])</f>
        <v>1.494170666180016</v>
      </c>
      <c r="N495" s="5">
        <f>Table1[[#This Row],[modulair_err]]^2</f>
        <v>0.33083624984028415</v>
      </c>
      <c r="O495" s="5">
        <f>Table1[[#This Row],[purpleair_err]]^2</f>
        <v>2.2325459796728331</v>
      </c>
      <c r="P495" s="5"/>
      <c r="Q495" s="5"/>
    </row>
    <row r="496" spans="1:17" x14ac:dyDescent="0.3">
      <c r="A496" s="2">
        <v>45524.083333333299</v>
      </c>
      <c r="B496" s="5">
        <v>12.7</v>
      </c>
      <c r="C496" s="5">
        <v>5.6</v>
      </c>
      <c r="D496" s="5">
        <v>7.7</v>
      </c>
      <c r="E496" s="5">
        <f t="shared" si="13"/>
        <v>8.6666666666666661</v>
      </c>
      <c r="F496" s="5">
        <f>AVERAGE((Table1[[#This Row],[thermo]]*$S$7),(Table1[[#This Row],[1022]]*$T$7),( Table1[[#This Row],[1020]]*$U$7))</f>
        <v>7.3543318374430315</v>
      </c>
      <c r="G496" s="5">
        <f>AVERAGE((Table1[[#This Row],[thermo]]*$S$8),(Table1[[#This Row],[1022]]*$T$8),( Table1[[#This Row],[1020]]*$U$8))</f>
        <v>8.2034620441507311</v>
      </c>
      <c r="H496" s="5">
        <v>4.5</v>
      </c>
      <c r="I496" s="6">
        <v>3.9845549999999998</v>
      </c>
      <c r="J496" s="6">
        <f>Table1[[#This Row],[modulair]]-Table1[[#This Row],[adjusted_weighted_FEM_avg]]</f>
        <v>-3.7034620441507311</v>
      </c>
      <c r="K496" s="5">
        <f>Table1[[#This Row],[purpleair]]-Table1[[#This Row],[adjusted_weighted_FEM_avg]]</f>
        <v>-4.2189070441507308</v>
      </c>
      <c r="L496" s="5">
        <f>ABS(Table1[[#This Row],[modulair_err]])</f>
        <v>3.7034620441507311</v>
      </c>
      <c r="M496" s="5">
        <f>ABS(Table1[[#This Row],[purpleair_err]])</f>
        <v>4.2189070441507308</v>
      </c>
      <c r="N496" s="5">
        <f>Table1[[#This Row],[modulair_err]]^2</f>
        <v>13.715631112465111</v>
      </c>
      <c r="O496" s="5">
        <f>Table1[[#This Row],[purpleair_err]]^2</f>
        <v>17.799176647184655</v>
      </c>
      <c r="P496" s="5"/>
      <c r="Q496" s="5"/>
    </row>
    <row r="497" spans="1:17" x14ac:dyDescent="0.3">
      <c r="A497" s="2">
        <v>45524.125</v>
      </c>
      <c r="B497" s="5">
        <v>5.3</v>
      </c>
      <c r="C497" s="5">
        <v>3.9</v>
      </c>
      <c r="D497" s="5">
        <v>5.7</v>
      </c>
      <c r="E497" s="5">
        <f t="shared" si="13"/>
        <v>4.9666666666666659</v>
      </c>
      <c r="F497" s="5">
        <f>AVERAGE((Table1[[#This Row],[thermo]]*$S$7),(Table1[[#This Row],[1022]]*$T$7),( Table1[[#This Row],[1020]]*$U$7))</f>
        <v>4.6236621451634141</v>
      </c>
      <c r="G497" s="5">
        <f>AVERAGE((Table1[[#This Row],[thermo]]*$S$8),(Table1[[#This Row],[1022]]*$T$8),( Table1[[#This Row],[1020]]*$U$8))</f>
        <v>4.8574933674419594</v>
      </c>
      <c r="H497" s="5">
        <v>4.2</v>
      </c>
      <c r="I497" s="6">
        <v>3.6845509999999999</v>
      </c>
      <c r="J497" s="6">
        <f>Table1[[#This Row],[modulair]]-Table1[[#This Row],[adjusted_weighted_FEM_avg]]</f>
        <v>-0.65749336744195919</v>
      </c>
      <c r="K497" s="5">
        <f>Table1[[#This Row],[purpleair]]-Table1[[#This Row],[adjusted_weighted_FEM_avg]]</f>
        <v>-1.1729423674419595</v>
      </c>
      <c r="L497" s="5">
        <f>ABS(Table1[[#This Row],[modulair_err]])</f>
        <v>0.65749336744195919</v>
      </c>
      <c r="M497" s="5">
        <f>ABS(Table1[[#This Row],[purpleair_err]])</f>
        <v>1.1729423674419595</v>
      </c>
      <c r="N497" s="5">
        <f>Table1[[#This Row],[modulair_err]]^2</f>
        <v>0.43229752823016715</v>
      </c>
      <c r="O497" s="5">
        <f>Table1[[#This Row],[purpleair_err]]^2</f>
        <v>1.3757937973403487</v>
      </c>
      <c r="P497" s="5"/>
      <c r="Q497" s="5"/>
    </row>
    <row r="498" spans="1:17" x14ac:dyDescent="0.3">
      <c r="A498" s="2">
        <v>45524.166666666701</v>
      </c>
      <c r="B498" s="5">
        <v>13.7</v>
      </c>
      <c r="C498" s="5">
        <v>2.4</v>
      </c>
      <c r="D498" s="5">
        <v>2.8</v>
      </c>
      <c r="E498" s="5">
        <f t="shared" si="13"/>
        <v>6.3</v>
      </c>
      <c r="F498" s="5">
        <f>AVERAGE((Table1[[#This Row],[thermo]]*$S$7),(Table1[[#This Row],[1022]]*$T$7),( Table1[[#This Row],[1020]]*$U$7))</f>
        <v>4.3901810500162028</v>
      </c>
      <c r="G498" s="5">
        <f>AVERAGE((Table1[[#This Row],[thermo]]*$S$8),(Table1[[#This Row],[1022]]*$T$8),( Table1[[#This Row],[1020]]*$U$8))</f>
        <v>5.6006547548210319</v>
      </c>
      <c r="H498" s="5">
        <v>4.3</v>
      </c>
      <c r="I498" s="6">
        <v>4.8449790000000004</v>
      </c>
      <c r="J498" s="6">
        <f>Table1[[#This Row],[modulair]]-Table1[[#This Row],[adjusted_weighted_FEM_avg]]</f>
        <v>-1.3006547548210321</v>
      </c>
      <c r="K498" s="5">
        <f>Table1[[#This Row],[purpleair]]-Table1[[#This Row],[adjusted_weighted_FEM_avg]]</f>
        <v>-0.75567575482103155</v>
      </c>
      <c r="L498" s="5">
        <f>ABS(Table1[[#This Row],[modulair_err]])</f>
        <v>1.3006547548210321</v>
      </c>
      <c r="M498" s="5">
        <f>ABS(Table1[[#This Row],[purpleair_err]])</f>
        <v>0.75567575482103155</v>
      </c>
      <c r="N498" s="5">
        <f>Table1[[#This Row],[modulair_err]]^2</f>
        <v>1.6917027912385592</v>
      </c>
      <c r="O498" s="5">
        <f>Table1[[#This Row],[purpleair_err]]^2</f>
        <v>0.57104584642433576</v>
      </c>
      <c r="P498" s="5"/>
      <c r="Q498" s="5"/>
    </row>
    <row r="499" spans="1:17" x14ac:dyDescent="0.3">
      <c r="A499" s="2">
        <v>45524.208333333299</v>
      </c>
      <c r="B499" s="5">
        <v>-8.6999999999999993</v>
      </c>
      <c r="C499" s="5">
        <v>2.9</v>
      </c>
      <c r="D499" s="5">
        <v>-0.7</v>
      </c>
      <c r="E499" s="5">
        <f t="shared" si="13"/>
        <v>-2.1666666666666665</v>
      </c>
      <c r="F499" s="5">
        <f>AVERAGE((Table1[[#This Row],[thermo]]*$S$7),(Table1[[#This Row],[1022]]*$T$7),( Table1[[#This Row],[1020]]*$U$7))</f>
        <v>-1.2297853586760868E-2</v>
      </c>
      <c r="G499" s="5">
        <f>AVERAGE((Table1[[#This Row],[thermo]]*$S$8),(Table1[[#This Row],[1022]]*$T$8),( Table1[[#This Row],[1020]]*$U$8))</f>
        <v>-1.4077063841745885</v>
      </c>
      <c r="H499" s="5">
        <v>4.0999999999999996</v>
      </c>
      <c r="I499" s="6">
        <v>4.1706789999999998</v>
      </c>
      <c r="J499" s="6">
        <f>Table1[[#This Row],[modulair]]-Table1[[#This Row],[adjusted_weighted_FEM_avg]]</f>
        <v>5.5077063841745879</v>
      </c>
      <c r="K499" s="5">
        <f>Table1[[#This Row],[purpleair]]-Table1[[#This Row],[adjusted_weighted_FEM_avg]]</f>
        <v>5.5783853841745881</v>
      </c>
      <c r="L499" s="5">
        <f>ABS(Table1[[#This Row],[modulair_err]])</f>
        <v>5.5077063841745879</v>
      </c>
      <c r="M499" s="5">
        <f>ABS(Table1[[#This Row],[purpleair_err]])</f>
        <v>5.5783853841745881</v>
      </c>
      <c r="N499" s="5">
        <f>Table1[[#This Row],[modulair_err]]^2</f>
        <v>30.334829614277513</v>
      </c>
      <c r="O499" s="5">
        <f>Table1[[#This Row],[purpleair_err]]^2</f>
        <v>31.118383494372665</v>
      </c>
      <c r="P499" s="5"/>
      <c r="Q499" s="5"/>
    </row>
    <row r="500" spans="1:17" x14ac:dyDescent="0.3">
      <c r="A500" s="2">
        <v>45524.25</v>
      </c>
      <c r="B500" s="5">
        <v>6</v>
      </c>
      <c r="C500" s="5">
        <v>3.7</v>
      </c>
      <c r="D500" s="5">
        <v>0.6</v>
      </c>
      <c r="E500" s="5">
        <f t="shared" si="13"/>
        <v>3.4333333333333331</v>
      </c>
      <c r="F500" s="5">
        <f>AVERAGE((Table1[[#This Row],[thermo]]*$S$7),(Table1[[#This Row],[1022]]*$T$7),( Table1[[#This Row],[1020]]*$U$7))</f>
        <v>3.2379717485092345</v>
      </c>
      <c r="G500" s="5">
        <f>AVERAGE((Table1[[#This Row],[thermo]]*$S$8),(Table1[[#This Row],[1022]]*$T$8),( Table1[[#This Row],[1020]]*$U$8))</f>
        <v>3.3319345683187009</v>
      </c>
      <c r="H500" s="5">
        <v>4.0999999999999996</v>
      </c>
      <c r="I500" s="7">
        <v>4.117426</v>
      </c>
      <c r="J500" s="7">
        <f>Table1[[#This Row],[modulair]]-Table1[[#This Row],[adjusted_weighted_FEM_avg]]</f>
        <v>0.7680654316812987</v>
      </c>
      <c r="K500" s="5">
        <f>Table1[[#This Row],[purpleair]]-Table1[[#This Row],[adjusted_weighted_FEM_avg]]</f>
        <v>0.78549143168129909</v>
      </c>
      <c r="L500" s="5">
        <f>ABS(Table1[[#This Row],[modulair_err]])</f>
        <v>0.7680654316812987</v>
      </c>
      <c r="M500" s="5">
        <f>ABS(Table1[[#This Row],[purpleair_err]])</f>
        <v>0.78549143168129909</v>
      </c>
      <c r="N500" s="5">
        <f>Table1[[#This Row],[modulair_err]]^2</f>
        <v>0.58992450734377977</v>
      </c>
      <c r="O500" s="5">
        <f>Table1[[#This Row],[purpleair_err]]^2</f>
        <v>0.616996789244737</v>
      </c>
      <c r="P500" s="5"/>
      <c r="Q500" s="5"/>
    </row>
    <row r="501" spans="1:17" x14ac:dyDescent="0.3">
      <c r="A501" s="2">
        <v>45524.291666666701</v>
      </c>
      <c r="B501" s="5">
        <v>-12.4</v>
      </c>
      <c r="C501" s="5">
        <v>5.2</v>
      </c>
      <c r="D501" s="5">
        <v>2.5</v>
      </c>
      <c r="E501" s="5">
        <f t="shared" si="13"/>
        <v>-1.5666666666666667</v>
      </c>
      <c r="F501" s="5">
        <f>AVERAGE((Table1[[#This Row],[thermo]]*$S$7),(Table1[[#This Row],[1022]]*$T$7),( Table1[[#This Row],[1020]]*$U$7))</f>
        <v>1.5341556196947714</v>
      </c>
      <c r="G501" s="5">
        <f>AVERAGE((Table1[[#This Row],[thermo]]*$S$8),(Table1[[#This Row],[1022]]*$T$8),( Table1[[#This Row],[1020]]*$U$8))</f>
        <v>-0.45068943343627826</v>
      </c>
      <c r="H501" s="5">
        <v>5</v>
      </c>
      <c r="I501" s="7">
        <v>8.3731000000000009</v>
      </c>
      <c r="J501" s="7">
        <f>Table1[[#This Row],[modulair]]-Table1[[#This Row],[adjusted_weighted_FEM_avg]]</f>
        <v>5.4506894334362785</v>
      </c>
      <c r="K501" s="5">
        <f>Table1[[#This Row],[purpleair]]-Table1[[#This Row],[adjusted_weighted_FEM_avg]]</f>
        <v>8.8237894334362785</v>
      </c>
      <c r="L501" s="5">
        <f>ABS(Table1[[#This Row],[modulair_err]])</f>
        <v>5.4506894334362785</v>
      </c>
      <c r="M501" s="5">
        <f>ABS(Table1[[#This Row],[purpleair_err]])</f>
        <v>8.8237894334362785</v>
      </c>
      <c r="N501" s="5">
        <f>Table1[[#This Row],[modulair_err]]^2</f>
        <v>29.7100152997739</v>
      </c>
      <c r="O501" s="5">
        <f>Table1[[#This Row],[purpleair_err]]^2</f>
        <v>77.859259965621717</v>
      </c>
      <c r="P501" s="5"/>
      <c r="Q501" s="5"/>
    </row>
    <row r="502" spans="1:17" x14ac:dyDescent="0.3">
      <c r="A502" s="2">
        <v>45524.333333333299</v>
      </c>
      <c r="B502" s="5">
        <v>9.8000000000000007</v>
      </c>
      <c r="C502" s="5">
        <v>6.5</v>
      </c>
      <c r="D502" s="5">
        <v>2.5</v>
      </c>
      <c r="E502" s="5">
        <f t="shared" si="13"/>
        <v>6.2666666666666666</v>
      </c>
      <c r="F502" s="5">
        <f>AVERAGE((Table1[[#This Row],[thermo]]*$S$7),(Table1[[#This Row],[1022]]*$T$7),( Table1[[#This Row],[1020]]*$U$7))</f>
        <v>5.9591469324663757</v>
      </c>
      <c r="G502" s="5">
        <f>AVERAGE((Table1[[#This Row],[thermo]]*$S$8),(Table1[[#This Row],[1022]]*$T$8),( Table1[[#This Row],[1020]]*$U$8))</f>
        <v>6.1154178168470557</v>
      </c>
      <c r="H502" s="5">
        <v>6.3</v>
      </c>
      <c r="I502" s="7">
        <v>8.1996599999999997</v>
      </c>
      <c r="J502" s="7">
        <f>Table1[[#This Row],[modulair]]-Table1[[#This Row],[adjusted_weighted_FEM_avg]]</f>
        <v>0.18458218315294417</v>
      </c>
      <c r="K502" s="5">
        <f>Table1[[#This Row],[purpleair]]-Table1[[#This Row],[adjusted_weighted_FEM_avg]]</f>
        <v>2.0842421831529441</v>
      </c>
      <c r="L502" s="5">
        <f>ABS(Table1[[#This Row],[modulair_err]])</f>
        <v>0.18458218315294417</v>
      </c>
      <c r="M502" s="5">
        <f>ABS(Table1[[#This Row],[purpleair_err]])</f>
        <v>2.0842421831529441</v>
      </c>
      <c r="N502" s="5">
        <f>Table1[[#This Row],[modulair_err]]^2</f>
        <v>3.4070582337507024E-2</v>
      </c>
      <c r="O502" s="5">
        <f>Table1[[#This Row],[purpleair_err]]^2</f>
        <v>4.3440654780341506</v>
      </c>
      <c r="P502" s="5"/>
      <c r="Q502" s="5"/>
    </row>
    <row r="503" spans="1:17" x14ac:dyDescent="0.3">
      <c r="A503" s="2">
        <v>45524.375</v>
      </c>
      <c r="B503" s="5">
        <v>8.9</v>
      </c>
      <c r="C503" s="5">
        <v>6.2</v>
      </c>
      <c r="D503" s="5">
        <v>2.8</v>
      </c>
      <c r="E503" s="5">
        <f t="shared" si="13"/>
        <v>5.9666666666666677</v>
      </c>
      <c r="F503" s="5">
        <f>AVERAGE((Table1[[#This Row],[thermo]]*$S$7),(Table1[[#This Row],[1022]]*$T$7),( Table1[[#This Row],[1020]]*$U$7))</f>
        <v>5.7227950943984318</v>
      </c>
      <c r="G503" s="5">
        <f>AVERAGE((Table1[[#This Row],[thermo]]*$S$8),(Table1[[#This Row],[1022]]*$T$8),( Table1[[#This Row],[1020]]*$U$8))</f>
        <v>5.8445556485045964</v>
      </c>
      <c r="H503" s="5">
        <v>7.1</v>
      </c>
      <c r="I503" s="7">
        <v>7.3524700000000003</v>
      </c>
      <c r="J503" s="7">
        <f>Table1[[#This Row],[modulair]]-Table1[[#This Row],[adjusted_weighted_FEM_avg]]</f>
        <v>1.2554443514954032</v>
      </c>
      <c r="K503" s="5">
        <f>Table1[[#This Row],[purpleair]]-Table1[[#This Row],[adjusted_weighted_FEM_avg]]</f>
        <v>1.5079143514954039</v>
      </c>
      <c r="L503" s="5">
        <f>ABS(Table1[[#This Row],[modulair_err]])</f>
        <v>1.2554443514954032</v>
      </c>
      <c r="M503" s="5">
        <f>ABS(Table1[[#This Row],[purpleair_err]])</f>
        <v>1.5079143514954039</v>
      </c>
      <c r="N503" s="5">
        <f>Table1[[#This Row],[modulair_err]]^2</f>
        <v>1.5761405197017135</v>
      </c>
      <c r="O503" s="5">
        <f>Table1[[#This Row],[purpleair_err]]^2</f>
        <v>2.2738056914458045</v>
      </c>
      <c r="P503" s="5"/>
      <c r="Q503" s="5"/>
    </row>
    <row r="504" spans="1:17" x14ac:dyDescent="0.3">
      <c r="A504" s="2">
        <v>45524.416666666701</v>
      </c>
      <c r="B504" s="5">
        <v>-0.3</v>
      </c>
      <c r="C504" s="5">
        <v>5.5</v>
      </c>
      <c r="D504" s="5">
        <v>6.5</v>
      </c>
      <c r="E504" s="5">
        <f t="shared" si="13"/>
        <v>3.9</v>
      </c>
      <c r="F504" s="5">
        <f>AVERAGE((Table1[[#This Row],[thermo]]*$S$7),(Table1[[#This Row],[1022]]*$T$7),( Table1[[#This Row],[1020]]*$U$7))</f>
        <v>4.8070037808358874</v>
      </c>
      <c r="G504" s="5">
        <f>AVERAGE((Table1[[#This Row],[thermo]]*$S$8),(Table1[[#This Row],[1022]]*$T$8),( Table1[[#This Row],[1020]]*$U$8))</f>
        <v>4.2434432440585672</v>
      </c>
      <c r="H504" s="5">
        <v>7.2</v>
      </c>
      <c r="J504" s="6">
        <f>Table1[[#This Row],[modulair]]-Table1[[#This Row],[adjusted_weighted_FEM_avg]]</f>
        <v>2.956556755941433</v>
      </c>
      <c r="K504" s="5">
        <f>Table1[[#This Row],[purpleair]]-Table1[[#This Row],[adjusted_weighted_FEM_avg]]</f>
        <v>-4.2434432440585672</v>
      </c>
      <c r="L504" s="5">
        <f>ABS(Table1[[#This Row],[modulair_err]])</f>
        <v>2.956556755941433</v>
      </c>
      <c r="M504" s="5">
        <f>ABS(Table1[[#This Row],[purpleair_err]])</f>
        <v>4.2434432440585672</v>
      </c>
      <c r="N504" s="5">
        <f>Table1[[#This Row],[modulair_err]]^2</f>
        <v>8.7412278511029307</v>
      </c>
      <c r="O504" s="5">
        <f>Table1[[#This Row],[purpleair_err]]^2</f>
        <v>18.006810565546296</v>
      </c>
      <c r="P504" s="5"/>
      <c r="Q504" s="5"/>
    </row>
    <row r="505" spans="1:17" x14ac:dyDescent="0.3">
      <c r="A505" s="2">
        <v>45524.458333333299</v>
      </c>
      <c r="B505" s="5">
        <v>2.2999999999999998</v>
      </c>
      <c r="C505" s="5">
        <v>5.2</v>
      </c>
      <c r="D505" s="5">
        <v>6</v>
      </c>
      <c r="E505" s="5">
        <f t="shared" si="13"/>
        <v>4.5</v>
      </c>
      <c r="F505" s="5">
        <f>AVERAGE((Table1[[#This Row],[thermo]]*$S$7),(Table1[[#This Row],[1022]]*$T$7),( Table1[[#This Row],[1020]]*$U$7))</f>
        <v>4.9352682519496511</v>
      </c>
      <c r="G505" s="5">
        <f>AVERAGE((Table1[[#This Row],[thermo]]*$S$8),(Table1[[#This Row],[1022]]*$T$8),( Table1[[#This Row],[1020]]*$U$8))</f>
        <v>4.6678605259020545</v>
      </c>
      <c r="H505" s="5">
        <v>6</v>
      </c>
      <c r="J505" s="6">
        <f>Table1[[#This Row],[modulair]]-Table1[[#This Row],[adjusted_weighted_FEM_avg]]</f>
        <v>1.3321394740979455</v>
      </c>
      <c r="K505" s="5">
        <f>Table1[[#This Row],[purpleair]]-Table1[[#This Row],[adjusted_weighted_FEM_avg]]</f>
        <v>-4.6678605259020545</v>
      </c>
      <c r="L505" s="5">
        <f>ABS(Table1[[#This Row],[modulair_err]])</f>
        <v>1.3321394740979455</v>
      </c>
      <c r="M505" s="5">
        <f>ABS(Table1[[#This Row],[purpleair_err]])</f>
        <v>4.6678605259020545</v>
      </c>
      <c r="N505" s="5">
        <f>Table1[[#This Row],[modulair_err]]^2</f>
        <v>1.774595578449951</v>
      </c>
      <c r="O505" s="5">
        <f>Table1[[#This Row],[purpleair_err]]^2</f>
        <v>21.788921889274604</v>
      </c>
      <c r="P505" s="5"/>
      <c r="Q505" s="5"/>
    </row>
    <row r="506" spans="1:17" x14ac:dyDescent="0.3">
      <c r="A506" s="2">
        <v>45524.5</v>
      </c>
      <c r="B506" s="5">
        <v>13.6</v>
      </c>
      <c r="C506" s="5">
        <v>2.2000000000000002</v>
      </c>
      <c r="D506" s="5">
        <v>4.5</v>
      </c>
      <c r="E506" s="5">
        <f t="shared" si="13"/>
        <v>6.7666666666666666</v>
      </c>
      <c r="F506" s="5">
        <f>AVERAGE((Table1[[#This Row],[thermo]]*$S$7),(Table1[[#This Row],[1022]]*$T$7),( Table1[[#This Row],[1020]]*$U$7))</f>
        <v>4.7246820999055759</v>
      </c>
      <c r="G506" s="5">
        <f>AVERAGE((Table1[[#This Row],[thermo]]*$S$8),(Table1[[#This Row],[1022]]*$T$8),( Table1[[#This Row],[1020]]*$U$8))</f>
        <v>6.0367244753632479</v>
      </c>
      <c r="H506" s="5">
        <v>5.6</v>
      </c>
      <c r="J506" s="6">
        <f>Table1[[#This Row],[modulair]]-Table1[[#This Row],[adjusted_weighted_FEM_avg]]</f>
        <v>-0.43672447536324821</v>
      </c>
      <c r="K506" s="5">
        <f>Table1[[#This Row],[purpleair]]-Table1[[#This Row],[adjusted_weighted_FEM_avg]]</f>
        <v>-6.0367244753632479</v>
      </c>
      <c r="L506" s="5">
        <f>ABS(Table1[[#This Row],[modulair_err]])</f>
        <v>0.43672447536324821</v>
      </c>
      <c r="M506" s="5">
        <f>ABS(Table1[[#This Row],[purpleair_err]])</f>
        <v>6.0367244753632479</v>
      </c>
      <c r="N506" s="5">
        <f>Table1[[#This Row],[modulair_err]]^2</f>
        <v>0.19072826738130438</v>
      </c>
      <c r="O506" s="5">
        <f>Table1[[#This Row],[purpleair_err]]^2</f>
        <v>36.442042391449682</v>
      </c>
      <c r="P506" s="5"/>
      <c r="Q506" s="5"/>
    </row>
    <row r="507" spans="1:17" x14ac:dyDescent="0.3">
      <c r="A507" s="2">
        <v>45524.541666666701</v>
      </c>
      <c r="B507" s="5">
        <v>14.2</v>
      </c>
      <c r="C507" s="5">
        <v>10.7</v>
      </c>
      <c r="D507" s="5">
        <v>5.8</v>
      </c>
      <c r="E507" s="5">
        <f t="shared" si="13"/>
        <v>10.233333333333333</v>
      </c>
      <c r="F507" s="5">
        <f>AVERAGE((Table1[[#This Row],[thermo]]*$S$7),(Table1[[#This Row],[1022]]*$T$7),( Table1[[#This Row],[1020]]*$U$7))</f>
        <v>9.947142701581706</v>
      </c>
      <c r="G507" s="5">
        <f>AVERAGE((Table1[[#This Row],[thermo]]*$S$8),(Table1[[#This Row],[1022]]*$T$8),( Table1[[#This Row],[1020]]*$U$8))</f>
        <v>10.081381097258076</v>
      </c>
      <c r="H507" s="5">
        <v>4.5</v>
      </c>
      <c r="J507" s="6">
        <f>Table1[[#This Row],[modulair]]-Table1[[#This Row],[adjusted_weighted_FEM_avg]]</f>
        <v>-5.5813810972580757</v>
      </c>
      <c r="K507" s="5">
        <f>Table1[[#This Row],[purpleair]]-Table1[[#This Row],[adjusted_weighted_FEM_avg]]</f>
        <v>-10.081381097258076</v>
      </c>
      <c r="L507" s="5">
        <f>ABS(Table1[[#This Row],[modulair_err]])</f>
        <v>5.5813810972580757</v>
      </c>
      <c r="M507" s="5">
        <f>ABS(Table1[[#This Row],[purpleair_err]])</f>
        <v>10.081381097258076</v>
      </c>
      <c r="N507" s="5">
        <f>Table1[[#This Row],[modulair_err]]^2</f>
        <v>31.15181495282976</v>
      </c>
      <c r="O507" s="5">
        <f>Table1[[#This Row],[purpleair_err]]^2</f>
        <v>101.63424482815245</v>
      </c>
      <c r="P507" s="5"/>
      <c r="Q507" s="5"/>
    </row>
    <row r="508" spans="1:17" x14ac:dyDescent="0.3">
      <c r="A508" s="2">
        <v>45524.583333333299</v>
      </c>
      <c r="B508" s="5">
        <v>3.8</v>
      </c>
      <c r="C508" s="5">
        <v>0.2</v>
      </c>
      <c r="D508" s="5">
        <v>4.0999999999999996</v>
      </c>
      <c r="E508" s="5">
        <f t="shared" si="13"/>
        <v>2.6999999999999997</v>
      </c>
      <c r="F508" s="5">
        <f>AVERAGE((Table1[[#This Row],[thermo]]*$S$7),(Table1[[#This Row],[1022]]*$T$7),( Table1[[#This Row],[1020]]*$U$7))</f>
        <v>1.8622700667003482</v>
      </c>
      <c r="G508" s="5">
        <f>AVERAGE((Table1[[#This Row],[thermo]]*$S$8),(Table1[[#This Row],[1022]]*$T$8),( Table1[[#This Row],[1020]]*$U$8))</f>
        <v>2.428645606874023</v>
      </c>
      <c r="H508" s="5">
        <v>4.5999999999999996</v>
      </c>
      <c r="J508" s="6">
        <f>Table1[[#This Row],[modulair]]-Table1[[#This Row],[adjusted_weighted_FEM_avg]]</f>
        <v>2.1713543931259767</v>
      </c>
      <c r="K508" s="5">
        <f>Table1[[#This Row],[purpleair]]-Table1[[#This Row],[adjusted_weighted_FEM_avg]]</f>
        <v>-2.428645606874023</v>
      </c>
      <c r="L508" s="5">
        <f>ABS(Table1[[#This Row],[modulair_err]])</f>
        <v>2.1713543931259767</v>
      </c>
      <c r="M508" s="5">
        <f>ABS(Table1[[#This Row],[purpleair_err]])</f>
        <v>2.428645606874023</v>
      </c>
      <c r="N508" s="5">
        <f>Table1[[#This Row],[modulair_err]]^2</f>
        <v>4.7147799005474784</v>
      </c>
      <c r="O508" s="5">
        <f>Table1[[#This Row],[purpleair_err]]^2</f>
        <v>5.8983194837884918</v>
      </c>
      <c r="P508" s="5"/>
      <c r="Q508" s="5"/>
    </row>
    <row r="509" spans="1:17" x14ac:dyDescent="0.3">
      <c r="A509" s="2">
        <v>45524.625</v>
      </c>
      <c r="B509" s="5">
        <v>0.8</v>
      </c>
      <c r="C509" s="5">
        <v>8</v>
      </c>
      <c r="D509" s="5">
        <v>1</v>
      </c>
      <c r="E509" s="5">
        <f t="shared" si="13"/>
        <v>3.2666666666666671</v>
      </c>
      <c r="F509" s="5">
        <f>AVERAGE((Table1[[#This Row],[thermo]]*$S$7),(Table1[[#This Row],[1022]]*$T$7),( Table1[[#This Row],[1020]]*$U$7))</f>
        <v>4.8935034973505216</v>
      </c>
      <c r="G509" s="5">
        <f>AVERAGE((Table1[[#This Row],[thermo]]*$S$8),(Table1[[#This Row],[1022]]*$T$8),( Table1[[#This Row],[1020]]*$U$8))</f>
        <v>3.7990791965793425</v>
      </c>
      <c r="H509" s="5">
        <v>6.4</v>
      </c>
      <c r="J509" s="6">
        <f>Table1[[#This Row],[modulair]]-Table1[[#This Row],[adjusted_weighted_FEM_avg]]</f>
        <v>2.6009208034206579</v>
      </c>
      <c r="K509" s="5">
        <f>Table1[[#This Row],[purpleair]]-Table1[[#This Row],[adjusted_weighted_FEM_avg]]</f>
        <v>-3.7990791965793425</v>
      </c>
      <c r="L509" s="5">
        <f>ABS(Table1[[#This Row],[modulair_err]])</f>
        <v>2.6009208034206579</v>
      </c>
      <c r="M509" s="5">
        <f>ABS(Table1[[#This Row],[purpleair_err]])</f>
        <v>3.7990791965793425</v>
      </c>
      <c r="N509" s="5">
        <f>Table1[[#This Row],[modulair_err]]^2</f>
        <v>6.764789025666361</v>
      </c>
      <c r="O509" s="5">
        <f>Table1[[#This Row],[purpleair_err]]^2</f>
        <v>14.433002741881943</v>
      </c>
      <c r="P509" s="5"/>
      <c r="Q509" s="5"/>
    </row>
    <row r="510" spans="1:17" x14ac:dyDescent="0.3">
      <c r="A510" s="2">
        <v>45524.666666666701</v>
      </c>
      <c r="B510" s="5">
        <v>13</v>
      </c>
      <c r="C510" s="5">
        <v>0</v>
      </c>
      <c r="D510" s="5">
        <v>1</v>
      </c>
      <c r="E510" s="5">
        <f t="shared" si="13"/>
        <v>4.666666666666667</v>
      </c>
      <c r="F510" s="5">
        <f>AVERAGE((Table1[[#This Row],[thermo]]*$S$7),(Table1[[#This Row],[1022]]*$T$7),( Table1[[#This Row],[1020]]*$U$7))</f>
        <v>2.4367200296184683</v>
      </c>
      <c r="G510" s="5">
        <f>AVERAGE((Table1[[#This Row],[thermo]]*$S$8),(Table1[[#This Row],[1022]]*$T$8),( Table1[[#This Row],[1020]]*$U$8))</f>
        <v>3.8551624948159078</v>
      </c>
      <c r="H510" s="5">
        <v>4.3</v>
      </c>
      <c r="J510" s="6">
        <f>Table1[[#This Row],[modulair]]-Table1[[#This Row],[adjusted_weighted_FEM_avg]]</f>
        <v>0.44483750518409204</v>
      </c>
      <c r="K510" s="5">
        <f>Table1[[#This Row],[purpleair]]-Table1[[#This Row],[adjusted_weighted_FEM_avg]]</f>
        <v>-3.8551624948159078</v>
      </c>
      <c r="L510" s="5">
        <f>ABS(Table1[[#This Row],[modulair_err]])</f>
        <v>0.44483750518409204</v>
      </c>
      <c r="M510" s="5">
        <f>ABS(Table1[[#This Row],[purpleair_err]])</f>
        <v>3.8551624948159078</v>
      </c>
      <c r="N510" s="5">
        <f>Table1[[#This Row],[modulair_err]]^2</f>
        <v>0.19788040601840712</v>
      </c>
      <c r="O510" s="5">
        <f>Table1[[#This Row],[purpleair_err]]^2</f>
        <v>14.862277861435214</v>
      </c>
      <c r="P510" s="5"/>
      <c r="Q510" s="5"/>
    </row>
    <row r="511" spans="1:17" x14ac:dyDescent="0.3">
      <c r="A511" s="2">
        <v>45524.708333333299</v>
      </c>
      <c r="B511" s="5">
        <v>6.7</v>
      </c>
      <c r="C511" s="5">
        <v>3.7</v>
      </c>
      <c r="D511" s="5">
        <v>4</v>
      </c>
      <c r="E511" s="5">
        <f t="shared" si="13"/>
        <v>4.8</v>
      </c>
      <c r="F511" s="5">
        <f>AVERAGE((Table1[[#This Row],[thermo]]*$S$7),(Table1[[#This Row],[1022]]*$T$7),( Table1[[#This Row],[1020]]*$U$7))</f>
        <v>4.2811891671885016</v>
      </c>
      <c r="G511" s="5">
        <f>AVERAGE((Table1[[#This Row],[thermo]]*$S$8),(Table1[[#This Row],[1022]]*$T$8),( Table1[[#This Row],[1020]]*$U$8))</f>
        <v>4.6118387843127717</v>
      </c>
      <c r="H511" s="5">
        <v>1.8</v>
      </c>
      <c r="J511" s="6">
        <f>Table1[[#This Row],[modulair]]-Table1[[#This Row],[adjusted_weighted_FEM_avg]]</f>
        <v>-2.8118387843127719</v>
      </c>
      <c r="K511" s="5">
        <f>Table1[[#This Row],[purpleair]]-Table1[[#This Row],[adjusted_weighted_FEM_avg]]</f>
        <v>-4.6118387843127717</v>
      </c>
      <c r="L511" s="5">
        <f>ABS(Table1[[#This Row],[modulair_err]])</f>
        <v>2.8118387843127719</v>
      </c>
      <c r="M511" s="5">
        <f>ABS(Table1[[#This Row],[purpleair_err]])</f>
        <v>4.6118387843127717</v>
      </c>
      <c r="N511" s="5">
        <f>Table1[[#This Row],[modulair_err]]^2</f>
        <v>7.9064373489655271</v>
      </c>
      <c r="O511" s="5">
        <f>Table1[[#This Row],[purpleair_err]]^2</f>
        <v>21.269056972491505</v>
      </c>
      <c r="P511" s="5"/>
      <c r="Q511" s="5"/>
    </row>
    <row r="512" spans="1:17" x14ac:dyDescent="0.3">
      <c r="A512" s="2">
        <v>45524.75</v>
      </c>
      <c r="B512" s="5">
        <v>4.7</v>
      </c>
      <c r="C512" s="5">
        <v>0.1</v>
      </c>
      <c r="D512" s="5">
        <v>4</v>
      </c>
      <c r="E512" s="5">
        <f t="shared" si="13"/>
        <v>2.9333333333333336</v>
      </c>
      <c r="F512" s="5">
        <f>AVERAGE((Table1[[#This Row],[thermo]]*$S$7),(Table1[[#This Row],[1022]]*$T$7),( Table1[[#This Row],[1020]]*$U$7))</f>
        <v>1.9287443352526135</v>
      </c>
      <c r="G512" s="5">
        <f>AVERAGE((Table1[[#This Row],[thermo]]*$S$8),(Table1[[#This Row],[1022]]*$T$8),( Table1[[#This Row],[1020]]*$U$8))</f>
        <v>2.6005455670206903</v>
      </c>
      <c r="H512" s="5">
        <v>2.1</v>
      </c>
      <c r="J512" s="6">
        <f>Table1[[#This Row],[modulair]]-Table1[[#This Row],[adjusted_weighted_FEM_avg]]</f>
        <v>-0.5005455670206902</v>
      </c>
      <c r="K512" s="5">
        <f>Table1[[#This Row],[purpleair]]-Table1[[#This Row],[adjusted_weighted_FEM_avg]]</f>
        <v>-2.6005455670206903</v>
      </c>
      <c r="L512" s="5">
        <f>ABS(Table1[[#This Row],[modulair_err]])</f>
        <v>0.5005455670206902</v>
      </c>
      <c r="M512" s="5">
        <f>ABS(Table1[[#This Row],[purpleair_err]])</f>
        <v>2.6005455670206903</v>
      </c>
      <c r="N512" s="5">
        <f>Table1[[#This Row],[modulair_err]]^2</f>
        <v>0.25054586466406426</v>
      </c>
      <c r="O512" s="5">
        <f>Table1[[#This Row],[purpleair_err]]^2</f>
        <v>6.7628372461509638</v>
      </c>
      <c r="P512" s="5"/>
      <c r="Q512" s="5"/>
    </row>
    <row r="513" spans="1:17" x14ac:dyDescent="0.3">
      <c r="A513" s="2">
        <v>45524.791666666701</v>
      </c>
      <c r="B513" s="5">
        <v>14.8</v>
      </c>
      <c r="C513" s="5">
        <v>17.8</v>
      </c>
      <c r="D513" s="5">
        <v>1.8</v>
      </c>
      <c r="E513" s="5">
        <f t="shared" si="13"/>
        <v>11.466666666666667</v>
      </c>
      <c r="F513" s="5">
        <f>AVERAGE((Table1[[#This Row],[thermo]]*$S$7),(Table1[[#This Row],[1022]]*$T$7),( Table1[[#This Row],[1020]]*$U$7))</f>
        <v>12.939704579318816</v>
      </c>
      <c r="G513" s="5">
        <f>AVERAGE((Table1[[#This Row],[thermo]]*$S$8),(Table1[[#This Row],[1022]]*$T$8),( Table1[[#This Row],[1020]]*$U$8))</f>
        <v>11.856891913012218</v>
      </c>
      <c r="H513" s="5">
        <v>3.5</v>
      </c>
      <c r="J513" s="6">
        <f>Table1[[#This Row],[modulair]]-Table1[[#This Row],[adjusted_weighted_FEM_avg]]</f>
        <v>-8.3568919130122179</v>
      </c>
      <c r="K513" s="5">
        <f>Table1[[#This Row],[purpleair]]-Table1[[#This Row],[adjusted_weighted_FEM_avg]]</f>
        <v>-11.856891913012218</v>
      </c>
      <c r="L513" s="5">
        <f>ABS(Table1[[#This Row],[modulair_err]])</f>
        <v>8.3568919130122179</v>
      </c>
      <c r="M513" s="5">
        <f>ABS(Table1[[#This Row],[purpleair_err]])</f>
        <v>11.856891913012218</v>
      </c>
      <c r="N513" s="5">
        <f>Table1[[#This Row],[modulair_err]]^2</f>
        <v>69.837642445769006</v>
      </c>
      <c r="O513" s="5">
        <f>Table1[[#This Row],[purpleair_err]]^2</f>
        <v>140.58588583685454</v>
      </c>
      <c r="P513" s="5"/>
      <c r="Q513" s="5"/>
    </row>
    <row r="514" spans="1:17" x14ac:dyDescent="0.3">
      <c r="A514" s="2">
        <v>45524.833333333299</v>
      </c>
      <c r="B514" s="5">
        <v>5.9</v>
      </c>
      <c r="C514" s="5">
        <v>1.8</v>
      </c>
      <c r="D514" s="5">
        <v>3.3</v>
      </c>
      <c r="E514" s="5">
        <f t="shared" si="13"/>
        <v>3.6666666666666665</v>
      </c>
      <c r="F514" s="5">
        <f>AVERAGE((Table1[[#This Row],[thermo]]*$S$7),(Table1[[#This Row],[1022]]*$T$7),( Table1[[#This Row],[1020]]*$U$7))</f>
        <v>2.8913763087228226</v>
      </c>
      <c r="G514" s="5">
        <f>AVERAGE((Table1[[#This Row],[thermo]]*$S$8),(Table1[[#This Row],[1022]]*$T$8),( Table1[[#This Row],[1020]]*$U$8))</f>
        <v>3.395484355965189</v>
      </c>
      <c r="H514" s="5">
        <v>8.1</v>
      </c>
      <c r="J514" s="6">
        <f>Table1[[#This Row],[modulair]]-Table1[[#This Row],[adjusted_weighted_FEM_avg]]</f>
        <v>4.7045156440348102</v>
      </c>
      <c r="K514" s="5">
        <f>Table1[[#This Row],[purpleair]]-Table1[[#This Row],[adjusted_weighted_FEM_avg]]</f>
        <v>-3.395484355965189</v>
      </c>
      <c r="L514" s="5">
        <f>ABS(Table1[[#This Row],[modulair_err]])</f>
        <v>4.7045156440348102</v>
      </c>
      <c r="M514" s="5">
        <f>ABS(Table1[[#This Row],[purpleair_err]])</f>
        <v>3.395484355965189</v>
      </c>
      <c r="N514" s="5">
        <f>Table1[[#This Row],[modulair_err]]^2</f>
        <v>22.132467444968263</v>
      </c>
      <c r="O514" s="5">
        <f>Table1[[#This Row],[purpleair_err]]^2</f>
        <v>11.529314011604335</v>
      </c>
      <c r="P514" s="5"/>
      <c r="Q514" s="5"/>
    </row>
    <row r="515" spans="1:17" x14ac:dyDescent="0.3">
      <c r="A515" s="2">
        <v>45524.875</v>
      </c>
      <c r="B515" s="5">
        <v>13.8</v>
      </c>
      <c r="C515" s="5">
        <v>5.7</v>
      </c>
      <c r="D515" s="5">
        <v>6.7</v>
      </c>
      <c r="E515" s="5">
        <f t="shared" ref="E515:E578" si="14">AVERAGE(B515:D515)</f>
        <v>8.7333333333333325</v>
      </c>
      <c r="F515" s="5">
        <f>AVERAGE((Table1[[#This Row],[thermo]]*$S$7),(Table1[[#This Row],[1022]]*$T$7),( Table1[[#This Row],[1020]]*$U$7))</f>
        <v>7.3209961137123694</v>
      </c>
      <c r="G515" s="5">
        <f>AVERAGE((Table1[[#This Row],[thermo]]*$S$8),(Table1[[#This Row],[1022]]*$T$8),( Table1[[#This Row],[1020]]*$U$8))</f>
        <v>8.2228526900972394</v>
      </c>
      <c r="H515" s="5">
        <v>10.1</v>
      </c>
      <c r="J515" s="6">
        <f>Table1[[#This Row],[modulair]]-Table1[[#This Row],[adjusted_weighted_FEM_avg]]</f>
        <v>1.8771473099027602</v>
      </c>
      <c r="K515" s="5">
        <f>Table1[[#This Row],[purpleair]]-Table1[[#This Row],[adjusted_weighted_FEM_avg]]</f>
        <v>-8.2228526900972394</v>
      </c>
      <c r="L515" s="5">
        <f>ABS(Table1[[#This Row],[modulair_err]])</f>
        <v>1.8771473099027602</v>
      </c>
      <c r="M515" s="5">
        <f>ABS(Table1[[#This Row],[purpleair_err]])</f>
        <v>8.2228526900972394</v>
      </c>
      <c r="N515" s="5">
        <f>Table1[[#This Row],[modulair_err]]^2</f>
        <v>3.5236820230751693</v>
      </c>
      <c r="O515" s="5">
        <f>Table1[[#This Row],[purpleair_err]]^2</f>
        <v>67.615306363039409</v>
      </c>
      <c r="P515" s="5"/>
      <c r="Q515" s="5"/>
    </row>
    <row r="516" spans="1:17" x14ac:dyDescent="0.3">
      <c r="A516" s="2">
        <v>45524.916666666701</v>
      </c>
      <c r="B516" s="5">
        <v>7.7</v>
      </c>
      <c r="C516" s="5">
        <v>7.2</v>
      </c>
      <c r="D516" s="5">
        <v>6.5</v>
      </c>
      <c r="E516" s="5">
        <f t="shared" si="14"/>
        <v>7.1333333333333329</v>
      </c>
      <c r="F516" s="5">
        <f>AVERAGE((Table1[[#This Row],[thermo]]*$S$7),(Table1[[#This Row],[1022]]*$T$7),( Table1[[#This Row],[1020]]*$U$7))</f>
        <v>7.0924489573688163</v>
      </c>
      <c r="G516" s="5">
        <f>AVERAGE((Table1[[#This Row],[thermo]]*$S$8),(Table1[[#This Row],[1022]]*$T$8),( Table1[[#This Row],[1020]]*$U$8))</f>
        <v>7.1116258710368685</v>
      </c>
      <c r="H516" s="5">
        <v>11.4</v>
      </c>
      <c r="J516" s="6">
        <f>Table1[[#This Row],[modulair]]-Table1[[#This Row],[adjusted_weighted_FEM_avg]]</f>
        <v>4.2883741289631319</v>
      </c>
      <c r="K516" s="5">
        <f>Table1[[#This Row],[purpleair]]-Table1[[#This Row],[adjusted_weighted_FEM_avg]]</f>
        <v>-7.1116258710368685</v>
      </c>
      <c r="L516" s="5">
        <f>ABS(Table1[[#This Row],[modulair_err]])</f>
        <v>4.2883741289631319</v>
      </c>
      <c r="M516" s="5">
        <f>ABS(Table1[[#This Row],[purpleair_err]])</f>
        <v>7.1116258710368685</v>
      </c>
      <c r="N516" s="5">
        <f>Table1[[#This Row],[modulair_err]]^2</f>
        <v>18.390152669960301</v>
      </c>
      <c r="O516" s="5">
        <f>Table1[[#This Row],[purpleair_err]]^2</f>
        <v>50.5752225296009</v>
      </c>
      <c r="P516" s="5"/>
      <c r="Q516" s="5"/>
    </row>
    <row r="517" spans="1:17" x14ac:dyDescent="0.3">
      <c r="A517" s="2">
        <v>45524.958333333299</v>
      </c>
      <c r="B517" s="5">
        <v>7.1</v>
      </c>
      <c r="C517" s="5">
        <v>4.3</v>
      </c>
      <c r="D517" s="5">
        <v>5.5</v>
      </c>
      <c r="E517" s="5">
        <f t="shared" si="14"/>
        <v>5.6333333333333329</v>
      </c>
      <c r="F517" s="5">
        <f>AVERAGE((Table1[[#This Row],[thermo]]*$S$7),(Table1[[#This Row],[1022]]*$T$7),( Table1[[#This Row],[1020]]*$U$7))</f>
        <v>5.0931933980731703</v>
      </c>
      <c r="G517" s="5">
        <f>AVERAGE((Table1[[#This Row],[thermo]]*$S$8),(Table1[[#This Row],[1022]]*$T$8),( Table1[[#This Row],[1020]]*$U$8))</f>
        <v>5.4458755039017506</v>
      </c>
      <c r="H517" s="5">
        <v>8.9</v>
      </c>
      <c r="J517" s="6">
        <f>Table1[[#This Row],[modulair]]-Table1[[#This Row],[adjusted_weighted_FEM_avg]]</f>
        <v>3.4541244960982498</v>
      </c>
      <c r="K517" s="5">
        <f>Table1[[#This Row],[purpleair]]-Table1[[#This Row],[adjusted_weighted_FEM_avg]]</f>
        <v>-5.4458755039017506</v>
      </c>
      <c r="L517" s="5">
        <f>ABS(Table1[[#This Row],[modulair_err]])</f>
        <v>3.4541244960982498</v>
      </c>
      <c r="M517" s="5">
        <f>ABS(Table1[[#This Row],[purpleair_err]])</f>
        <v>5.4458755039017506</v>
      </c>
      <c r="N517" s="5">
        <f>Table1[[#This Row],[modulair_err]]^2</f>
        <v>11.930976034545989</v>
      </c>
      <c r="O517" s="5">
        <f>Table1[[#This Row],[purpleair_err]]^2</f>
        <v>29.657560003997144</v>
      </c>
      <c r="P517" s="5"/>
      <c r="Q517" s="5"/>
    </row>
    <row r="518" spans="1:17" x14ac:dyDescent="0.3">
      <c r="A518" s="2">
        <v>45525</v>
      </c>
      <c r="B518" s="5">
        <v>-2.1</v>
      </c>
      <c r="C518" s="5">
        <v>8.1999999999999993</v>
      </c>
      <c r="D518" s="5">
        <v>4.5</v>
      </c>
      <c r="E518" s="5">
        <f t="shared" si="14"/>
        <v>3.5333333333333332</v>
      </c>
      <c r="F518" s="5">
        <f>AVERAGE((Table1[[#This Row],[thermo]]*$S$7),(Table1[[#This Row],[1022]]*$T$7),( Table1[[#This Row],[1020]]*$U$7))</f>
        <v>5.4768632416872807</v>
      </c>
      <c r="G518" s="5">
        <f>AVERAGE((Table1[[#This Row],[thermo]]*$S$8),(Table1[[#This Row],[1022]]*$T$8),( Table1[[#This Row],[1020]]*$U$8))</f>
        <v>4.2137172627251536</v>
      </c>
      <c r="H518" s="5">
        <v>7.4</v>
      </c>
      <c r="J518" s="6">
        <f>Table1[[#This Row],[modulair]]-Table1[[#This Row],[adjusted_weighted_FEM_avg]]</f>
        <v>3.1862827372748468</v>
      </c>
      <c r="K518" s="5">
        <f>Table1[[#This Row],[purpleair]]-Table1[[#This Row],[adjusted_weighted_FEM_avg]]</f>
        <v>-4.2137172627251536</v>
      </c>
      <c r="L518" s="5">
        <f>ABS(Table1[[#This Row],[modulair_err]])</f>
        <v>3.1862827372748468</v>
      </c>
      <c r="M518" s="5">
        <f>ABS(Table1[[#This Row],[purpleair_err]])</f>
        <v>4.2137172627251536</v>
      </c>
      <c r="N518" s="5">
        <f>Table1[[#This Row],[modulair_err]]^2</f>
        <v>10.152397681855691</v>
      </c>
      <c r="O518" s="5">
        <f>Table1[[#This Row],[purpleair_err]]^2</f>
        <v>17.755413170187961</v>
      </c>
      <c r="P518" s="5"/>
      <c r="Q518" s="5"/>
    </row>
    <row r="519" spans="1:17" x14ac:dyDescent="0.3">
      <c r="A519" s="2">
        <v>45525.041666666701</v>
      </c>
      <c r="B519" s="5">
        <v>4</v>
      </c>
      <c r="C519" s="5">
        <v>5.0999999999999996</v>
      </c>
      <c r="D519" s="5">
        <v>3.7</v>
      </c>
      <c r="E519" s="5">
        <f t="shared" si="14"/>
        <v>4.2666666666666666</v>
      </c>
      <c r="F519" s="5">
        <f>AVERAGE((Table1[[#This Row],[thermo]]*$S$7),(Table1[[#This Row],[1022]]*$T$7),( Table1[[#This Row],[1020]]*$U$7))</f>
        <v>4.5353019507778738</v>
      </c>
      <c r="G519" s="5">
        <f>AVERAGE((Table1[[#This Row],[thermo]]*$S$8),(Table1[[#This Row],[1022]]*$T$8),( Table1[[#This Row],[1020]]*$U$8))</f>
        <v>4.3522618257657344</v>
      </c>
      <c r="H519" s="5">
        <v>7.1</v>
      </c>
      <c r="J519" s="6">
        <f>Table1[[#This Row],[modulair]]-Table1[[#This Row],[adjusted_weighted_FEM_avg]]</f>
        <v>2.7477381742342653</v>
      </c>
      <c r="K519" s="5">
        <f>Table1[[#This Row],[purpleair]]-Table1[[#This Row],[adjusted_weighted_FEM_avg]]</f>
        <v>-4.3522618257657344</v>
      </c>
      <c r="L519" s="5">
        <f>ABS(Table1[[#This Row],[modulair_err]])</f>
        <v>2.7477381742342653</v>
      </c>
      <c r="M519" s="5">
        <f>ABS(Table1[[#This Row],[purpleair_err]])</f>
        <v>4.3522618257657344</v>
      </c>
      <c r="N519" s="5">
        <f>Table1[[#This Row],[modulair_err]]^2</f>
        <v>7.5500650741442534</v>
      </c>
      <c r="O519" s="5">
        <f>Table1[[#This Row],[purpleair_err]]^2</f>
        <v>18.942183000017685</v>
      </c>
      <c r="P519" s="5"/>
      <c r="Q519" s="5"/>
    </row>
    <row r="520" spans="1:17" x14ac:dyDescent="0.3">
      <c r="A520" s="2">
        <v>45525.083333333299</v>
      </c>
      <c r="B520" s="5">
        <v>14.2</v>
      </c>
      <c r="C520" s="5">
        <v>1.5</v>
      </c>
      <c r="D520" s="5">
        <v>2.5</v>
      </c>
      <c r="E520" s="5">
        <f t="shared" si="14"/>
        <v>6.0666666666666664</v>
      </c>
      <c r="F520" s="5">
        <f>AVERAGE((Table1[[#This Row],[thermo]]*$S$7),(Table1[[#This Row],[1022]]*$T$7),( Table1[[#This Row],[1020]]*$U$7))</f>
        <v>3.8867777490527886</v>
      </c>
      <c r="G520" s="5">
        <f>AVERAGE((Table1[[#This Row],[thermo]]*$S$8),(Table1[[#This Row],[1022]]*$T$8),( Table1[[#This Row],[1020]]*$U$8))</f>
        <v>5.2735925067719078</v>
      </c>
      <c r="H520" s="5">
        <v>8.1</v>
      </c>
      <c r="J520" s="6">
        <f>Table1[[#This Row],[modulair]]-Table1[[#This Row],[adjusted_weighted_FEM_avg]]</f>
        <v>2.8264074932280918</v>
      </c>
      <c r="K520" s="5">
        <f>Table1[[#This Row],[purpleair]]-Table1[[#This Row],[adjusted_weighted_FEM_avg]]</f>
        <v>-5.2735925067719078</v>
      </c>
      <c r="L520" s="5">
        <f>ABS(Table1[[#This Row],[modulair_err]])</f>
        <v>2.8264074932280918</v>
      </c>
      <c r="M520" s="5">
        <f>ABS(Table1[[#This Row],[purpleair_err]])</f>
        <v>5.2735925067719078</v>
      </c>
      <c r="N520" s="5">
        <f>Table1[[#This Row],[modulair_err]]^2</f>
        <v>7.9885793177759057</v>
      </c>
      <c r="O520" s="5">
        <f>Table1[[#This Row],[purpleair_err]]^2</f>
        <v>27.810777927480814</v>
      </c>
      <c r="P520" s="5"/>
      <c r="Q520" s="5"/>
    </row>
    <row r="521" spans="1:17" x14ac:dyDescent="0.3">
      <c r="A521" s="2">
        <v>45525.125</v>
      </c>
      <c r="B521" s="5">
        <v>9.8000000000000007</v>
      </c>
      <c r="C521" s="5">
        <v>0.2</v>
      </c>
      <c r="D521" s="5">
        <v>5</v>
      </c>
      <c r="E521" s="5">
        <f t="shared" si="14"/>
        <v>5</v>
      </c>
      <c r="F521" s="5">
        <f>AVERAGE((Table1[[#This Row],[thermo]]*$S$7),(Table1[[#This Row],[1022]]*$T$7),( Table1[[#This Row],[1020]]*$U$7))</f>
        <v>3.1064147626090599</v>
      </c>
      <c r="G521" s="5">
        <f>AVERAGE((Table1[[#This Row],[thermo]]*$S$8),(Table1[[#This Row],[1022]]*$T$8),( Table1[[#This Row],[1020]]*$U$8))</f>
        <v>4.3484620793723385</v>
      </c>
      <c r="H521" s="5">
        <v>6.7</v>
      </c>
      <c r="J521" s="6">
        <f>Table1[[#This Row],[modulair]]-Table1[[#This Row],[adjusted_weighted_FEM_avg]]</f>
        <v>2.3515379206276616</v>
      </c>
      <c r="K521" s="5">
        <f>Table1[[#This Row],[purpleair]]-Table1[[#This Row],[adjusted_weighted_FEM_avg]]</f>
        <v>-4.3484620793723385</v>
      </c>
      <c r="L521" s="5">
        <f>ABS(Table1[[#This Row],[modulair_err]])</f>
        <v>2.3515379206276616</v>
      </c>
      <c r="M521" s="5">
        <f>ABS(Table1[[#This Row],[purpleair_err]])</f>
        <v>4.3484620793723385</v>
      </c>
      <c r="N521" s="5">
        <f>Table1[[#This Row],[modulair_err]]^2</f>
        <v>5.5297305921498667</v>
      </c>
      <c r="O521" s="5">
        <f>Table1[[#This Row],[purpleair_err]]^2</f>
        <v>18.909122455739201</v>
      </c>
      <c r="P521" s="5"/>
      <c r="Q521" s="5"/>
    </row>
    <row r="522" spans="1:17" x14ac:dyDescent="0.3">
      <c r="A522" s="2">
        <v>45525.166666666701</v>
      </c>
      <c r="B522" s="5">
        <v>-1.9</v>
      </c>
      <c r="C522" s="5">
        <v>7.4</v>
      </c>
      <c r="D522" s="5">
        <v>3.2</v>
      </c>
      <c r="E522" s="5">
        <f t="shared" si="14"/>
        <v>2.9</v>
      </c>
      <c r="F522" s="5">
        <f>AVERAGE((Table1[[#This Row],[thermo]]*$S$7),(Table1[[#This Row],[1022]]*$T$7),( Table1[[#This Row],[1020]]*$U$7))</f>
        <v>4.7070602410200335</v>
      </c>
      <c r="G522" s="5">
        <f>AVERAGE((Table1[[#This Row],[thermo]]*$S$8),(Table1[[#This Row],[1022]]*$T$8),( Table1[[#This Row],[1020]]*$U$8))</f>
        <v>3.5253857164172033</v>
      </c>
      <c r="H522" s="5">
        <v>6.2</v>
      </c>
      <c r="J522" s="6">
        <f>Table1[[#This Row],[modulair]]-Table1[[#This Row],[adjusted_weighted_FEM_avg]]</f>
        <v>2.6746142835827968</v>
      </c>
      <c r="K522" s="5">
        <f>Table1[[#This Row],[purpleair]]-Table1[[#This Row],[adjusted_weighted_FEM_avg]]</f>
        <v>-3.5253857164172033</v>
      </c>
      <c r="L522" s="5">
        <f>ABS(Table1[[#This Row],[modulair_err]])</f>
        <v>2.6746142835827968</v>
      </c>
      <c r="M522" s="5">
        <f>ABS(Table1[[#This Row],[purpleair_err]])</f>
        <v>3.5253857164172033</v>
      </c>
      <c r="N522" s="5">
        <f>Table1[[#This Row],[modulair_err]]^2</f>
        <v>7.1535615659451173</v>
      </c>
      <c r="O522" s="5">
        <f>Table1[[#This Row],[purpleair_err]]^2</f>
        <v>12.428344449518438</v>
      </c>
      <c r="P522" s="5"/>
      <c r="Q522" s="5"/>
    </row>
    <row r="523" spans="1:17" x14ac:dyDescent="0.3">
      <c r="A523" s="2">
        <v>45525.208333333299</v>
      </c>
      <c r="B523" s="5">
        <v>11.8</v>
      </c>
      <c r="C523" s="5">
        <v>6.1</v>
      </c>
      <c r="D523" s="5">
        <v>6</v>
      </c>
      <c r="E523" s="5">
        <f t="shared" si="14"/>
        <v>7.9666666666666659</v>
      </c>
      <c r="F523" s="5">
        <f>AVERAGE((Table1[[#This Row],[thermo]]*$S$7),(Table1[[#This Row],[1022]]*$T$7),( Table1[[#This Row],[1020]]*$U$7))</f>
        <v>7.0216478769040078</v>
      </c>
      <c r="G523" s="5">
        <f>AVERAGE((Table1[[#This Row],[thermo]]*$S$8),(Table1[[#This Row],[1022]]*$T$8),( Table1[[#This Row],[1020]]*$U$8))</f>
        <v>7.6177834715450787</v>
      </c>
      <c r="H523" s="5">
        <v>6.5</v>
      </c>
      <c r="J523" s="6">
        <f>Table1[[#This Row],[modulair]]-Table1[[#This Row],[adjusted_weighted_FEM_avg]]</f>
        <v>-1.1177834715450787</v>
      </c>
      <c r="K523" s="5">
        <f>Table1[[#This Row],[purpleair]]-Table1[[#This Row],[adjusted_weighted_FEM_avg]]</f>
        <v>-7.6177834715450787</v>
      </c>
      <c r="L523" s="5">
        <f>ABS(Table1[[#This Row],[modulair_err]])</f>
        <v>1.1177834715450787</v>
      </c>
      <c r="M523" s="5">
        <f>ABS(Table1[[#This Row],[purpleair_err]])</f>
        <v>7.6177834715450787</v>
      </c>
      <c r="N523" s="5">
        <f>Table1[[#This Row],[modulair_err]]^2</f>
        <v>1.2494398892593679</v>
      </c>
      <c r="O523" s="5">
        <f>Table1[[#This Row],[purpleair_err]]^2</f>
        <v>58.030625019345393</v>
      </c>
      <c r="P523" s="5"/>
      <c r="Q523" s="5"/>
    </row>
    <row r="524" spans="1:17" x14ac:dyDescent="0.3">
      <c r="A524" s="2">
        <v>45525.25</v>
      </c>
      <c r="B524" s="5">
        <v>5.4</v>
      </c>
      <c r="C524" s="5">
        <v>7.8</v>
      </c>
      <c r="D524" s="5">
        <v>6.3</v>
      </c>
      <c r="E524" s="5">
        <f t="shared" si="14"/>
        <v>6.5</v>
      </c>
      <c r="F524" s="5">
        <f>AVERAGE((Table1[[#This Row],[thermo]]*$S$7),(Table1[[#This Row],[1022]]*$T$7),( Table1[[#This Row],[1020]]*$U$7))</f>
        <v>6.9916299478160271</v>
      </c>
      <c r="G524" s="5">
        <f>AVERAGE((Table1[[#This Row],[thermo]]*$S$8),(Table1[[#This Row],[1022]]*$T$8),( Table1[[#This Row],[1020]]*$U$8))</f>
        <v>6.6667455762841437</v>
      </c>
      <c r="H524" s="5">
        <v>6.6</v>
      </c>
      <c r="J524" s="6">
        <f>Table1[[#This Row],[modulair]]-Table1[[#This Row],[adjusted_weighted_FEM_avg]]</f>
        <v>-6.6745576284144015E-2</v>
      </c>
      <c r="K524" s="5">
        <f>Table1[[#This Row],[purpleair]]-Table1[[#This Row],[adjusted_weighted_FEM_avg]]</f>
        <v>-6.6667455762841437</v>
      </c>
      <c r="L524" s="5">
        <f>ABS(Table1[[#This Row],[modulair_err]])</f>
        <v>6.6745576284144015E-2</v>
      </c>
      <c r="M524" s="5">
        <f>ABS(Table1[[#This Row],[purpleair_err]])</f>
        <v>6.6667455762841437</v>
      </c>
      <c r="N524" s="5">
        <f>Table1[[#This Row],[modulair_err]]^2</f>
        <v>4.4549719535024882E-3</v>
      </c>
      <c r="O524" s="5">
        <f>Table1[[#This Row],[purpleair_err]]^2</f>
        <v>44.445496578904198</v>
      </c>
      <c r="P524" s="5"/>
      <c r="Q524" s="5"/>
    </row>
    <row r="525" spans="1:17" x14ac:dyDescent="0.3">
      <c r="A525" s="2">
        <v>45525.291666666701</v>
      </c>
      <c r="B525" s="5">
        <v>-13.4</v>
      </c>
      <c r="C525" s="5">
        <v>11.7</v>
      </c>
      <c r="D525" s="5">
        <v>4.3</v>
      </c>
      <c r="E525" s="5">
        <f t="shared" si="14"/>
        <v>0.86666666666666625</v>
      </c>
      <c r="F525" s="5">
        <f>AVERAGE((Table1[[#This Row],[thermo]]*$S$7),(Table1[[#This Row],[1022]]*$T$7),( Table1[[#This Row],[1020]]*$U$7))</f>
        <v>5.5045922748893688</v>
      </c>
      <c r="G525" s="5">
        <f>AVERAGE((Table1[[#This Row],[thermo]]*$S$8),(Table1[[#This Row],[1022]]*$T$8),( Table1[[#This Row],[1020]]*$U$8))</f>
        <v>2.5038847047903077</v>
      </c>
      <c r="H525" s="5">
        <v>6.7</v>
      </c>
      <c r="J525" s="6">
        <f>Table1[[#This Row],[modulair]]-Table1[[#This Row],[adjusted_weighted_FEM_avg]]</f>
        <v>4.1961152952096921</v>
      </c>
      <c r="K525" s="5">
        <f>Table1[[#This Row],[purpleair]]-Table1[[#This Row],[adjusted_weighted_FEM_avg]]</f>
        <v>-2.5038847047903077</v>
      </c>
      <c r="L525" s="5">
        <f>ABS(Table1[[#This Row],[modulair_err]])</f>
        <v>4.1961152952096921</v>
      </c>
      <c r="M525" s="5">
        <f>ABS(Table1[[#This Row],[purpleair_err]])</f>
        <v>2.5038847047903077</v>
      </c>
      <c r="N525" s="5">
        <f>Table1[[#This Row],[modulair_err]]^2</f>
        <v>17.607383570692722</v>
      </c>
      <c r="O525" s="5">
        <f>Table1[[#This Row],[purpleair_err]]^2</f>
        <v>6.269438614882846</v>
      </c>
      <c r="P525" s="5"/>
      <c r="Q525" s="5"/>
    </row>
    <row r="526" spans="1:17" x14ac:dyDescent="0.3">
      <c r="A526" s="2">
        <v>45525.333333333299</v>
      </c>
      <c r="B526" s="5">
        <v>-4.9000000000000004</v>
      </c>
      <c r="C526" s="5">
        <v>6.3</v>
      </c>
      <c r="D526" s="5">
        <v>3.5</v>
      </c>
      <c r="E526" s="5">
        <f t="shared" si="14"/>
        <v>1.6333333333333331</v>
      </c>
      <c r="F526" s="5">
        <f>AVERAGE((Table1[[#This Row],[thermo]]*$S$7),(Table1[[#This Row],[1022]]*$T$7),( Table1[[#This Row],[1020]]*$U$7))</f>
        <v>3.6723354845853637</v>
      </c>
      <c r="G526" s="5">
        <f>AVERAGE((Table1[[#This Row],[thermo]]*$S$8),(Table1[[#This Row],[1022]]*$T$8),( Table1[[#This Row],[1020]]*$U$8))</f>
        <v>2.3574240102114667</v>
      </c>
      <c r="H526" s="5">
        <v>7.8</v>
      </c>
      <c r="J526" s="6">
        <f>Table1[[#This Row],[modulair]]-Table1[[#This Row],[adjusted_weighted_FEM_avg]]</f>
        <v>5.4425759897885335</v>
      </c>
      <c r="K526" s="5">
        <f>Table1[[#This Row],[purpleair]]-Table1[[#This Row],[adjusted_weighted_FEM_avg]]</f>
        <v>-2.3574240102114667</v>
      </c>
      <c r="L526" s="5">
        <f>ABS(Table1[[#This Row],[modulair_err]])</f>
        <v>5.4425759897885335</v>
      </c>
      <c r="M526" s="5">
        <f>ABS(Table1[[#This Row],[purpleair_err]])</f>
        <v>2.3574240102114667</v>
      </c>
      <c r="N526" s="5">
        <f>Table1[[#This Row],[modulair_err]]^2</f>
        <v>29.621633404622635</v>
      </c>
      <c r="O526" s="5">
        <f>Table1[[#This Row],[purpleair_err]]^2</f>
        <v>5.557447963921514</v>
      </c>
      <c r="P526" s="5"/>
      <c r="Q526" s="5"/>
    </row>
    <row r="527" spans="1:17" x14ac:dyDescent="0.3">
      <c r="A527" s="2">
        <v>45525.375</v>
      </c>
      <c r="B527" s="5">
        <v>-0.8</v>
      </c>
      <c r="C527" s="5">
        <v>4.3</v>
      </c>
      <c r="D527" s="5">
        <v>5.5</v>
      </c>
      <c r="E527" s="5">
        <f t="shared" si="14"/>
        <v>3</v>
      </c>
      <c r="F527" s="5">
        <f>AVERAGE((Table1[[#This Row],[thermo]]*$S$7),(Table1[[#This Row],[1022]]*$T$7),( Table1[[#This Row],[1020]]*$U$7))</f>
        <v>3.7780466765102774</v>
      </c>
      <c r="G527" s="5">
        <f>AVERAGE((Table1[[#This Row],[thermo]]*$S$8),(Table1[[#This Row],[1022]]*$T$8),( Table1[[#This Row],[1020]]*$U$8))</f>
        <v>3.2978658187430816</v>
      </c>
      <c r="H527" s="5">
        <v>7</v>
      </c>
      <c r="J527" s="6">
        <f>Table1[[#This Row],[modulair]]-Table1[[#This Row],[adjusted_weighted_FEM_avg]]</f>
        <v>3.7021341812569184</v>
      </c>
      <c r="K527" s="5">
        <f>Table1[[#This Row],[purpleair]]-Table1[[#This Row],[adjusted_weighted_FEM_avg]]</f>
        <v>-3.2978658187430816</v>
      </c>
      <c r="L527" s="5">
        <f>ABS(Table1[[#This Row],[modulair_err]])</f>
        <v>3.7021341812569184</v>
      </c>
      <c r="M527" s="5">
        <f>ABS(Table1[[#This Row],[purpleair_err]])</f>
        <v>3.2978658187430816</v>
      </c>
      <c r="N527" s="5">
        <f>Table1[[#This Row],[modulair_err]]^2</f>
        <v>13.705797496030833</v>
      </c>
      <c r="O527" s="5">
        <f>Table1[[#This Row],[purpleair_err]]^2</f>
        <v>10.875918958433976</v>
      </c>
      <c r="P527" s="5"/>
      <c r="Q527" s="5"/>
    </row>
    <row r="528" spans="1:17" x14ac:dyDescent="0.3">
      <c r="A528" s="2">
        <v>45525.416666666701</v>
      </c>
      <c r="B528" s="5">
        <v>3.9</v>
      </c>
      <c r="C528" s="5">
        <v>6.3</v>
      </c>
      <c r="D528" s="5">
        <v>4.3</v>
      </c>
      <c r="E528" s="5">
        <f t="shared" si="14"/>
        <v>4.833333333333333</v>
      </c>
      <c r="F528" s="5">
        <f>AVERAGE((Table1[[#This Row],[thermo]]*$S$7),(Table1[[#This Row],[1022]]*$T$7),( Table1[[#This Row],[1020]]*$U$7))</f>
        <v>5.3553526785965149</v>
      </c>
      <c r="G528" s="5">
        <f>AVERAGE((Table1[[#This Row],[thermo]]*$S$8),(Table1[[#This Row],[1022]]*$T$8),( Table1[[#This Row],[1020]]*$U$8))</f>
        <v>5.0065140698295254</v>
      </c>
      <c r="H528" s="5">
        <v>6</v>
      </c>
      <c r="J528" s="6">
        <f>Table1[[#This Row],[modulair]]-Table1[[#This Row],[adjusted_weighted_FEM_avg]]</f>
        <v>0.9934859301704746</v>
      </c>
      <c r="K528" s="5">
        <f>Table1[[#This Row],[purpleair]]-Table1[[#This Row],[adjusted_weighted_FEM_avg]]</f>
        <v>-5.0065140698295254</v>
      </c>
      <c r="L528" s="5">
        <f>ABS(Table1[[#This Row],[modulair_err]])</f>
        <v>0.9934859301704746</v>
      </c>
      <c r="M528" s="5">
        <f>ABS(Table1[[#This Row],[purpleair_err]])</f>
        <v>5.0065140698295254</v>
      </c>
      <c r="N528" s="5">
        <f>Table1[[#This Row],[modulair_err]]^2</f>
        <v>0.98701429344669311</v>
      </c>
      <c r="O528" s="5">
        <f>Table1[[#This Row],[purpleair_err]]^2</f>
        <v>25.065183131401</v>
      </c>
      <c r="P528" s="5"/>
      <c r="Q528" s="5"/>
    </row>
    <row r="529" spans="1:17" x14ac:dyDescent="0.3">
      <c r="A529" s="2">
        <v>45525.458333333299</v>
      </c>
      <c r="B529" s="5">
        <v>-1.9</v>
      </c>
      <c r="C529" s="5">
        <v>9.1999999999999993</v>
      </c>
      <c r="D529" s="5">
        <v>3.5</v>
      </c>
      <c r="E529" s="5">
        <f t="shared" si="14"/>
        <v>3.5999999999999996</v>
      </c>
      <c r="F529" s="5">
        <f>AVERAGE((Table1[[#This Row],[thermo]]*$S$7),(Table1[[#This Row],[1022]]*$T$7),( Table1[[#This Row],[1020]]*$U$7))</f>
        <v>5.7985747499674192</v>
      </c>
      <c r="G529" s="5">
        <f>AVERAGE((Table1[[#This Row],[thermo]]*$S$8),(Table1[[#This Row],[1022]]*$T$8),( Table1[[#This Row],[1020]]*$U$8))</f>
        <v>4.3552712687893473</v>
      </c>
      <c r="H529" s="5">
        <v>6.1</v>
      </c>
      <c r="J529" s="6">
        <f>Table1[[#This Row],[modulair]]-Table1[[#This Row],[adjusted_weighted_FEM_avg]]</f>
        <v>1.7447287312106523</v>
      </c>
      <c r="K529" s="5">
        <f>Table1[[#This Row],[purpleair]]-Table1[[#This Row],[adjusted_weighted_FEM_avg]]</f>
        <v>-4.3552712687893473</v>
      </c>
      <c r="L529" s="5">
        <f>ABS(Table1[[#This Row],[modulair_err]])</f>
        <v>1.7447287312106523</v>
      </c>
      <c r="M529" s="5">
        <f>ABS(Table1[[#This Row],[purpleair_err]])</f>
        <v>4.3552712687893473</v>
      </c>
      <c r="N529" s="5">
        <f>Table1[[#This Row],[modulair_err]]^2</f>
        <v>3.0440783455119327</v>
      </c>
      <c r="O529" s="5">
        <f>Table1[[#This Row],[purpleair_err]]^2</f>
        <v>18.968387824741971</v>
      </c>
      <c r="P529" s="5"/>
      <c r="Q529" s="5"/>
    </row>
    <row r="530" spans="1:17" x14ac:dyDescent="0.3">
      <c r="A530" s="2">
        <v>45525.5</v>
      </c>
      <c r="B530" s="5">
        <v>15</v>
      </c>
      <c r="C530" s="5">
        <v>3.9</v>
      </c>
      <c r="D530" s="5">
        <v>3.5</v>
      </c>
      <c r="E530" s="5">
        <f t="shared" si="14"/>
        <v>7.4666666666666659</v>
      </c>
      <c r="F530" s="5">
        <f>AVERAGE((Table1[[#This Row],[thermo]]*$S$7),(Table1[[#This Row],[1022]]*$T$7),( Table1[[#This Row],[1020]]*$U$7))</f>
        <v>5.6388425655545307</v>
      </c>
      <c r="G530" s="5">
        <f>AVERAGE((Table1[[#This Row],[thermo]]*$S$8),(Table1[[#This Row],[1022]]*$T$8),( Table1[[#This Row],[1020]]*$U$8))</f>
        <v>6.7899043524643092</v>
      </c>
      <c r="H530" s="5">
        <v>6.8</v>
      </c>
      <c r="J530" s="6">
        <f>Table1[[#This Row],[modulair]]-Table1[[#This Row],[adjusted_weighted_FEM_avg]]</f>
        <v>1.0095647535690588E-2</v>
      </c>
      <c r="K530" s="5">
        <f>Table1[[#This Row],[purpleair]]-Table1[[#This Row],[adjusted_weighted_FEM_avg]]</f>
        <v>-6.7899043524643092</v>
      </c>
      <c r="L530" s="5">
        <f>ABS(Table1[[#This Row],[modulair_err]])</f>
        <v>1.0095647535690588E-2</v>
      </c>
      <c r="M530" s="5">
        <f>ABS(Table1[[#This Row],[purpleair_err]])</f>
        <v>6.7899043524643092</v>
      </c>
      <c r="N530" s="5">
        <f>Table1[[#This Row],[modulair_err]]^2</f>
        <v>1.0192209916489546E-4</v>
      </c>
      <c r="O530" s="5">
        <f>Table1[[#This Row],[purpleair_err]]^2</f>
        <v>46.102801115613772</v>
      </c>
      <c r="P530" s="5"/>
      <c r="Q530" s="5"/>
    </row>
    <row r="531" spans="1:17" x14ac:dyDescent="0.3">
      <c r="A531" s="2">
        <v>45525.541666666701</v>
      </c>
      <c r="B531" s="5">
        <v>1.6</v>
      </c>
      <c r="C531" s="5">
        <v>11.5</v>
      </c>
      <c r="D531" s="5">
        <v>0.8</v>
      </c>
      <c r="E531" s="5">
        <f t="shared" si="14"/>
        <v>4.6333333333333337</v>
      </c>
      <c r="F531" s="5">
        <f>AVERAGE((Table1[[#This Row],[thermo]]*$S$7),(Table1[[#This Row],[1022]]*$T$7),( Table1[[#This Row],[1020]]*$U$7))</f>
        <v>6.9355711800350157</v>
      </c>
      <c r="G531" s="5">
        <f>AVERAGE((Table1[[#This Row],[thermo]]*$S$8),(Table1[[#This Row],[1022]]*$T$8),( Table1[[#This Row],[1020]]*$U$8))</f>
        <v>5.3792361564191671</v>
      </c>
      <c r="H531" s="5">
        <v>7.9</v>
      </c>
      <c r="J531" s="6">
        <f>Table1[[#This Row],[modulair]]-Table1[[#This Row],[adjusted_weighted_FEM_avg]]</f>
        <v>2.5207638435808333</v>
      </c>
      <c r="K531" s="5">
        <f>Table1[[#This Row],[purpleair]]-Table1[[#This Row],[adjusted_weighted_FEM_avg]]</f>
        <v>-5.3792361564191671</v>
      </c>
      <c r="L531" s="5">
        <f>ABS(Table1[[#This Row],[modulair_err]])</f>
        <v>2.5207638435808333</v>
      </c>
      <c r="M531" s="5">
        <f>ABS(Table1[[#This Row],[purpleair_err]])</f>
        <v>5.3792361564191671</v>
      </c>
      <c r="N531" s="5">
        <f>Table1[[#This Row],[modulair_err]]^2</f>
        <v>6.3542503551044156</v>
      </c>
      <c r="O531" s="5">
        <f>Table1[[#This Row],[purpleair_err]]^2</f>
        <v>28.936181626527254</v>
      </c>
      <c r="P531" s="5"/>
      <c r="Q531" s="5"/>
    </row>
    <row r="532" spans="1:17" x14ac:dyDescent="0.3">
      <c r="A532" s="2">
        <v>45525.583333333299</v>
      </c>
      <c r="B532" s="5">
        <v>13.5</v>
      </c>
      <c r="C532" s="5">
        <v>1.5</v>
      </c>
      <c r="D532" s="5">
        <v>-0.1</v>
      </c>
      <c r="E532" s="5">
        <f t="shared" si="14"/>
        <v>4.9666666666666668</v>
      </c>
      <c r="F532" s="5">
        <f>AVERAGE((Table1[[#This Row],[thermo]]*$S$7),(Table1[[#This Row],[1022]]*$T$7),( Table1[[#This Row],[1020]]*$U$7))</f>
        <v>3.0616039611247401</v>
      </c>
      <c r="G532" s="5">
        <f>AVERAGE((Table1[[#This Row],[thermo]]*$S$8),(Table1[[#This Row],[1022]]*$T$8),( Table1[[#This Row],[1020]]*$U$8))</f>
        <v>4.2500587011052264</v>
      </c>
      <c r="H532" s="5">
        <v>7.5</v>
      </c>
      <c r="J532" s="6">
        <f>Table1[[#This Row],[modulair]]-Table1[[#This Row],[adjusted_weighted_FEM_avg]]</f>
        <v>3.2499412988947736</v>
      </c>
      <c r="K532" s="5">
        <f>Table1[[#This Row],[purpleair]]-Table1[[#This Row],[adjusted_weighted_FEM_avg]]</f>
        <v>-4.2500587011052264</v>
      </c>
      <c r="L532" s="5">
        <f>ABS(Table1[[#This Row],[modulair_err]])</f>
        <v>3.2499412988947736</v>
      </c>
      <c r="M532" s="5">
        <f>ABS(Table1[[#This Row],[purpleair_err]])</f>
        <v>4.2500587011052264</v>
      </c>
      <c r="N532" s="5">
        <f>Table1[[#This Row],[modulair_err]]^2</f>
        <v>10.562118446261849</v>
      </c>
      <c r="O532" s="5">
        <f>Table1[[#This Row],[purpleair_err]]^2</f>
        <v>18.062998962840243</v>
      </c>
      <c r="P532" s="5"/>
      <c r="Q532" s="5"/>
    </row>
    <row r="533" spans="1:17" x14ac:dyDescent="0.3">
      <c r="A533" s="2">
        <v>45525.625</v>
      </c>
      <c r="B533" s="5">
        <v>10.4</v>
      </c>
      <c r="C533" s="5">
        <v>-1.5</v>
      </c>
      <c r="D533" s="5">
        <v>6.3</v>
      </c>
      <c r="E533" s="5">
        <f t="shared" si="14"/>
        <v>5.0666666666666664</v>
      </c>
      <c r="F533" s="5">
        <f>AVERAGE((Table1[[#This Row],[thermo]]*$S$7),(Table1[[#This Row],[1022]]*$T$7),( Table1[[#This Row],[1020]]*$U$7))</f>
        <v>2.6069691955963421</v>
      </c>
      <c r="G533" s="5">
        <f>AVERAGE((Table1[[#This Row],[thermo]]*$S$8),(Table1[[#This Row],[1022]]*$T$8),( Table1[[#This Row],[1020]]*$U$8))</f>
        <v>4.2352210264373822</v>
      </c>
      <c r="H533" s="5">
        <v>3.8</v>
      </c>
      <c r="J533" s="6">
        <f>Table1[[#This Row],[modulair]]-Table1[[#This Row],[adjusted_weighted_FEM_avg]]</f>
        <v>-0.43522102643738236</v>
      </c>
      <c r="K533" s="5">
        <f>Table1[[#This Row],[purpleair]]-Table1[[#This Row],[adjusted_weighted_FEM_avg]]</f>
        <v>-4.2352210264373822</v>
      </c>
      <c r="L533" s="5">
        <f>ABS(Table1[[#This Row],[modulair_err]])</f>
        <v>0.43522102643738236</v>
      </c>
      <c r="M533" s="5">
        <f>ABS(Table1[[#This Row],[purpleair_err]])</f>
        <v>4.2352210264373822</v>
      </c>
      <c r="N533" s="5">
        <f>Table1[[#This Row],[modulair_err]]^2</f>
        <v>0.18941734185320869</v>
      </c>
      <c r="O533" s="5">
        <f>Table1[[#This Row],[purpleair_err]]^2</f>
        <v>17.937097142777311</v>
      </c>
      <c r="P533" s="5"/>
      <c r="Q533" s="5"/>
    </row>
    <row r="534" spans="1:17" x14ac:dyDescent="0.3">
      <c r="A534" s="2">
        <v>45525.666666666701</v>
      </c>
      <c r="B534" s="5">
        <v>2.5</v>
      </c>
      <c r="C534" s="5">
        <v>3</v>
      </c>
      <c r="D534" s="5">
        <v>4.3</v>
      </c>
      <c r="E534" s="5">
        <f t="shared" si="14"/>
        <v>3.2666666666666671</v>
      </c>
      <c r="F534" s="5">
        <f>AVERAGE((Table1[[#This Row],[thermo]]*$S$7),(Table1[[#This Row],[1022]]*$T$7),( Table1[[#This Row],[1020]]*$U$7))</f>
        <v>3.2710837656945988</v>
      </c>
      <c r="G534" s="5">
        <f>AVERAGE((Table1[[#This Row],[thermo]]*$S$8),(Table1[[#This Row],[1022]]*$T$8),( Table1[[#This Row],[1020]]*$U$8))</f>
        <v>3.2806519367086735</v>
      </c>
      <c r="H534" s="5">
        <v>5.9</v>
      </c>
      <c r="J534" s="6">
        <f>Table1[[#This Row],[modulair]]-Table1[[#This Row],[adjusted_weighted_FEM_avg]]</f>
        <v>2.6193480632913269</v>
      </c>
      <c r="K534" s="5">
        <f>Table1[[#This Row],[purpleair]]-Table1[[#This Row],[adjusted_weighted_FEM_avg]]</f>
        <v>-3.2806519367086735</v>
      </c>
      <c r="L534" s="5">
        <f>ABS(Table1[[#This Row],[modulair_err]])</f>
        <v>2.6193480632913269</v>
      </c>
      <c r="M534" s="5">
        <f>ABS(Table1[[#This Row],[purpleair_err]])</f>
        <v>3.2806519367086735</v>
      </c>
      <c r="N534" s="5">
        <f>Table1[[#This Row],[modulair_err]]^2</f>
        <v>6.8609842766680247</v>
      </c>
      <c r="O534" s="5">
        <f>Table1[[#This Row],[purpleair_err]]^2</f>
        <v>10.762677129830371</v>
      </c>
      <c r="P534" s="5"/>
      <c r="Q534" s="5"/>
    </row>
    <row r="535" spans="1:17" x14ac:dyDescent="0.3">
      <c r="A535" s="2">
        <v>45525.708333333299</v>
      </c>
      <c r="B535" s="5">
        <v>1.4</v>
      </c>
      <c r="C535" s="5">
        <v>5.9</v>
      </c>
      <c r="D535" s="5">
        <v>7.7</v>
      </c>
      <c r="E535" s="5">
        <f t="shared" si="14"/>
        <v>5</v>
      </c>
      <c r="F535" s="5">
        <f>AVERAGE((Table1[[#This Row],[thermo]]*$S$7),(Table1[[#This Row],[1022]]*$T$7),( Table1[[#This Row],[1020]]*$U$7))</f>
        <v>5.6414639607050505</v>
      </c>
      <c r="G535" s="5">
        <f>AVERAGE((Table1[[#This Row],[thermo]]*$S$8),(Table1[[#This Row],[1022]]*$T$8),( Table1[[#This Row],[1020]]*$U$8))</f>
        <v>5.2532836025766239</v>
      </c>
      <c r="H535" s="5">
        <v>6.7</v>
      </c>
      <c r="J535" s="6">
        <f>Table1[[#This Row],[modulair]]-Table1[[#This Row],[adjusted_weighted_FEM_avg]]</f>
        <v>1.4467163974233763</v>
      </c>
      <c r="K535" s="5">
        <f>Table1[[#This Row],[purpleair]]-Table1[[#This Row],[adjusted_weighted_FEM_avg]]</f>
        <v>-5.2532836025766239</v>
      </c>
      <c r="L535" s="5">
        <f>ABS(Table1[[#This Row],[modulair_err]])</f>
        <v>1.4467163974233763</v>
      </c>
      <c r="M535" s="5">
        <f>ABS(Table1[[#This Row],[purpleair_err]])</f>
        <v>5.2532836025766239</v>
      </c>
      <c r="N535" s="5">
        <f>Table1[[#This Row],[modulair_err]]^2</f>
        <v>2.0929883345736724</v>
      </c>
      <c r="O535" s="5">
        <f>Table1[[#This Row],[purpleair_err]]^2</f>
        <v>27.596988609100432</v>
      </c>
      <c r="P535" s="5"/>
      <c r="Q535" s="5"/>
    </row>
    <row r="536" spans="1:17" x14ac:dyDescent="0.3">
      <c r="A536" s="2">
        <v>45525.75</v>
      </c>
      <c r="B536" s="5">
        <v>5.8</v>
      </c>
      <c r="C536" s="5">
        <v>6.8</v>
      </c>
      <c r="D536" s="5">
        <v>5.8</v>
      </c>
      <c r="E536" s="5">
        <f t="shared" si="14"/>
        <v>6.1333333333333329</v>
      </c>
      <c r="F536" s="5">
        <f>AVERAGE((Table1[[#This Row],[thermo]]*$S$7),(Table1[[#This Row],[1022]]*$T$7),( Table1[[#This Row],[1020]]*$U$7))</f>
        <v>6.3609711930087087</v>
      </c>
      <c r="G536" s="5">
        <f>AVERAGE((Table1[[#This Row],[thermo]]*$S$8),(Table1[[#This Row],[1022]]*$T$8),( Table1[[#This Row],[1020]]*$U$8))</f>
        <v>6.2076370269440959</v>
      </c>
      <c r="H536" s="5">
        <v>6.2</v>
      </c>
      <c r="J536" s="6">
        <f>Table1[[#This Row],[modulair]]-Table1[[#This Row],[adjusted_weighted_FEM_avg]]</f>
        <v>-7.6370269440957372E-3</v>
      </c>
      <c r="K536" s="5">
        <f>Table1[[#This Row],[purpleair]]-Table1[[#This Row],[adjusted_weighted_FEM_avg]]</f>
        <v>-6.2076370269440959</v>
      </c>
      <c r="L536" s="5">
        <f>ABS(Table1[[#This Row],[modulair_err]])</f>
        <v>7.6370269440957372E-3</v>
      </c>
      <c r="M536" s="5">
        <f>ABS(Table1[[#This Row],[purpleair_err]])</f>
        <v>6.2076370269440959</v>
      </c>
      <c r="N536" s="5">
        <f>Table1[[#This Row],[modulair_err]]^2</f>
        <v>5.8324180544844272E-5</v>
      </c>
      <c r="O536" s="5">
        <f>Table1[[#This Row],[purpleair_err]]^2</f>
        <v>38.534757458287331</v>
      </c>
      <c r="P536" s="5"/>
      <c r="Q536" s="5"/>
    </row>
    <row r="537" spans="1:17" x14ac:dyDescent="0.3">
      <c r="A537" s="2">
        <v>45525.791666666701</v>
      </c>
      <c r="B537" s="5">
        <v>17.8</v>
      </c>
      <c r="C537" s="5">
        <v>6.3</v>
      </c>
      <c r="D537" s="5">
        <v>2.2999999999999998</v>
      </c>
      <c r="E537" s="5">
        <f t="shared" si="14"/>
        <v>8.8000000000000007</v>
      </c>
      <c r="F537" s="5">
        <f>AVERAGE((Table1[[#This Row],[thermo]]*$S$7),(Table1[[#This Row],[1022]]*$T$7),( Table1[[#This Row],[1020]]*$U$7))</f>
        <v>7.1242359345949486</v>
      </c>
      <c r="G537" s="5">
        <f>AVERAGE((Table1[[#This Row],[thermo]]*$S$8),(Table1[[#This Row],[1022]]*$T$8),( Table1[[#This Row],[1020]]*$U$8))</f>
        <v>8.1449974900497235</v>
      </c>
      <c r="H537" s="5">
        <v>7.2</v>
      </c>
      <c r="J537" s="6">
        <f>Table1[[#This Row],[modulair]]-Table1[[#This Row],[adjusted_weighted_FEM_avg]]</f>
        <v>-0.94499749004972333</v>
      </c>
      <c r="K537" s="5">
        <f>Table1[[#This Row],[purpleair]]-Table1[[#This Row],[adjusted_weighted_FEM_avg]]</f>
        <v>-8.1449974900497235</v>
      </c>
      <c r="L537" s="5">
        <f>ABS(Table1[[#This Row],[modulair_err]])</f>
        <v>0.94499749004972333</v>
      </c>
      <c r="M537" s="5">
        <f>ABS(Table1[[#This Row],[purpleair_err]])</f>
        <v>8.1449974900497235</v>
      </c>
      <c r="N537" s="5">
        <f>Table1[[#This Row],[modulair_err]]^2</f>
        <v>0.89302025620027692</v>
      </c>
      <c r="O537" s="5">
        <f>Table1[[#This Row],[purpleair_err]]^2</f>
        <v>66.340984112916303</v>
      </c>
      <c r="P537" s="5"/>
      <c r="Q537" s="5"/>
    </row>
    <row r="538" spans="1:17" x14ac:dyDescent="0.3">
      <c r="A538" s="2">
        <v>45525.833333333299</v>
      </c>
      <c r="B538" s="5">
        <v>10.8</v>
      </c>
      <c r="C538" s="5">
        <v>4.0999999999999996</v>
      </c>
      <c r="D538" s="5">
        <v>1</v>
      </c>
      <c r="E538" s="5">
        <f t="shared" si="14"/>
        <v>5.3</v>
      </c>
      <c r="F538" s="5">
        <f>AVERAGE((Table1[[#This Row],[thermo]]*$S$7),(Table1[[#This Row],[1022]]*$T$7),( Table1[[#This Row],[1020]]*$U$7))</f>
        <v>4.3704585301391994</v>
      </c>
      <c r="G538" s="5">
        <f>AVERAGE((Table1[[#This Row],[thermo]]*$S$8),(Table1[[#This Row],[1022]]*$T$8),( Table1[[#This Row],[1020]]*$U$8))</f>
        <v>4.9282943929640366</v>
      </c>
      <c r="H538" s="5">
        <v>7.1</v>
      </c>
      <c r="J538" s="6">
        <f>Table1[[#This Row],[modulair]]-Table1[[#This Row],[adjusted_weighted_FEM_avg]]</f>
        <v>2.171705607035963</v>
      </c>
      <c r="K538" s="5">
        <f>Table1[[#This Row],[purpleair]]-Table1[[#This Row],[adjusted_weighted_FEM_avg]]</f>
        <v>-4.9282943929640366</v>
      </c>
      <c r="L538" s="5">
        <f>ABS(Table1[[#This Row],[modulair_err]])</f>
        <v>2.171705607035963</v>
      </c>
      <c r="M538" s="5">
        <f>ABS(Table1[[#This Row],[purpleair_err]])</f>
        <v>4.9282943929640366</v>
      </c>
      <c r="N538" s="5">
        <f>Table1[[#This Row],[modulair_err]]^2</f>
        <v>4.7163052436314405</v>
      </c>
      <c r="O538" s="5">
        <f>Table1[[#This Row],[purpleair_err]]^2</f>
        <v>24.288085623720761</v>
      </c>
      <c r="P538" s="5"/>
      <c r="Q538" s="5"/>
    </row>
    <row r="539" spans="1:17" x14ac:dyDescent="0.3">
      <c r="A539" s="2">
        <v>45525.875</v>
      </c>
      <c r="B539" s="5">
        <v>11</v>
      </c>
      <c r="C539" s="5">
        <v>0.7</v>
      </c>
      <c r="D539" s="5">
        <v>3</v>
      </c>
      <c r="E539" s="5">
        <f t="shared" si="14"/>
        <v>4.8999999999999995</v>
      </c>
      <c r="F539" s="5">
        <f>AVERAGE((Table1[[#This Row],[thermo]]*$S$7),(Table1[[#This Row],[1022]]*$T$7),( Table1[[#This Row],[1020]]*$U$7))</f>
        <v>3.041560404498084</v>
      </c>
      <c r="G539" s="5">
        <f>AVERAGE((Table1[[#This Row],[thermo]]*$S$8),(Table1[[#This Row],[1022]]*$T$8),( Table1[[#This Row],[1020]]*$U$8))</f>
        <v>4.2376345192019143</v>
      </c>
      <c r="H539" s="5">
        <v>6.3</v>
      </c>
      <c r="J539" s="6">
        <f>Table1[[#This Row],[modulair]]-Table1[[#This Row],[adjusted_weighted_FEM_avg]]</f>
        <v>2.0623654807980856</v>
      </c>
      <c r="K539" s="5">
        <f>Table1[[#This Row],[purpleair]]-Table1[[#This Row],[adjusted_weighted_FEM_avg]]</f>
        <v>-4.2376345192019143</v>
      </c>
      <c r="L539" s="5">
        <f>ABS(Table1[[#This Row],[modulair_err]])</f>
        <v>2.0623654807980856</v>
      </c>
      <c r="M539" s="5">
        <f>ABS(Table1[[#This Row],[purpleair_err]])</f>
        <v>4.2376345192019143</v>
      </c>
      <c r="N539" s="5">
        <f>Table1[[#This Row],[modulair_err]]^2</f>
        <v>4.2533513763875188</v>
      </c>
      <c r="O539" s="5">
        <f>Table1[[#This Row],[purpleair_err]]^2</f>
        <v>17.957546318331637</v>
      </c>
      <c r="P539" s="5"/>
      <c r="Q539" s="5"/>
    </row>
    <row r="540" spans="1:17" x14ac:dyDescent="0.3">
      <c r="A540" s="2">
        <v>45525.916666666701</v>
      </c>
      <c r="B540" s="5">
        <v>9.5</v>
      </c>
      <c r="C540" s="5">
        <v>1.3</v>
      </c>
      <c r="D540" s="5">
        <v>8.9</v>
      </c>
      <c r="E540" s="5">
        <f t="shared" si="14"/>
        <v>6.5666666666666673</v>
      </c>
      <c r="F540" s="5">
        <f>AVERAGE((Table1[[#This Row],[thermo]]*$S$7),(Table1[[#This Row],[1022]]*$T$7),( Table1[[#This Row],[1020]]*$U$7))</f>
        <v>4.7365034942651576</v>
      </c>
      <c r="G540" s="5">
        <f>AVERAGE((Table1[[#This Row],[thermo]]*$S$8),(Table1[[#This Row],[1022]]*$T$8),( Table1[[#This Row],[1020]]*$U$8))</f>
        <v>5.9650985713128657</v>
      </c>
      <c r="H540" s="5">
        <v>7.8</v>
      </c>
      <c r="J540" s="6">
        <f>Table1[[#This Row],[modulair]]-Table1[[#This Row],[adjusted_weighted_FEM_avg]]</f>
        <v>1.8349014286871341</v>
      </c>
      <c r="K540" s="5">
        <f>Table1[[#This Row],[purpleair]]-Table1[[#This Row],[adjusted_weighted_FEM_avg]]</f>
        <v>-5.9650985713128657</v>
      </c>
      <c r="L540" s="5">
        <f>ABS(Table1[[#This Row],[modulair_err]])</f>
        <v>1.8349014286871341</v>
      </c>
      <c r="M540" s="5">
        <f>ABS(Table1[[#This Row],[purpleair_err]])</f>
        <v>5.9650985713128657</v>
      </c>
      <c r="N540" s="5">
        <f>Table1[[#This Row],[modulair_err]]^2</f>
        <v>3.366863252998086</v>
      </c>
      <c r="O540" s="5">
        <f>Table1[[#This Row],[purpleair_err]]^2</f>
        <v>35.58240096547879</v>
      </c>
      <c r="P540" s="5"/>
      <c r="Q540" s="5"/>
    </row>
    <row r="541" spans="1:17" x14ac:dyDescent="0.3">
      <c r="A541" s="2">
        <v>45525.958333333299</v>
      </c>
      <c r="B541" s="5">
        <v>7.8</v>
      </c>
      <c r="C541" s="5">
        <v>3.9</v>
      </c>
      <c r="D541" s="5">
        <v>5.7</v>
      </c>
      <c r="E541" s="5">
        <f t="shared" si="14"/>
        <v>5.8</v>
      </c>
      <c r="F541" s="5">
        <f>AVERAGE((Table1[[#This Row],[thermo]]*$S$7),(Table1[[#This Row],[1022]]*$T$7),( Table1[[#This Row],[1020]]*$U$7))</f>
        <v>5.0398478165440759</v>
      </c>
      <c r="G541" s="5">
        <f>AVERAGE((Table1[[#This Row],[thermo]]*$S$8),(Table1[[#This Row],[1022]]*$T$8),( Table1[[#This Row],[1020]]*$U$8))</f>
        <v>5.537243267808627</v>
      </c>
      <c r="H541" s="5">
        <v>6</v>
      </c>
      <c r="J541" s="6">
        <f>Table1[[#This Row],[modulair]]-Table1[[#This Row],[adjusted_weighted_FEM_avg]]</f>
        <v>0.46275673219137303</v>
      </c>
      <c r="K541" s="5">
        <f>Table1[[#This Row],[purpleair]]-Table1[[#This Row],[adjusted_weighted_FEM_avg]]</f>
        <v>-5.537243267808627</v>
      </c>
      <c r="L541" s="5">
        <f>ABS(Table1[[#This Row],[modulair_err]])</f>
        <v>0.46275673219137303</v>
      </c>
      <c r="M541" s="5">
        <f>ABS(Table1[[#This Row],[purpleair_err]])</f>
        <v>5.537243267808627</v>
      </c>
      <c r="N541" s="5">
        <f>Table1[[#This Row],[modulair_err]]^2</f>
        <v>0.21414379318843815</v>
      </c>
      <c r="O541" s="5">
        <f>Table1[[#This Row],[purpleair_err]]^2</f>
        <v>30.661063006891961</v>
      </c>
      <c r="P541" s="5"/>
      <c r="Q541" s="5"/>
    </row>
    <row r="542" spans="1:17" x14ac:dyDescent="0.3">
      <c r="A542" s="2">
        <v>45526</v>
      </c>
      <c r="B542" s="5">
        <v>-4.8</v>
      </c>
      <c r="C542" s="5">
        <v>6.3</v>
      </c>
      <c r="D542" s="5">
        <v>2.2999999999999998</v>
      </c>
      <c r="E542" s="5">
        <f t="shared" si="14"/>
        <v>1.2666666666666666</v>
      </c>
      <c r="F542" s="5">
        <f>AVERAGE((Table1[[#This Row],[thermo]]*$S$7),(Table1[[#This Row],[1022]]*$T$7),( Table1[[#This Row],[1020]]*$U$7))</f>
        <v>3.3619174653137613</v>
      </c>
      <c r="G542" s="5">
        <f>AVERAGE((Table1[[#This Row],[thermo]]*$S$8),(Table1[[#This Row],[1022]]*$T$8),( Table1[[#This Row],[1020]]*$U$8))</f>
        <v>2.0000583907350502</v>
      </c>
      <c r="H542" s="5">
        <v>5.0999999999999996</v>
      </c>
      <c r="J542" s="6">
        <f>Table1[[#This Row],[modulair]]-Table1[[#This Row],[adjusted_weighted_FEM_avg]]</f>
        <v>3.0999416092649494</v>
      </c>
      <c r="K542" s="5">
        <f>Table1[[#This Row],[purpleair]]-Table1[[#This Row],[adjusted_weighted_FEM_avg]]</f>
        <v>-2.0000583907350502</v>
      </c>
      <c r="L542" s="5">
        <f>ABS(Table1[[#This Row],[modulair_err]])</f>
        <v>3.0999416092649494</v>
      </c>
      <c r="M542" s="5">
        <f>ABS(Table1[[#This Row],[purpleair_err]])</f>
        <v>2.0000583907350502</v>
      </c>
      <c r="N542" s="5">
        <f>Table1[[#This Row],[modulair_err]]^2</f>
        <v>9.609637980852165</v>
      </c>
      <c r="O542" s="5">
        <f>Table1[[#This Row],[purpleair_err]]^2</f>
        <v>4.0002335663496789</v>
      </c>
      <c r="P542" s="5"/>
      <c r="Q542" s="5"/>
    </row>
    <row r="543" spans="1:17" x14ac:dyDescent="0.3">
      <c r="A543" s="2">
        <v>45526.041666666701</v>
      </c>
      <c r="B543" s="5">
        <v>9.6999999999999993</v>
      </c>
      <c r="C543" s="5">
        <v>14.1</v>
      </c>
      <c r="D543" s="5">
        <v>5.8</v>
      </c>
      <c r="E543" s="5">
        <f t="shared" si="14"/>
        <v>9.8666666666666654</v>
      </c>
      <c r="F543" s="5">
        <f>AVERAGE((Table1[[#This Row],[thermo]]*$S$7),(Table1[[#This Row],[1022]]*$T$7),( Table1[[#This Row],[1020]]*$U$7))</f>
        <v>11.105310549326132</v>
      </c>
      <c r="G543" s="5">
        <f>AVERAGE((Table1[[#This Row],[thermo]]*$S$8),(Table1[[#This Row],[1022]]*$T$8),( Table1[[#This Row],[1020]]*$U$8))</f>
        <v>10.243797168208001</v>
      </c>
      <c r="H543" s="5">
        <v>4.7</v>
      </c>
      <c r="J543" s="6">
        <f>Table1[[#This Row],[modulair]]-Table1[[#This Row],[adjusted_weighted_FEM_avg]]</f>
        <v>-5.5437971682080009</v>
      </c>
      <c r="K543" s="5">
        <f>Table1[[#This Row],[purpleair]]-Table1[[#This Row],[adjusted_weighted_FEM_avg]]</f>
        <v>-10.243797168208001</v>
      </c>
      <c r="L543" s="5">
        <f>ABS(Table1[[#This Row],[modulair_err]])</f>
        <v>5.5437971682080009</v>
      </c>
      <c r="M543" s="5">
        <f>ABS(Table1[[#This Row],[purpleair_err]])</f>
        <v>10.243797168208001</v>
      </c>
      <c r="N543" s="5">
        <f>Table1[[#This Row],[modulair_err]]^2</f>
        <v>30.73368704223105</v>
      </c>
      <c r="O543" s="5">
        <f>Table1[[#This Row],[purpleair_err]]^2</f>
        <v>104.93538042338626</v>
      </c>
      <c r="P543" s="5"/>
      <c r="Q543" s="5"/>
    </row>
    <row r="544" spans="1:17" x14ac:dyDescent="0.3">
      <c r="A544" s="2">
        <v>45526.083333333299</v>
      </c>
      <c r="B544" s="5">
        <v>3.8</v>
      </c>
      <c r="C544" s="5">
        <v>3.4</v>
      </c>
      <c r="D544" s="5">
        <v>4.5</v>
      </c>
      <c r="E544" s="5">
        <f t="shared" si="14"/>
        <v>3.9</v>
      </c>
      <c r="F544" s="5">
        <f>AVERAGE((Table1[[#This Row],[thermo]]*$S$7),(Table1[[#This Row],[1022]]*$T$7),( Table1[[#This Row],[1020]]*$U$7))</f>
        <v>3.7663996997038325</v>
      </c>
      <c r="G544" s="5">
        <f>AVERAGE((Table1[[#This Row],[thermo]]*$S$8),(Table1[[#This Row],[1022]]*$T$8),( Table1[[#This Row],[1020]]*$U$8))</f>
        <v>3.8612692982588261</v>
      </c>
      <c r="H544" s="5">
        <v>4.7</v>
      </c>
      <c r="J544" s="6">
        <f>Table1[[#This Row],[modulair]]-Table1[[#This Row],[adjusted_weighted_FEM_avg]]</f>
        <v>0.83873070174117403</v>
      </c>
      <c r="K544" s="5">
        <f>Table1[[#This Row],[purpleair]]-Table1[[#This Row],[adjusted_weighted_FEM_avg]]</f>
        <v>-3.8612692982588261</v>
      </c>
      <c r="L544" s="5">
        <f>ABS(Table1[[#This Row],[modulair_err]])</f>
        <v>0.83873070174117403</v>
      </c>
      <c r="M544" s="5">
        <f>ABS(Table1[[#This Row],[purpleair_err]])</f>
        <v>3.8612692982588261</v>
      </c>
      <c r="N544" s="5">
        <f>Table1[[#This Row],[modulair_err]]^2</f>
        <v>0.70346919004324227</v>
      </c>
      <c r="O544" s="5">
        <f>Table1[[#This Row],[purpleair_err]]^2</f>
        <v>14.909400593676208</v>
      </c>
      <c r="P544" s="5"/>
      <c r="Q544" s="5"/>
    </row>
    <row r="545" spans="1:17" x14ac:dyDescent="0.3">
      <c r="A545" s="2">
        <v>45526.125</v>
      </c>
      <c r="B545" s="5">
        <v>-1.5</v>
      </c>
      <c r="C545" s="5">
        <v>15.4</v>
      </c>
      <c r="D545" s="5">
        <v>3.5</v>
      </c>
      <c r="E545" s="5">
        <f t="shared" si="14"/>
        <v>5.8</v>
      </c>
      <c r="F545" s="5">
        <f>AVERAGE((Table1[[#This Row],[thermo]]*$S$7),(Table1[[#This Row],[1022]]*$T$7),( Table1[[#This Row],[1020]]*$U$7))</f>
        <v>9.3431858540423338</v>
      </c>
      <c r="G545" s="5">
        <f>AVERAGE((Table1[[#This Row],[thermo]]*$S$8),(Table1[[#This Row],[1022]]*$T$8),( Table1[[#This Row],[1020]]*$U$8))</f>
        <v>6.9913808199014147</v>
      </c>
      <c r="H545" s="5">
        <v>4.4000000000000004</v>
      </c>
      <c r="J545" s="6">
        <f>Table1[[#This Row],[modulair]]-Table1[[#This Row],[adjusted_weighted_FEM_avg]]</f>
        <v>-2.5913808199014143</v>
      </c>
      <c r="K545" s="5">
        <f>Table1[[#This Row],[purpleair]]-Table1[[#This Row],[adjusted_weighted_FEM_avg]]</f>
        <v>-6.9913808199014147</v>
      </c>
      <c r="L545" s="5">
        <f>ABS(Table1[[#This Row],[modulair_err]])</f>
        <v>2.5913808199014143</v>
      </c>
      <c r="M545" s="5">
        <f>ABS(Table1[[#This Row],[purpleair_err]])</f>
        <v>6.9913808199014147</v>
      </c>
      <c r="N545" s="5">
        <f>Table1[[#This Row],[modulair_err]]^2</f>
        <v>6.715254553752926</v>
      </c>
      <c r="O545" s="5">
        <f>Table1[[#This Row],[purpleair_err]]^2</f>
        <v>48.879405768885377</v>
      </c>
      <c r="P545" s="5"/>
      <c r="Q545" s="5"/>
    </row>
    <row r="546" spans="1:17" x14ac:dyDescent="0.3">
      <c r="A546" s="2">
        <v>45526.166666666701</v>
      </c>
      <c r="B546" s="5">
        <v>11.8</v>
      </c>
      <c r="C546" s="5">
        <v>2.8</v>
      </c>
      <c r="D546" s="5">
        <v>4.8</v>
      </c>
      <c r="E546" s="5">
        <f t="shared" si="14"/>
        <v>6.4666666666666677</v>
      </c>
      <c r="F546" s="5">
        <f>AVERAGE((Table1[[#This Row],[thermo]]*$S$7),(Table1[[#This Row],[1022]]*$T$7),( Table1[[#This Row],[1020]]*$U$7))</f>
        <v>4.8433774938484326</v>
      </c>
      <c r="G546" s="5">
        <f>AVERAGE((Table1[[#This Row],[thermo]]*$S$8),(Table1[[#This Row],[1022]]*$T$8),( Table1[[#This Row],[1020]]*$U$8))</f>
        <v>5.8880256671384759</v>
      </c>
      <c r="H546" s="5">
        <v>4.3</v>
      </c>
      <c r="J546" s="6">
        <f>Table1[[#This Row],[modulair]]-Table1[[#This Row],[adjusted_weighted_FEM_avg]]</f>
        <v>-1.588025667138476</v>
      </c>
      <c r="K546" s="5">
        <f>Table1[[#This Row],[purpleair]]-Table1[[#This Row],[adjusted_weighted_FEM_avg]]</f>
        <v>-5.8880256671384759</v>
      </c>
      <c r="L546" s="5">
        <f>ABS(Table1[[#This Row],[modulair_err]])</f>
        <v>1.588025667138476</v>
      </c>
      <c r="M546" s="5">
        <f>ABS(Table1[[#This Row],[purpleair_err]])</f>
        <v>5.8880256671384759</v>
      </c>
      <c r="N546" s="5">
        <f>Table1[[#This Row],[modulair_err]]^2</f>
        <v>2.5218255194906019</v>
      </c>
      <c r="O546" s="5">
        <f>Table1[[#This Row],[purpleair_err]]^2</f>
        <v>34.668846256881494</v>
      </c>
      <c r="P546" s="5"/>
      <c r="Q546" s="5"/>
    </row>
    <row r="547" spans="1:17" x14ac:dyDescent="0.3">
      <c r="A547" s="2">
        <v>45526.208333333299</v>
      </c>
      <c r="B547" s="5">
        <v>-1.9</v>
      </c>
      <c r="C547" s="5">
        <v>3</v>
      </c>
      <c r="D547" s="5">
        <v>3.5</v>
      </c>
      <c r="E547" s="5">
        <f t="shared" si="14"/>
        <v>1.5333333333333332</v>
      </c>
      <c r="F547" s="5">
        <f>AVERAGE((Table1[[#This Row],[thermo]]*$S$7),(Table1[[#This Row],[1022]]*$T$7),( Table1[[#This Row],[1020]]*$U$7))</f>
        <v>2.3205533533134139</v>
      </c>
      <c r="G547" s="5">
        <f>AVERAGE((Table1[[#This Row],[thermo]]*$S$8),(Table1[[#This Row],[1022]]*$T$8),( Table1[[#This Row],[1020]]*$U$8))</f>
        <v>1.8279217017359499</v>
      </c>
      <c r="H547" s="5">
        <v>4.7</v>
      </c>
      <c r="J547" s="6">
        <f>Table1[[#This Row],[modulair]]-Table1[[#This Row],[adjusted_weighted_FEM_avg]]</f>
        <v>2.87207829826405</v>
      </c>
      <c r="K547" s="5">
        <f>Table1[[#This Row],[purpleair]]-Table1[[#This Row],[adjusted_weighted_FEM_avg]]</f>
        <v>-1.8279217017359499</v>
      </c>
      <c r="L547" s="5">
        <f>ABS(Table1[[#This Row],[modulair_err]])</f>
        <v>2.87207829826405</v>
      </c>
      <c r="M547" s="5">
        <f>ABS(Table1[[#This Row],[purpleair_err]])</f>
        <v>1.8279217017359499</v>
      </c>
      <c r="N547" s="5">
        <f>Table1[[#This Row],[modulair_err]]^2</f>
        <v>8.2488337513593208</v>
      </c>
      <c r="O547" s="5">
        <f>Table1[[#This Row],[purpleair_err]]^2</f>
        <v>3.3412977476772512</v>
      </c>
      <c r="P547" s="5"/>
      <c r="Q547" s="5"/>
    </row>
    <row r="548" spans="1:17" x14ac:dyDescent="0.3">
      <c r="A548" s="2">
        <v>45526.25</v>
      </c>
      <c r="B548" s="5">
        <v>6.6</v>
      </c>
      <c r="C548" s="5">
        <v>7.4</v>
      </c>
      <c r="D548" s="5">
        <v>5.5</v>
      </c>
      <c r="E548" s="5">
        <f t="shared" si="14"/>
        <v>6.5</v>
      </c>
      <c r="F548" s="5">
        <f>AVERAGE((Table1[[#This Row],[thermo]]*$S$7),(Table1[[#This Row],[1022]]*$T$7),( Table1[[#This Row],[1020]]*$U$7))</f>
        <v>6.7489669621240411</v>
      </c>
      <c r="G548" s="5">
        <f>AVERAGE((Table1[[#This Row],[thermo]]*$S$8),(Table1[[#This Row],[1022]]*$T$8),( Table1[[#This Row],[1020]]*$U$8))</f>
        <v>6.5736003073551172</v>
      </c>
      <c r="H548" s="5">
        <v>5.8</v>
      </c>
      <c r="J548" s="6">
        <f>Table1[[#This Row],[modulair]]-Table1[[#This Row],[adjusted_weighted_FEM_avg]]</f>
        <v>-0.77360030735511742</v>
      </c>
      <c r="K548" s="5">
        <f>Table1[[#This Row],[purpleair]]-Table1[[#This Row],[adjusted_weighted_FEM_avg]]</f>
        <v>-6.5736003073551172</v>
      </c>
      <c r="L548" s="5">
        <f>ABS(Table1[[#This Row],[modulair_err]])</f>
        <v>0.77360030735511742</v>
      </c>
      <c r="M548" s="5">
        <f>ABS(Table1[[#This Row],[purpleair_err]])</f>
        <v>6.5736003073551172</v>
      </c>
      <c r="N548" s="5">
        <f>Table1[[#This Row],[modulair_err]]^2</f>
        <v>0.59845743553993214</v>
      </c>
      <c r="O548" s="5">
        <f>Table1[[#This Row],[purpleair_err]]^2</f>
        <v>43.212221000859294</v>
      </c>
      <c r="P548" s="5"/>
      <c r="Q548" s="5"/>
    </row>
    <row r="549" spans="1:17" x14ac:dyDescent="0.3">
      <c r="A549" s="2">
        <v>45526.291666666701</v>
      </c>
      <c r="B549" s="5">
        <v>-5.7</v>
      </c>
      <c r="C549" s="5">
        <v>4.4000000000000004</v>
      </c>
      <c r="D549" s="5">
        <v>3.3</v>
      </c>
      <c r="E549" s="5">
        <f t="shared" si="14"/>
        <v>0.66666666666666663</v>
      </c>
      <c r="F549" s="5">
        <f>AVERAGE((Table1[[#This Row],[thermo]]*$S$7),(Table1[[#This Row],[1022]]*$T$7),( Table1[[#This Row],[1020]]*$U$7))</f>
        <v>2.4187998953391978</v>
      </c>
      <c r="G549" s="5">
        <f>AVERAGE((Table1[[#This Row],[thermo]]*$S$8),(Table1[[#This Row],[1022]]*$T$8),( Table1[[#This Row],[1020]]*$U$8))</f>
        <v>1.3013010883185026</v>
      </c>
      <c r="H549" s="5">
        <v>5.6</v>
      </c>
      <c r="J549" s="6">
        <f>Table1[[#This Row],[modulair]]-Table1[[#This Row],[adjusted_weighted_FEM_avg]]</f>
        <v>4.2986989116814973</v>
      </c>
      <c r="K549" s="5">
        <f>Table1[[#This Row],[purpleair]]-Table1[[#This Row],[adjusted_weighted_FEM_avg]]</f>
        <v>-1.3013010883185026</v>
      </c>
      <c r="L549" s="5">
        <f>ABS(Table1[[#This Row],[modulair_err]])</f>
        <v>4.2986989116814973</v>
      </c>
      <c r="M549" s="5">
        <f>ABS(Table1[[#This Row],[purpleair_err]])</f>
        <v>1.3013010883185026</v>
      </c>
      <c r="N549" s="5">
        <f>Table1[[#This Row],[modulair_err]]^2</f>
        <v>18.478812333291689</v>
      </c>
      <c r="O549" s="5">
        <f>Table1[[#This Row],[purpleair_err]]^2</f>
        <v>1.6933845224589192</v>
      </c>
      <c r="P549" s="5"/>
      <c r="Q549" s="5"/>
    </row>
    <row r="550" spans="1:17" x14ac:dyDescent="0.3">
      <c r="A550" s="2">
        <v>45526.333333333299</v>
      </c>
      <c r="B550" s="5">
        <v>-15</v>
      </c>
      <c r="C550" s="5">
        <v>12.4</v>
      </c>
      <c r="D550" s="5">
        <v>2.8</v>
      </c>
      <c r="E550" s="5">
        <f t="shared" si="14"/>
        <v>6.6666666666666721E-2</v>
      </c>
      <c r="F550" s="5">
        <f>AVERAGE((Table1[[#This Row],[thermo]]*$S$7),(Table1[[#This Row],[1022]]*$T$7),( Table1[[#This Row],[1020]]*$U$7))</f>
        <v>5.2220814726533069</v>
      </c>
      <c r="G550" s="5">
        <f>AVERAGE((Table1[[#This Row],[thermo]]*$S$8),(Table1[[#This Row],[1022]]*$T$8),( Table1[[#This Row],[1020]]*$U$8))</f>
        <v>1.8734961680526536</v>
      </c>
      <c r="H550" s="5">
        <v>5.6</v>
      </c>
      <c r="J550" s="6">
        <f>Table1[[#This Row],[modulair]]-Table1[[#This Row],[adjusted_weighted_FEM_avg]]</f>
        <v>3.7265038319473458</v>
      </c>
      <c r="K550" s="5">
        <f>Table1[[#This Row],[purpleair]]-Table1[[#This Row],[adjusted_weighted_FEM_avg]]</f>
        <v>-1.8734961680526536</v>
      </c>
      <c r="L550" s="5">
        <f>ABS(Table1[[#This Row],[modulair_err]])</f>
        <v>3.7265038319473458</v>
      </c>
      <c r="M550" s="5">
        <f>ABS(Table1[[#This Row],[purpleair_err]])</f>
        <v>1.8734961680526536</v>
      </c>
      <c r="N550" s="5">
        <f>Table1[[#This Row],[modulair_err]]^2</f>
        <v>13.886830809518251</v>
      </c>
      <c r="O550" s="5">
        <f>Table1[[#This Row],[purpleair_err]]^2</f>
        <v>3.509987891707977</v>
      </c>
      <c r="P550" s="5"/>
      <c r="Q550" s="5"/>
    </row>
    <row r="551" spans="1:17" x14ac:dyDescent="0.3">
      <c r="A551" s="2">
        <v>45526.375</v>
      </c>
      <c r="B551" s="5">
        <v>0.4</v>
      </c>
      <c r="C551" s="5">
        <v>6</v>
      </c>
      <c r="D551" s="5">
        <v>3.8</v>
      </c>
      <c r="E551" s="5">
        <f t="shared" si="14"/>
        <v>3.4</v>
      </c>
      <c r="F551" s="5">
        <f>AVERAGE((Table1[[#This Row],[thermo]]*$S$7),(Table1[[#This Row],[1022]]*$T$7),( Table1[[#This Row],[1020]]*$U$7))</f>
        <v>4.4681241115414627</v>
      </c>
      <c r="G551" s="5">
        <f>AVERAGE((Table1[[#This Row],[thermo]]*$S$8),(Table1[[#This Row],[1022]]*$T$8),( Table1[[#This Row],[1020]]*$U$8))</f>
        <v>3.7723415947783443</v>
      </c>
      <c r="H551" s="5">
        <v>5.0999999999999996</v>
      </c>
      <c r="J551" s="6">
        <f>Table1[[#This Row],[modulair]]-Table1[[#This Row],[adjusted_weighted_FEM_avg]]</f>
        <v>1.3276584052216553</v>
      </c>
      <c r="K551" s="5">
        <f>Table1[[#This Row],[purpleair]]-Table1[[#This Row],[adjusted_weighted_FEM_avg]]</f>
        <v>-3.7723415947783443</v>
      </c>
      <c r="L551" s="5">
        <f>ABS(Table1[[#This Row],[modulair_err]])</f>
        <v>1.3276584052216553</v>
      </c>
      <c r="M551" s="5">
        <f>ABS(Table1[[#This Row],[purpleair_err]])</f>
        <v>3.7723415947783443</v>
      </c>
      <c r="N551" s="5">
        <f>Table1[[#This Row],[modulair_err]]^2</f>
        <v>1.7626768409557092</v>
      </c>
      <c r="O551" s="5">
        <f>Table1[[#This Row],[purpleair_err]]^2</f>
        <v>14.230561107694822</v>
      </c>
      <c r="P551" s="5"/>
      <c r="Q551" s="5"/>
    </row>
    <row r="552" spans="1:17" x14ac:dyDescent="0.3">
      <c r="A552" s="2">
        <v>45526.416666666701</v>
      </c>
      <c r="B552" s="5">
        <v>3.3</v>
      </c>
      <c r="C552" s="5">
        <v>3.3</v>
      </c>
      <c r="D552" s="5">
        <v>6.5</v>
      </c>
      <c r="E552" s="5">
        <f t="shared" si="14"/>
        <v>4.3666666666666663</v>
      </c>
      <c r="F552" s="5">
        <f>AVERAGE((Table1[[#This Row],[thermo]]*$S$7),(Table1[[#This Row],[1022]]*$T$7),( Table1[[#This Row],[1020]]*$U$7))</f>
        <v>4.1721745230048777</v>
      </c>
      <c r="G552" s="5">
        <f>AVERAGE((Table1[[#This Row],[thermo]]*$S$8),(Table1[[#This Row],[1022]]*$T$8),( Table1[[#This Row],[1020]]*$U$8))</f>
        <v>4.3254816413095565</v>
      </c>
      <c r="H552" s="5">
        <v>4.8</v>
      </c>
      <c r="J552" s="6">
        <f>Table1[[#This Row],[modulair]]-Table1[[#This Row],[adjusted_weighted_FEM_avg]]</f>
        <v>0.47451835869044334</v>
      </c>
      <c r="K552" s="5">
        <f>Table1[[#This Row],[purpleair]]-Table1[[#This Row],[adjusted_weighted_FEM_avg]]</f>
        <v>-4.3254816413095565</v>
      </c>
      <c r="L552" s="5">
        <f>ABS(Table1[[#This Row],[modulair_err]])</f>
        <v>0.47451835869044334</v>
      </c>
      <c r="M552" s="5">
        <f>ABS(Table1[[#This Row],[purpleair_err]])</f>
        <v>4.3254816413095565</v>
      </c>
      <c r="N552" s="5">
        <f>Table1[[#This Row],[modulair_err]]^2</f>
        <v>0.22516767273427224</v>
      </c>
      <c r="O552" s="5">
        <f>Table1[[#This Row],[purpleair_err]]^2</f>
        <v>18.709791429306016</v>
      </c>
      <c r="P552" s="5"/>
      <c r="Q552" s="5"/>
    </row>
    <row r="553" spans="1:17" x14ac:dyDescent="0.3">
      <c r="A553" s="2">
        <v>45526.458333333299</v>
      </c>
      <c r="B553" s="5">
        <v>3.3</v>
      </c>
      <c r="C553" s="5">
        <v>2.6</v>
      </c>
      <c r="D553" s="5">
        <v>4.3</v>
      </c>
      <c r="E553" s="5">
        <f t="shared" si="14"/>
        <v>3.4</v>
      </c>
      <c r="F553" s="5">
        <f>AVERAGE((Table1[[#This Row],[thermo]]*$S$7),(Table1[[#This Row],[1022]]*$T$7),( Table1[[#This Row],[1020]]*$U$7))</f>
        <v>3.1798747033329264</v>
      </c>
      <c r="G553" s="5">
        <f>AVERAGE((Table1[[#This Row],[thermo]]*$S$8),(Table1[[#This Row],[1022]]*$T$8),( Table1[[#This Row],[1020]]*$U$8))</f>
        <v>3.335117094048369</v>
      </c>
      <c r="H553" s="5">
        <v>5.2</v>
      </c>
      <c r="J553" s="6">
        <f>Table1[[#This Row],[modulair]]-Table1[[#This Row],[adjusted_weighted_FEM_avg]]</f>
        <v>1.8648829059516312</v>
      </c>
      <c r="K553" s="5">
        <f>Table1[[#This Row],[purpleair]]-Table1[[#This Row],[adjusted_weighted_FEM_avg]]</f>
        <v>-3.335117094048369</v>
      </c>
      <c r="L553" s="5">
        <f>ABS(Table1[[#This Row],[modulair_err]])</f>
        <v>1.8648829059516312</v>
      </c>
      <c r="M553" s="5">
        <f>ABS(Table1[[#This Row],[purpleair_err]])</f>
        <v>3.335117094048369</v>
      </c>
      <c r="N553" s="5">
        <f>Table1[[#This Row],[modulair_err]]^2</f>
        <v>3.4777882529106003</v>
      </c>
      <c r="O553" s="5">
        <f>Table1[[#This Row],[purpleair_err]]^2</f>
        <v>11.123006031013638</v>
      </c>
      <c r="P553" s="5"/>
      <c r="Q553" s="5"/>
    </row>
    <row r="554" spans="1:17" x14ac:dyDescent="0.3">
      <c r="A554" s="2">
        <v>45526.5</v>
      </c>
      <c r="B554" s="5">
        <v>2.1</v>
      </c>
      <c r="C554" s="5">
        <v>9.6999999999999993</v>
      </c>
      <c r="D554" s="5">
        <v>7.2</v>
      </c>
      <c r="E554" s="5">
        <f t="shared" si="14"/>
        <v>6.333333333333333</v>
      </c>
      <c r="F554" s="5">
        <f>AVERAGE((Table1[[#This Row],[thermo]]*$S$7),(Table1[[#This Row],[1022]]*$T$7),( Table1[[#This Row],[1020]]*$U$7))</f>
        <v>7.7534092129052246</v>
      </c>
      <c r="G554" s="5">
        <f>AVERAGE((Table1[[#This Row],[thermo]]*$S$8),(Table1[[#This Row],[1022]]*$T$8),( Table1[[#This Row],[1020]]*$U$8))</f>
        <v>6.8324027706122399</v>
      </c>
      <c r="H554" s="5">
        <v>6.8</v>
      </c>
      <c r="J554" s="6">
        <f>Table1[[#This Row],[modulair]]-Table1[[#This Row],[adjusted_weighted_FEM_avg]]</f>
        <v>-3.2402770612240062E-2</v>
      </c>
      <c r="K554" s="5">
        <f>Table1[[#This Row],[purpleair]]-Table1[[#This Row],[adjusted_weighted_FEM_avg]]</f>
        <v>-6.8324027706122399</v>
      </c>
      <c r="L554" s="5">
        <f>ABS(Table1[[#This Row],[modulair_err]])</f>
        <v>3.2402770612240062E-2</v>
      </c>
      <c r="M554" s="5">
        <f>ABS(Table1[[#This Row],[purpleair_err]])</f>
        <v>6.8324027706122399</v>
      </c>
      <c r="N554" s="5">
        <f>Table1[[#This Row],[modulair_err]]^2</f>
        <v>1.0499395433494483E-3</v>
      </c>
      <c r="O554" s="5">
        <f>Table1[[#This Row],[purpleair_err]]^2</f>
        <v>46.681727619869811</v>
      </c>
      <c r="P554" s="5"/>
      <c r="Q554" s="5"/>
    </row>
    <row r="555" spans="1:17" x14ac:dyDescent="0.3">
      <c r="A555" s="2">
        <v>45526.541666666701</v>
      </c>
      <c r="B555" s="5">
        <v>3.1</v>
      </c>
      <c r="C555" s="5">
        <v>6.8</v>
      </c>
      <c r="D555" s="5">
        <v>5.8</v>
      </c>
      <c r="E555" s="5">
        <f t="shared" si="14"/>
        <v>5.2333333333333334</v>
      </c>
      <c r="F555" s="5">
        <f>AVERAGE((Table1[[#This Row],[thermo]]*$S$7),(Table1[[#This Row],[1022]]*$T$7),( Table1[[#This Row],[1020]]*$U$7))</f>
        <v>5.9114906679175947</v>
      </c>
      <c r="G555" s="5">
        <f>AVERAGE((Table1[[#This Row],[thermo]]*$S$8),(Table1[[#This Row],[1022]]*$T$8),( Table1[[#This Row],[1020]]*$U$8))</f>
        <v>5.4735071345480959</v>
      </c>
      <c r="H555" s="5">
        <v>7.8</v>
      </c>
      <c r="J555" s="6">
        <f>Table1[[#This Row],[modulair]]-Table1[[#This Row],[adjusted_weighted_FEM_avg]]</f>
        <v>2.3264928654519039</v>
      </c>
      <c r="K555" s="5">
        <f>Table1[[#This Row],[purpleair]]-Table1[[#This Row],[adjusted_weighted_FEM_avg]]</f>
        <v>-5.4735071345480959</v>
      </c>
      <c r="L555" s="5">
        <f>ABS(Table1[[#This Row],[modulair_err]])</f>
        <v>2.3264928654519039</v>
      </c>
      <c r="M555" s="5">
        <f>ABS(Table1[[#This Row],[purpleair_err]])</f>
        <v>5.4735071345480959</v>
      </c>
      <c r="N555" s="5">
        <f>Table1[[#This Row],[modulair_err]]^2</f>
        <v>5.4125690529986104</v>
      </c>
      <c r="O555" s="5">
        <f>Table1[[#This Row],[purpleair_err]]^2</f>
        <v>29.959280351948909</v>
      </c>
      <c r="P555" s="5"/>
      <c r="Q555" s="5"/>
    </row>
    <row r="556" spans="1:17" x14ac:dyDescent="0.3">
      <c r="A556" s="2">
        <v>45526.583333333299</v>
      </c>
      <c r="B556" s="5">
        <v>3.3</v>
      </c>
      <c r="C556" s="5">
        <v>3.6</v>
      </c>
      <c r="D556" s="5">
        <v>5</v>
      </c>
      <c r="E556" s="5">
        <f t="shared" si="14"/>
        <v>3.9666666666666668</v>
      </c>
      <c r="F556" s="5">
        <f>AVERAGE((Table1[[#This Row],[thermo]]*$S$7),(Table1[[#This Row],[1022]]*$T$7),( Table1[[#This Row],[1020]]*$U$7))</f>
        <v>3.9316340732489543</v>
      </c>
      <c r="G556" s="5">
        <f>AVERAGE((Table1[[#This Row],[thermo]]*$S$8),(Table1[[#This Row],[1022]]*$T$8),( Table1[[#This Row],[1020]]*$U$8))</f>
        <v>3.9670782300289305</v>
      </c>
      <c r="H556" s="5">
        <v>8.3000000000000007</v>
      </c>
      <c r="J556" s="6">
        <f>Table1[[#This Row],[modulair]]-Table1[[#This Row],[adjusted_weighted_FEM_avg]]</f>
        <v>4.3329217699710707</v>
      </c>
      <c r="K556" s="5">
        <f>Table1[[#This Row],[purpleair]]-Table1[[#This Row],[adjusted_weighted_FEM_avg]]</f>
        <v>-3.9670782300289305</v>
      </c>
      <c r="L556" s="5">
        <f>ABS(Table1[[#This Row],[modulair_err]])</f>
        <v>4.3329217699710707</v>
      </c>
      <c r="M556" s="5">
        <f>ABS(Table1[[#This Row],[purpleair_err]])</f>
        <v>3.9670782300289305</v>
      </c>
      <c r="N556" s="5">
        <f>Table1[[#This Row],[modulair_err]]^2</f>
        <v>18.774211064689236</v>
      </c>
      <c r="O556" s="5">
        <f>Table1[[#This Row],[purpleair_err]]^2</f>
        <v>15.737709683169472</v>
      </c>
      <c r="P556" s="5"/>
      <c r="Q556" s="5"/>
    </row>
    <row r="557" spans="1:17" x14ac:dyDescent="0.3">
      <c r="A557" s="2">
        <v>45526.625</v>
      </c>
      <c r="B557" s="5">
        <v>5.2</v>
      </c>
      <c r="C557" s="5">
        <v>6.6</v>
      </c>
      <c r="D557" s="5">
        <v>4</v>
      </c>
      <c r="E557" s="5">
        <f t="shared" si="14"/>
        <v>5.2666666666666666</v>
      </c>
      <c r="F557" s="5">
        <f>AVERAGE((Table1[[#This Row],[thermo]]*$S$7),(Table1[[#This Row],[1022]]*$T$7),( Table1[[#This Row],[1020]]*$U$7))</f>
        <v>5.658294224085366</v>
      </c>
      <c r="G557" s="5">
        <f>AVERAGE((Table1[[#This Row],[thermo]]*$S$8),(Table1[[#This Row],[1022]]*$T$8),( Table1[[#This Row],[1020]]*$U$8))</f>
        <v>5.3861362222306512</v>
      </c>
      <c r="H557" s="5">
        <v>6.6</v>
      </c>
      <c r="J557" s="6">
        <f>Table1[[#This Row],[modulair]]-Table1[[#This Row],[adjusted_weighted_FEM_avg]]</f>
        <v>1.2138637777693484</v>
      </c>
      <c r="K557" s="5">
        <f>Table1[[#This Row],[purpleair]]-Table1[[#This Row],[adjusted_weighted_FEM_avg]]</f>
        <v>-5.3861362222306512</v>
      </c>
      <c r="L557" s="5">
        <f>ABS(Table1[[#This Row],[modulair_err]])</f>
        <v>1.2138637777693484</v>
      </c>
      <c r="M557" s="5">
        <f>ABS(Table1[[#This Row],[purpleair_err]])</f>
        <v>5.3861362222306512</v>
      </c>
      <c r="N557" s="5">
        <f>Table1[[#This Row],[modulair_err]]^2</f>
        <v>1.4734652709804741</v>
      </c>
      <c r="O557" s="5">
        <f>Table1[[#This Row],[purpleair_err]]^2</f>
        <v>29.010463404425071</v>
      </c>
      <c r="P557" s="5"/>
      <c r="Q557" s="5"/>
    </row>
    <row r="558" spans="1:17" x14ac:dyDescent="0.3">
      <c r="A558" s="2">
        <v>45526.666666666701</v>
      </c>
      <c r="B558" s="5">
        <v>8.8000000000000007</v>
      </c>
      <c r="C558" s="5">
        <v>8</v>
      </c>
      <c r="D558" s="5">
        <v>6.5</v>
      </c>
      <c r="E558" s="5">
        <f t="shared" si="14"/>
        <v>7.7666666666666666</v>
      </c>
      <c r="F558" s="5">
        <f>AVERAGE((Table1[[#This Row],[thermo]]*$S$7),(Table1[[#This Row],[1022]]*$T$7),( Table1[[#This Row],[1020]]*$U$7))</f>
        <v>7.724347607183276</v>
      </c>
      <c r="G558" s="5">
        <f>AVERAGE((Table1[[#This Row],[thermo]]*$S$8),(Table1[[#This Row],[1022]]*$T$8),( Table1[[#This Row],[1020]]*$U$8))</f>
        <v>7.7368254487534784</v>
      </c>
      <c r="H558" s="5">
        <v>6.2</v>
      </c>
      <c r="J558" s="6">
        <f>Table1[[#This Row],[modulair]]-Table1[[#This Row],[adjusted_weighted_FEM_avg]]</f>
        <v>-1.5368254487534783</v>
      </c>
      <c r="K558" s="5">
        <f>Table1[[#This Row],[purpleair]]-Table1[[#This Row],[adjusted_weighted_FEM_avg]]</f>
        <v>-7.7368254487534784</v>
      </c>
      <c r="L558" s="5">
        <f>ABS(Table1[[#This Row],[modulair_err]])</f>
        <v>1.5368254487534783</v>
      </c>
      <c r="M558" s="5">
        <f>ABS(Table1[[#This Row],[purpleair_err]])</f>
        <v>7.7368254487534784</v>
      </c>
      <c r="N558" s="5">
        <f>Table1[[#This Row],[modulair_err]]^2</f>
        <v>2.3618324599363296</v>
      </c>
      <c r="O558" s="5">
        <f>Table1[[#This Row],[purpleair_err]]^2</f>
        <v>59.858468024479464</v>
      </c>
      <c r="P558" s="5"/>
      <c r="Q558" s="5"/>
    </row>
    <row r="559" spans="1:17" x14ac:dyDescent="0.3">
      <c r="A559" s="2">
        <v>45526.708333333299</v>
      </c>
      <c r="B559" s="5">
        <v>13.8</v>
      </c>
      <c r="C559" s="5">
        <v>-6.9</v>
      </c>
      <c r="D559" s="5">
        <v>6.3</v>
      </c>
      <c r="E559" s="5">
        <f t="shared" si="14"/>
        <v>4.3999999999999995</v>
      </c>
      <c r="F559" s="5">
        <f>AVERAGE((Table1[[#This Row],[thermo]]*$S$7),(Table1[[#This Row],[1022]]*$T$7),( Table1[[#This Row],[1020]]*$U$7))</f>
        <v>0.14373726642700557</v>
      </c>
      <c r="G559" s="5">
        <f>AVERAGE((Table1[[#This Row],[thermo]]*$S$8),(Table1[[#This Row],[1022]]*$T$8),( Table1[[#This Row],[1020]]*$U$8))</f>
        <v>2.9584409454379283</v>
      </c>
      <c r="H559" s="5">
        <v>6</v>
      </c>
      <c r="J559" s="6">
        <f>Table1[[#This Row],[modulair]]-Table1[[#This Row],[adjusted_weighted_FEM_avg]]</f>
        <v>3.0415590545620717</v>
      </c>
      <c r="K559" s="5">
        <f>Table1[[#This Row],[purpleair]]-Table1[[#This Row],[adjusted_weighted_FEM_avg]]</f>
        <v>-2.9584409454379283</v>
      </c>
      <c r="L559" s="5">
        <f>ABS(Table1[[#This Row],[modulair_err]])</f>
        <v>3.0415590545620717</v>
      </c>
      <c r="M559" s="5">
        <f>ABS(Table1[[#This Row],[purpleair_err]])</f>
        <v>2.9584409454379283</v>
      </c>
      <c r="N559" s="5">
        <f>Table1[[#This Row],[modulair_err]]^2</f>
        <v>9.251081482388523</v>
      </c>
      <c r="O559" s="5">
        <f>Table1[[#This Row],[purpleair_err]]^2</f>
        <v>8.7523728276436632</v>
      </c>
      <c r="P559" s="5"/>
      <c r="Q559" s="5"/>
    </row>
    <row r="560" spans="1:17" x14ac:dyDescent="0.3">
      <c r="A560" s="2">
        <v>45526.75</v>
      </c>
      <c r="B560" s="5">
        <v>11.5</v>
      </c>
      <c r="C560" s="5">
        <v>3.3</v>
      </c>
      <c r="D560" s="5">
        <v>3.7</v>
      </c>
      <c r="E560" s="5">
        <f t="shared" si="14"/>
        <v>6.166666666666667</v>
      </c>
      <c r="F560" s="5">
        <f>AVERAGE((Table1[[#This Row],[thermo]]*$S$7),(Table1[[#This Row],[1022]]*$T$7),( Table1[[#This Row],[1020]]*$U$7))</f>
        <v>4.774110817504182</v>
      </c>
      <c r="G560" s="5">
        <f>AVERAGE((Table1[[#This Row],[thermo]]*$S$8),(Table1[[#This Row],[1022]]*$T$8),( Table1[[#This Row],[1020]]*$U$8))</f>
        <v>5.6577648783663639</v>
      </c>
      <c r="H560" s="5">
        <v>6.6</v>
      </c>
      <c r="J560" s="6">
        <f>Table1[[#This Row],[modulair]]-Table1[[#This Row],[adjusted_weighted_FEM_avg]]</f>
        <v>0.94223512163363576</v>
      </c>
      <c r="K560" s="5">
        <f>Table1[[#This Row],[purpleair]]-Table1[[#This Row],[adjusted_weighted_FEM_avg]]</f>
        <v>-5.6577648783663639</v>
      </c>
      <c r="L560" s="5">
        <f>ABS(Table1[[#This Row],[modulair_err]])</f>
        <v>0.94223512163363576</v>
      </c>
      <c r="M560" s="5">
        <f>ABS(Table1[[#This Row],[purpleair_err]])</f>
        <v>5.6577648783663639</v>
      </c>
      <c r="N560" s="5">
        <f>Table1[[#This Row],[modulair_err]]^2</f>
        <v>0.88780702443995241</v>
      </c>
      <c r="O560" s="5">
        <f>Table1[[#This Row],[purpleair_err]]^2</f>
        <v>32.010303418875957</v>
      </c>
      <c r="P560" s="5"/>
      <c r="Q560" s="5"/>
    </row>
    <row r="561" spans="1:17" x14ac:dyDescent="0.3">
      <c r="A561" s="2">
        <v>45526.791666666701</v>
      </c>
      <c r="B561" s="5">
        <v>12.8</v>
      </c>
      <c r="C561" s="5">
        <v>5.7</v>
      </c>
      <c r="D561" s="5">
        <v>3.3</v>
      </c>
      <c r="E561" s="5">
        <f t="shared" si="14"/>
        <v>7.2666666666666666</v>
      </c>
      <c r="F561" s="5">
        <f>AVERAGE((Table1[[#This Row],[thermo]]*$S$7),(Table1[[#This Row],[1022]]*$T$7),( Table1[[#This Row],[1020]]*$U$7))</f>
        <v>6.2278364144674221</v>
      </c>
      <c r="G561" s="5">
        <f>AVERAGE((Table1[[#This Row],[thermo]]*$S$8),(Table1[[#This Row],[1022]]*$T$8),( Table1[[#This Row],[1020]]*$U$8))</f>
        <v>6.8613784860591691</v>
      </c>
      <c r="H561" s="5">
        <v>6.4</v>
      </c>
      <c r="J561" s="6">
        <f>Table1[[#This Row],[modulair]]-Table1[[#This Row],[adjusted_weighted_FEM_avg]]</f>
        <v>-0.46137848605916876</v>
      </c>
      <c r="K561" s="5">
        <f>Table1[[#This Row],[purpleair]]-Table1[[#This Row],[adjusted_weighted_FEM_avg]]</f>
        <v>-6.8613784860591691</v>
      </c>
      <c r="L561" s="5">
        <f>ABS(Table1[[#This Row],[modulair_err]])</f>
        <v>0.46137848605916876</v>
      </c>
      <c r="M561" s="5">
        <f>ABS(Table1[[#This Row],[purpleair_err]])</f>
        <v>6.8613784860591691</v>
      </c>
      <c r="N561" s="5">
        <f>Table1[[#This Row],[modulair_err]]^2</f>
        <v>0.21287010739825057</v>
      </c>
      <c r="O561" s="5">
        <f>Table1[[#This Row],[purpleair_err]]^2</f>
        <v>47.078514728955618</v>
      </c>
      <c r="P561" s="5"/>
      <c r="Q561" s="5"/>
    </row>
    <row r="562" spans="1:17" x14ac:dyDescent="0.3">
      <c r="A562" s="2">
        <v>45526.833333333299</v>
      </c>
      <c r="B562" s="5">
        <v>9.9</v>
      </c>
      <c r="C562" s="5">
        <v>4.5</v>
      </c>
      <c r="D562" s="5">
        <v>6.7</v>
      </c>
      <c r="E562" s="5">
        <f t="shared" si="14"/>
        <v>7.0333333333333341</v>
      </c>
      <c r="F562" s="5">
        <f>AVERAGE((Table1[[#This Row],[thermo]]*$S$7),(Table1[[#This Row],[1022]]*$T$7),( Table1[[#This Row],[1020]]*$U$7))</f>
        <v>5.9985810347480841</v>
      </c>
      <c r="G562" s="5">
        <f>AVERAGE((Table1[[#This Row],[thermo]]*$S$8),(Table1[[#This Row],[1022]]*$T$8),( Table1[[#This Row],[1020]]*$U$8))</f>
        <v>6.673278413192322</v>
      </c>
      <c r="H562" s="5">
        <v>6.3</v>
      </c>
      <c r="J562" s="6">
        <f>Table1[[#This Row],[modulair]]-Table1[[#This Row],[adjusted_weighted_FEM_avg]]</f>
        <v>-0.37327841319232213</v>
      </c>
      <c r="K562" s="5">
        <f>Table1[[#This Row],[purpleair]]-Table1[[#This Row],[adjusted_weighted_FEM_avg]]</f>
        <v>-6.673278413192322</v>
      </c>
      <c r="L562" s="5">
        <f>ABS(Table1[[#This Row],[modulair_err]])</f>
        <v>0.37327841319232213</v>
      </c>
      <c r="M562" s="5">
        <f>ABS(Table1[[#This Row],[purpleair_err]])</f>
        <v>6.673278413192322</v>
      </c>
      <c r="N562" s="5">
        <f>Table1[[#This Row],[modulair_err]]^2</f>
        <v>0.13933677375537798</v>
      </c>
      <c r="O562" s="5">
        <f>Table1[[#This Row],[purpleair_err]]^2</f>
        <v>44.532644779978632</v>
      </c>
      <c r="P562" s="5"/>
      <c r="Q562" s="5"/>
    </row>
    <row r="563" spans="1:17" x14ac:dyDescent="0.3">
      <c r="A563" s="2">
        <v>45526.875</v>
      </c>
      <c r="B563" s="5">
        <v>4</v>
      </c>
      <c r="C563" s="5">
        <v>2.6</v>
      </c>
      <c r="D563" s="5">
        <v>7.5</v>
      </c>
      <c r="E563" s="5">
        <f t="shared" si="14"/>
        <v>4.7</v>
      </c>
      <c r="F563" s="5">
        <f>AVERAGE((Table1[[#This Row],[thermo]]*$S$7),(Table1[[#This Row],[1022]]*$T$7),( Table1[[#This Row],[1020]]*$U$7))</f>
        <v>4.1685812143243899</v>
      </c>
      <c r="G563" s="5">
        <f>AVERAGE((Table1[[#This Row],[thermo]]*$S$8),(Table1[[#This Row],[1022]]*$T$8),( Table1[[#This Row],[1020]]*$U$8))</f>
        <v>4.5509287074605922</v>
      </c>
      <c r="H563" s="5">
        <v>6.1</v>
      </c>
      <c r="J563" s="6">
        <f>Table1[[#This Row],[modulair]]-Table1[[#This Row],[adjusted_weighted_FEM_avg]]</f>
        <v>1.5490712925394075</v>
      </c>
      <c r="K563" s="5">
        <f>Table1[[#This Row],[purpleair]]-Table1[[#This Row],[adjusted_weighted_FEM_avg]]</f>
        <v>-4.5509287074605922</v>
      </c>
      <c r="L563" s="5">
        <f>ABS(Table1[[#This Row],[modulair_err]])</f>
        <v>1.5490712925394075</v>
      </c>
      <c r="M563" s="5">
        <f>ABS(Table1[[#This Row],[purpleair_err]])</f>
        <v>4.5509287074605922</v>
      </c>
      <c r="N563" s="5">
        <f>Table1[[#This Row],[modulair_err]]^2</f>
        <v>2.3996218693697107</v>
      </c>
      <c r="O563" s="5">
        <f>Table1[[#This Row],[purpleair_err]]^2</f>
        <v>20.710952100388937</v>
      </c>
      <c r="P563" s="5"/>
      <c r="Q563" s="5"/>
    </row>
    <row r="564" spans="1:17" x14ac:dyDescent="0.3">
      <c r="A564" s="2">
        <v>45526.916666666701</v>
      </c>
      <c r="B564" s="5">
        <v>8.6999999999999993</v>
      </c>
      <c r="C564" s="5">
        <v>3.2</v>
      </c>
      <c r="D564" s="5">
        <v>2.5</v>
      </c>
      <c r="E564" s="5">
        <f t="shared" si="14"/>
        <v>4.8</v>
      </c>
      <c r="F564" s="5">
        <f>AVERAGE((Table1[[#This Row],[thermo]]*$S$7),(Table1[[#This Row],[1022]]*$T$7),( Table1[[#This Row],[1020]]*$U$7))</f>
        <v>3.9248203001301398</v>
      </c>
      <c r="G564" s="5">
        <f>AVERAGE((Table1[[#This Row],[thermo]]*$S$8),(Table1[[#This Row],[1022]]*$T$8),( Table1[[#This Row],[1020]]*$U$8))</f>
        <v>4.4711256717702028</v>
      </c>
      <c r="H564" s="5">
        <v>6.3</v>
      </c>
      <c r="J564" s="6">
        <f>Table1[[#This Row],[modulair]]-Table1[[#This Row],[adjusted_weighted_FEM_avg]]</f>
        <v>1.828874328229797</v>
      </c>
      <c r="K564" s="5">
        <f>Table1[[#This Row],[purpleair]]-Table1[[#This Row],[adjusted_weighted_FEM_avg]]</f>
        <v>-4.4711256717702028</v>
      </c>
      <c r="L564" s="5">
        <f>ABS(Table1[[#This Row],[modulair_err]])</f>
        <v>1.828874328229797</v>
      </c>
      <c r="M564" s="5">
        <f>ABS(Table1[[#This Row],[purpleair_err]])</f>
        <v>4.4711256717702028</v>
      </c>
      <c r="N564" s="5">
        <f>Table1[[#This Row],[modulair_err]]^2</f>
        <v>3.3447813084579914</v>
      </c>
      <c r="O564" s="5">
        <f>Table1[[#This Row],[purpleair_err]]^2</f>
        <v>19.990964772762549</v>
      </c>
      <c r="P564" s="5"/>
      <c r="Q564" s="5"/>
    </row>
    <row r="565" spans="1:17" x14ac:dyDescent="0.3">
      <c r="A565" s="2">
        <v>45526.958333333299</v>
      </c>
      <c r="B565" s="5">
        <v>9.6</v>
      </c>
      <c r="C565" s="5">
        <v>5.7</v>
      </c>
      <c r="D565" s="5">
        <v>0</v>
      </c>
      <c r="E565" s="5">
        <f t="shared" si="14"/>
        <v>5.1000000000000005</v>
      </c>
      <c r="F565" s="5">
        <f>AVERAGE((Table1[[#This Row],[thermo]]*$S$7),(Table1[[#This Row],[1022]]*$T$7),( Table1[[#This Row],[1020]]*$U$7))</f>
        <v>4.7956887782513942</v>
      </c>
      <c r="G565" s="5">
        <f>AVERAGE((Table1[[#This Row],[thermo]]*$S$8),(Table1[[#This Row],[1022]]*$T$8),( Table1[[#This Row],[1020]]*$U$8))</f>
        <v>4.9337706709893538</v>
      </c>
      <c r="H565" s="5">
        <v>6.7</v>
      </c>
      <c r="J565" s="6">
        <f>Table1[[#This Row],[modulair]]-Table1[[#This Row],[adjusted_weighted_FEM_avg]]</f>
        <v>1.7662293290106463</v>
      </c>
      <c r="K565" s="5">
        <f>Table1[[#This Row],[purpleair]]-Table1[[#This Row],[adjusted_weighted_FEM_avg]]</f>
        <v>-4.9337706709893538</v>
      </c>
      <c r="L565" s="5">
        <f>ABS(Table1[[#This Row],[modulair_err]])</f>
        <v>1.7662293290106463</v>
      </c>
      <c r="M565" s="5">
        <f>ABS(Table1[[#This Row],[purpleair_err]])</f>
        <v>4.9337706709893538</v>
      </c>
      <c r="N565" s="5">
        <f>Table1[[#This Row],[modulair_err]]^2</f>
        <v>3.1195660426573979</v>
      </c>
      <c r="O565" s="5">
        <f>Table1[[#This Row],[purpleair_err]]^2</f>
        <v>24.34209303391474</v>
      </c>
      <c r="P565" s="5"/>
      <c r="Q565" s="5"/>
    </row>
    <row r="566" spans="1:17" x14ac:dyDescent="0.3">
      <c r="A566" s="2">
        <v>45527</v>
      </c>
      <c r="B566" s="5">
        <v>12</v>
      </c>
      <c r="C566" s="5">
        <v>3.5</v>
      </c>
      <c r="D566" s="5">
        <v>2.5</v>
      </c>
      <c r="E566" s="5">
        <f t="shared" si="14"/>
        <v>6</v>
      </c>
      <c r="F566" s="5">
        <f>AVERAGE((Table1[[#This Row],[thermo]]*$S$7),(Table1[[#This Row],[1022]]*$T$7),( Table1[[#This Row],[1020]]*$U$7))</f>
        <v>4.6424767442552275</v>
      </c>
      <c r="G566" s="5">
        <f>AVERAGE((Table1[[#This Row],[thermo]]*$S$8),(Table1[[#This Row],[1022]]*$T$8),( Table1[[#This Row],[1020]]*$U$8))</f>
        <v>5.4906866483374328</v>
      </c>
      <c r="H566" s="5">
        <v>6.6</v>
      </c>
      <c r="J566" s="6">
        <f>Table1[[#This Row],[modulair]]-Table1[[#This Row],[adjusted_weighted_FEM_avg]]</f>
        <v>1.1093133516625668</v>
      </c>
      <c r="K566" s="5">
        <f>Table1[[#This Row],[purpleair]]-Table1[[#This Row],[adjusted_weighted_FEM_avg]]</f>
        <v>-5.4906866483374328</v>
      </c>
      <c r="L566" s="5">
        <f>ABS(Table1[[#This Row],[modulair_err]])</f>
        <v>1.1093133516625668</v>
      </c>
      <c r="M566" s="5">
        <f>ABS(Table1[[#This Row],[purpleair_err]])</f>
        <v>5.4906866483374328</v>
      </c>
      <c r="N566" s="5">
        <f>Table1[[#This Row],[modulair_err]]^2</f>
        <v>1.2305761121768377</v>
      </c>
      <c r="O566" s="5">
        <f>Table1[[#This Row],[purpleair_err]]^2</f>
        <v>30.14763987023095</v>
      </c>
      <c r="P566" s="5"/>
      <c r="Q566" s="5"/>
    </row>
    <row r="567" spans="1:17" x14ac:dyDescent="0.3">
      <c r="A567" s="2">
        <v>45527.041666666701</v>
      </c>
      <c r="B567" s="5">
        <v>14.3</v>
      </c>
      <c r="C567" s="5">
        <v>6.2</v>
      </c>
      <c r="D567" s="5">
        <v>6.5</v>
      </c>
      <c r="E567" s="5">
        <f t="shared" si="14"/>
        <v>9</v>
      </c>
      <c r="F567" s="5">
        <f>AVERAGE((Table1[[#This Row],[thermo]]*$S$7),(Table1[[#This Row],[1022]]*$T$7),( Table1[[#This Row],[1020]]*$U$7))</f>
        <v>7.6302079368050526</v>
      </c>
      <c r="G567" s="5">
        <f>AVERAGE((Table1[[#This Row],[thermo]]*$S$8),(Table1[[#This Row],[1022]]*$T$8),( Table1[[#This Row],[1020]]*$U$8))</f>
        <v>8.4985285810607749</v>
      </c>
      <c r="H567" s="5">
        <v>6.7</v>
      </c>
      <c r="J567" s="6">
        <f>Table1[[#This Row],[modulair]]-Table1[[#This Row],[adjusted_weighted_FEM_avg]]</f>
        <v>-1.7985285810607747</v>
      </c>
      <c r="K567" s="5">
        <f>Table1[[#This Row],[purpleair]]-Table1[[#This Row],[adjusted_weighted_FEM_avg]]</f>
        <v>-8.4985285810607749</v>
      </c>
      <c r="L567" s="5">
        <f>ABS(Table1[[#This Row],[modulair_err]])</f>
        <v>1.7985285810607747</v>
      </c>
      <c r="M567" s="5">
        <f>ABS(Table1[[#This Row],[purpleair_err]])</f>
        <v>8.4985285810607749</v>
      </c>
      <c r="N567" s="5">
        <f>Table1[[#This Row],[modulair_err]]^2</f>
        <v>3.2347050568924836</v>
      </c>
      <c r="O567" s="5">
        <f>Table1[[#This Row],[purpleair_err]]^2</f>
        <v>72.224988043106862</v>
      </c>
      <c r="P567" s="5"/>
      <c r="Q567" s="5"/>
    </row>
    <row r="568" spans="1:17" x14ac:dyDescent="0.3">
      <c r="A568" s="2">
        <v>45527.083333333299</v>
      </c>
      <c r="B568" s="5">
        <v>5.4</v>
      </c>
      <c r="C568" s="5">
        <v>3.9</v>
      </c>
      <c r="D568" s="5">
        <v>6.2</v>
      </c>
      <c r="E568" s="5">
        <f t="shared" si="14"/>
        <v>5.166666666666667</v>
      </c>
      <c r="F568" s="5">
        <f>AVERAGE((Table1[[#This Row],[thermo]]*$S$7),(Table1[[#This Row],[1022]]*$T$7),( Table1[[#This Row],[1020]]*$U$7))</f>
        <v>4.7765868412381529</v>
      </c>
      <c r="G568" s="5">
        <f>AVERAGE((Table1[[#This Row],[thermo]]*$S$8),(Table1[[#This Row],[1022]]*$T$8),( Table1[[#This Row],[1020]]*$U$8))</f>
        <v>5.0449148699112447</v>
      </c>
      <c r="H568" s="5">
        <v>6.8</v>
      </c>
      <c r="J568" s="6">
        <f>Table1[[#This Row],[modulair]]-Table1[[#This Row],[adjusted_weighted_FEM_avg]]</f>
        <v>1.7550851300887551</v>
      </c>
      <c r="K568" s="5">
        <f>Table1[[#This Row],[purpleair]]-Table1[[#This Row],[adjusted_weighted_FEM_avg]]</f>
        <v>-5.0449148699112447</v>
      </c>
      <c r="L568" s="5">
        <f>ABS(Table1[[#This Row],[modulair_err]])</f>
        <v>1.7550851300887551</v>
      </c>
      <c r="M568" s="5">
        <f>ABS(Table1[[#This Row],[purpleair_err]])</f>
        <v>5.0449148699112447</v>
      </c>
      <c r="N568" s="5">
        <f>Table1[[#This Row],[modulair_err]]^2</f>
        <v>3.0803238138586626</v>
      </c>
      <c r="O568" s="5">
        <f>Table1[[#This Row],[purpleair_err]]^2</f>
        <v>25.45116604465159</v>
      </c>
      <c r="P568" s="5"/>
      <c r="Q568" s="5"/>
    </row>
    <row r="569" spans="1:17" x14ac:dyDescent="0.3">
      <c r="A569" s="2">
        <v>45527.125</v>
      </c>
      <c r="B569" s="5">
        <v>10.1</v>
      </c>
      <c r="C569" s="5">
        <v>4.7</v>
      </c>
      <c r="D569" s="5">
        <v>5.8</v>
      </c>
      <c r="E569" s="5">
        <f t="shared" si="14"/>
        <v>6.8666666666666671</v>
      </c>
      <c r="F569" s="5">
        <f>AVERAGE((Table1[[#This Row],[thermo]]*$S$7),(Table1[[#This Row],[1022]]*$T$7),( Table1[[#This Row],[1020]]*$U$7))</f>
        <v>5.8987710424651567</v>
      </c>
      <c r="G569" s="5">
        <f>AVERAGE((Table1[[#This Row],[thermo]]*$S$8),(Table1[[#This Row],[1022]]*$T$8),( Table1[[#This Row],[1020]]*$U$8))</f>
        <v>6.5207690989921616</v>
      </c>
      <c r="H569" s="5">
        <v>6.4</v>
      </c>
      <c r="J569" s="6">
        <f>Table1[[#This Row],[modulair]]-Table1[[#This Row],[adjusted_weighted_FEM_avg]]</f>
        <v>-0.12076909899216126</v>
      </c>
      <c r="K569" s="5">
        <f>Table1[[#This Row],[purpleair]]-Table1[[#This Row],[adjusted_weighted_FEM_avg]]</f>
        <v>-6.5207690989921616</v>
      </c>
      <c r="L569" s="5">
        <f>ABS(Table1[[#This Row],[modulair_err]])</f>
        <v>0.12076909899216126</v>
      </c>
      <c r="M569" s="5">
        <f>ABS(Table1[[#This Row],[purpleair_err]])</f>
        <v>6.5207690989921616</v>
      </c>
      <c r="N569" s="5">
        <f>Table1[[#This Row],[modulair_err]]^2</f>
        <v>1.4585175271378446E-2</v>
      </c>
      <c r="O569" s="5">
        <f>Table1[[#This Row],[purpleair_err]]^2</f>
        <v>42.520429642371049</v>
      </c>
      <c r="P569" s="5"/>
      <c r="Q569" s="5"/>
    </row>
    <row r="570" spans="1:17" x14ac:dyDescent="0.3">
      <c r="A570" s="2">
        <v>45527.166666666701</v>
      </c>
      <c r="B570" s="5">
        <v>6.2</v>
      </c>
      <c r="C570" s="5">
        <v>6.2</v>
      </c>
      <c r="D570" s="5">
        <v>6</v>
      </c>
      <c r="E570" s="5">
        <f t="shared" si="14"/>
        <v>6.1333333333333329</v>
      </c>
      <c r="F570" s="5">
        <f>AVERAGE((Table1[[#This Row],[thermo]]*$S$7),(Table1[[#This Row],[1022]]*$T$7),( Table1[[#This Row],[1020]]*$U$7))</f>
        <v>6.1454890923121939</v>
      </c>
      <c r="G570" s="5">
        <f>AVERAGE((Table1[[#This Row],[thermo]]*$S$8),(Table1[[#This Row],[1022]]*$T$8),( Table1[[#This Row],[1020]]*$U$8))</f>
        <v>6.1359073974181539</v>
      </c>
      <c r="H570" s="5">
        <v>6.7</v>
      </c>
      <c r="J570" s="6">
        <f>Table1[[#This Row],[modulair]]-Table1[[#This Row],[adjusted_weighted_FEM_avg]]</f>
        <v>0.56409260258184624</v>
      </c>
      <c r="K570" s="5">
        <f>Table1[[#This Row],[purpleair]]-Table1[[#This Row],[adjusted_weighted_FEM_avg]]</f>
        <v>-6.1359073974181539</v>
      </c>
      <c r="L570" s="5">
        <f>ABS(Table1[[#This Row],[modulair_err]])</f>
        <v>0.56409260258184624</v>
      </c>
      <c r="M570" s="5">
        <f>ABS(Table1[[#This Row],[purpleair_err]])</f>
        <v>6.1359073974181539</v>
      </c>
      <c r="N570" s="5">
        <f>Table1[[#This Row],[modulair_err]]^2</f>
        <v>0.31820046428756071</v>
      </c>
      <c r="O570" s="5">
        <f>Table1[[#This Row],[purpleair_err]]^2</f>
        <v>37.649359589690825</v>
      </c>
      <c r="P570" s="5"/>
      <c r="Q570" s="5"/>
    </row>
    <row r="571" spans="1:17" x14ac:dyDescent="0.3">
      <c r="A571" s="2">
        <v>45527.208333333299</v>
      </c>
      <c r="B571" s="5">
        <v>3.5</v>
      </c>
      <c r="C571" s="5">
        <v>4.4000000000000004</v>
      </c>
      <c r="D571" s="5">
        <v>5.7</v>
      </c>
      <c r="E571" s="5">
        <f t="shared" si="14"/>
        <v>4.5333333333333341</v>
      </c>
      <c r="F571" s="5">
        <f>AVERAGE((Table1[[#This Row],[thermo]]*$S$7),(Table1[[#This Row],[1022]]*$T$7),( Table1[[#This Row],[1020]]*$U$7))</f>
        <v>4.6044940582736933</v>
      </c>
      <c r="G571" s="5">
        <f>AVERAGE((Table1[[#This Row],[thermo]]*$S$8),(Table1[[#This Row],[1022]]*$T$8),( Table1[[#This Row],[1020]]*$U$8))</f>
        <v>4.5718919526500068</v>
      </c>
      <c r="H571" s="5">
        <v>7.2</v>
      </c>
      <c r="J571" s="6">
        <f>Table1[[#This Row],[modulair]]-Table1[[#This Row],[adjusted_weighted_FEM_avg]]</f>
        <v>2.6281080473499934</v>
      </c>
      <c r="K571" s="5">
        <f>Table1[[#This Row],[purpleair]]-Table1[[#This Row],[adjusted_weighted_FEM_avg]]</f>
        <v>-4.5718919526500068</v>
      </c>
      <c r="L571" s="5">
        <f>ABS(Table1[[#This Row],[modulair_err]])</f>
        <v>2.6281080473499934</v>
      </c>
      <c r="M571" s="5">
        <f>ABS(Table1[[#This Row],[purpleair_err]])</f>
        <v>4.5718919526500068</v>
      </c>
      <c r="N571" s="5">
        <f>Table1[[#This Row],[modulair_err]]^2</f>
        <v>6.9069519085457953</v>
      </c>
      <c r="O571" s="5">
        <f>Table1[[#This Row],[purpleair_err]]^2</f>
        <v>20.902196026705891</v>
      </c>
      <c r="P571" s="5"/>
      <c r="Q571" s="5"/>
    </row>
    <row r="572" spans="1:17" x14ac:dyDescent="0.3">
      <c r="A572" s="2">
        <v>45527.25</v>
      </c>
      <c r="B572" s="5">
        <v>1.4</v>
      </c>
      <c r="C572" s="5">
        <v>6.1</v>
      </c>
      <c r="D572" s="5">
        <v>4.3</v>
      </c>
      <c r="E572" s="5">
        <f t="shared" si="14"/>
        <v>3.9333333333333336</v>
      </c>
      <c r="F572" s="5">
        <f>AVERAGE((Table1[[#This Row],[thermo]]*$S$7),(Table1[[#This Row],[1022]]*$T$7),( Table1[[#This Row],[1020]]*$U$7))</f>
        <v>4.8269727686141097</v>
      </c>
      <c r="G572" s="5">
        <f>AVERAGE((Table1[[#This Row],[thermo]]*$S$8),(Table1[[#This Row],[1022]]*$T$8),( Table1[[#This Row],[1020]]*$U$8))</f>
        <v>4.2452367640740389</v>
      </c>
      <c r="H572" s="5">
        <v>7.8</v>
      </c>
      <c r="J572" s="6">
        <f>Table1[[#This Row],[modulair]]-Table1[[#This Row],[adjusted_weighted_FEM_avg]]</f>
        <v>3.5547632359259609</v>
      </c>
      <c r="K572" s="5">
        <f>Table1[[#This Row],[purpleair]]-Table1[[#This Row],[adjusted_weighted_FEM_avg]]</f>
        <v>-4.2452367640740389</v>
      </c>
      <c r="L572" s="5">
        <f>ABS(Table1[[#This Row],[modulair_err]])</f>
        <v>3.5547632359259609</v>
      </c>
      <c r="M572" s="5">
        <f>ABS(Table1[[#This Row],[purpleair_err]])</f>
        <v>4.2452367640740389</v>
      </c>
      <c r="N572" s="5">
        <f>Table1[[#This Row],[modulair_err]]^2</f>
        <v>12.636341663490809</v>
      </c>
      <c r="O572" s="5">
        <f>Table1[[#This Row],[purpleair_err]]^2</f>
        <v>18.022035183045816</v>
      </c>
      <c r="P572" s="5"/>
      <c r="Q572" s="5"/>
    </row>
    <row r="573" spans="1:17" x14ac:dyDescent="0.3">
      <c r="A573" s="2">
        <v>45527.291666666701</v>
      </c>
      <c r="B573" s="5">
        <v>-8.3000000000000007</v>
      </c>
      <c r="C573" s="5">
        <v>2.7</v>
      </c>
      <c r="D573" s="5">
        <v>6.5</v>
      </c>
      <c r="E573" s="5">
        <f t="shared" si="14"/>
        <v>0.29999999999999982</v>
      </c>
      <c r="F573" s="5">
        <f>AVERAGE((Table1[[#This Row],[thermo]]*$S$7),(Table1[[#This Row],[1022]]*$T$7),( Table1[[#This Row],[1020]]*$U$7))</f>
        <v>1.9044902919933782</v>
      </c>
      <c r="G573" s="5">
        <f>AVERAGE((Table1[[#This Row],[thermo]]*$S$8),(Table1[[#This Row],[1022]]*$T$8),( Table1[[#This Row],[1020]]*$U$8))</f>
        <v>0.92685988744176084</v>
      </c>
      <c r="H573" s="5">
        <v>9</v>
      </c>
      <c r="J573" s="6">
        <f>Table1[[#This Row],[modulair]]-Table1[[#This Row],[adjusted_weighted_FEM_avg]]</f>
        <v>8.0731401125582387</v>
      </c>
      <c r="K573" s="5">
        <f>Table1[[#This Row],[purpleair]]-Table1[[#This Row],[adjusted_weighted_FEM_avg]]</f>
        <v>-0.92685988744176084</v>
      </c>
      <c r="L573" s="5">
        <f>ABS(Table1[[#This Row],[modulair_err]])</f>
        <v>8.0731401125582387</v>
      </c>
      <c r="M573" s="5">
        <f>ABS(Table1[[#This Row],[purpleair_err]])</f>
        <v>0.92685988744176084</v>
      </c>
      <c r="N573" s="5">
        <f>Table1[[#This Row],[modulair_err]]^2</f>
        <v>65.175591276996855</v>
      </c>
      <c r="O573" s="5">
        <f>Table1[[#This Row],[purpleair_err]]^2</f>
        <v>0.85906925094855358</v>
      </c>
      <c r="P573" s="5"/>
      <c r="Q573" s="5"/>
    </row>
    <row r="574" spans="1:17" x14ac:dyDescent="0.3">
      <c r="A574" s="2">
        <v>45527.333333333299</v>
      </c>
      <c r="B574" s="5">
        <v>3.8</v>
      </c>
      <c r="C574" s="5">
        <v>10.3</v>
      </c>
      <c r="D574" s="5">
        <v>4.5</v>
      </c>
      <c r="E574" s="5">
        <f t="shared" si="14"/>
        <v>6.2</v>
      </c>
      <c r="F574" s="5">
        <f>AVERAGE((Table1[[#This Row],[thermo]]*$S$7),(Table1[[#This Row],[1022]]*$T$7),( Table1[[#This Row],[1020]]*$U$7))</f>
        <v>7.6371009314639373</v>
      </c>
      <c r="G574" s="5">
        <f>AVERAGE((Table1[[#This Row],[thermo]]*$S$8),(Table1[[#This Row],[1022]]*$T$8),( Table1[[#This Row],[1020]]*$U$8))</f>
        <v>6.6739647841730934</v>
      </c>
      <c r="H574" s="5">
        <v>7.6</v>
      </c>
      <c r="J574" s="6">
        <f>Table1[[#This Row],[modulair]]-Table1[[#This Row],[adjusted_weighted_FEM_avg]]</f>
        <v>0.92603521582690629</v>
      </c>
      <c r="K574" s="5">
        <f>Table1[[#This Row],[purpleair]]-Table1[[#This Row],[adjusted_weighted_FEM_avg]]</f>
        <v>-6.6739647841730934</v>
      </c>
      <c r="L574" s="5">
        <f>ABS(Table1[[#This Row],[modulair_err]])</f>
        <v>0.92603521582690629</v>
      </c>
      <c r="M574" s="5">
        <f>ABS(Table1[[#This Row],[purpleair_err]])</f>
        <v>6.6739647841730934</v>
      </c>
      <c r="N574" s="5">
        <f>Table1[[#This Row],[modulair_err]]^2</f>
        <v>0.85754122095158491</v>
      </c>
      <c r="O574" s="5">
        <f>Table1[[#This Row],[purpleair_err]]^2</f>
        <v>44.541805940382602</v>
      </c>
      <c r="P574" s="5"/>
      <c r="Q574" s="5"/>
    </row>
    <row r="575" spans="1:17" x14ac:dyDescent="0.3">
      <c r="A575" s="2">
        <v>45527.375</v>
      </c>
      <c r="B575" s="5">
        <v>3.1</v>
      </c>
      <c r="C575" s="5">
        <v>9.5</v>
      </c>
      <c r="D575" s="5">
        <v>5.2</v>
      </c>
      <c r="E575" s="5">
        <f t="shared" si="14"/>
        <v>5.9333333333333336</v>
      </c>
      <c r="F575" s="5">
        <f>AVERAGE((Table1[[#This Row],[thermo]]*$S$7),(Table1[[#This Row],[1022]]*$T$7),( Table1[[#This Row],[1020]]*$U$7))</f>
        <v>7.262580165977699</v>
      </c>
      <c r="G575" s="5">
        <f>AVERAGE((Table1[[#This Row],[thermo]]*$S$8),(Table1[[#This Row],[1022]]*$T$8),( Table1[[#This Row],[1020]]*$U$8))</f>
        <v>6.3818492995516145</v>
      </c>
      <c r="H575" s="5">
        <v>6.9</v>
      </c>
      <c r="J575" s="6">
        <f>Table1[[#This Row],[modulair]]-Table1[[#This Row],[adjusted_weighted_FEM_avg]]</f>
        <v>0.51815070044838585</v>
      </c>
      <c r="K575" s="5">
        <f>Table1[[#This Row],[purpleair]]-Table1[[#This Row],[adjusted_weighted_FEM_avg]]</f>
        <v>-6.3818492995516145</v>
      </c>
      <c r="L575" s="5">
        <f>ABS(Table1[[#This Row],[modulair_err]])</f>
        <v>0.51815070044838585</v>
      </c>
      <c r="M575" s="5">
        <f>ABS(Table1[[#This Row],[purpleair_err]])</f>
        <v>6.3818492995516145</v>
      </c>
      <c r="N575" s="5">
        <f>Table1[[#This Row],[modulair_err]]^2</f>
        <v>0.26848014837515288</v>
      </c>
      <c r="O575" s="5">
        <f>Table1[[#This Row],[purpleair_err]]^2</f>
        <v>40.728000482187433</v>
      </c>
      <c r="P575" s="5"/>
      <c r="Q575" s="5"/>
    </row>
    <row r="576" spans="1:17" x14ac:dyDescent="0.3">
      <c r="A576" s="2">
        <v>45527.416666666701</v>
      </c>
      <c r="B576" s="5">
        <v>10.4</v>
      </c>
      <c r="C576" s="5">
        <v>7.1</v>
      </c>
      <c r="D576" s="5">
        <v>4</v>
      </c>
      <c r="E576" s="5">
        <f t="shared" si="14"/>
        <v>7.166666666666667</v>
      </c>
      <c r="F576" s="5">
        <f>AVERAGE((Table1[[#This Row],[thermo]]*$S$7),(Table1[[#This Row],[1022]]*$T$7),( Table1[[#This Row],[1020]]*$U$7))</f>
        <v>6.8044460170614984</v>
      </c>
      <c r="G576" s="5">
        <f>AVERAGE((Table1[[#This Row],[thermo]]*$S$8),(Table1[[#This Row],[1022]]*$T$8),( Table1[[#This Row],[1020]]*$U$8))</f>
        <v>7.0038345284653687</v>
      </c>
      <c r="H576" s="5">
        <v>7.4</v>
      </c>
      <c r="J576" s="6">
        <f>Table1[[#This Row],[modulair]]-Table1[[#This Row],[adjusted_weighted_FEM_avg]]</f>
        <v>0.39616547153463166</v>
      </c>
      <c r="K576" s="5">
        <f>Table1[[#This Row],[purpleair]]-Table1[[#This Row],[adjusted_weighted_FEM_avg]]</f>
        <v>-7.0038345284653687</v>
      </c>
      <c r="L576" s="5">
        <f>ABS(Table1[[#This Row],[modulair_err]])</f>
        <v>0.39616547153463166</v>
      </c>
      <c r="M576" s="5">
        <f>ABS(Table1[[#This Row],[purpleair_err]])</f>
        <v>7.0038345284653687</v>
      </c>
      <c r="N576" s="5">
        <f>Table1[[#This Row],[modulair_err]]^2</f>
        <v>0.15694708083625705</v>
      </c>
      <c r="O576" s="5">
        <f>Table1[[#This Row],[purpleair_err]]^2</f>
        <v>49.053698102123711</v>
      </c>
      <c r="P576" s="5"/>
      <c r="Q576" s="5"/>
    </row>
    <row r="577" spans="1:17" x14ac:dyDescent="0.3">
      <c r="A577" s="2">
        <v>45527.458333333299</v>
      </c>
      <c r="B577" s="5">
        <v>-0.6</v>
      </c>
      <c r="C577" s="5">
        <v>7</v>
      </c>
      <c r="D577" s="5">
        <v>0.8</v>
      </c>
      <c r="E577" s="5">
        <f t="shared" si="14"/>
        <v>2.4</v>
      </c>
      <c r="F577" s="5">
        <f>AVERAGE((Table1[[#This Row],[thermo]]*$S$7),(Table1[[#This Row],[1022]]*$T$7),( Table1[[#This Row],[1020]]*$U$7))</f>
        <v>4.0449574206808352</v>
      </c>
      <c r="G577" s="5">
        <f>AVERAGE((Table1[[#This Row],[thermo]]*$S$8),(Table1[[#This Row],[1022]]*$T$8),( Table1[[#This Row],[1020]]*$U$8))</f>
        <v>2.9466896228480643</v>
      </c>
      <c r="H577" s="5">
        <v>3.5</v>
      </c>
      <c r="J577" s="6">
        <f>Table1[[#This Row],[modulair]]-Table1[[#This Row],[adjusted_weighted_FEM_avg]]</f>
        <v>0.55331037715193565</v>
      </c>
      <c r="K577" s="5">
        <f>Table1[[#This Row],[purpleair]]-Table1[[#This Row],[adjusted_weighted_FEM_avg]]</f>
        <v>-2.9466896228480643</v>
      </c>
      <c r="L577" s="5">
        <f>ABS(Table1[[#This Row],[modulair_err]])</f>
        <v>0.55331037715193565</v>
      </c>
      <c r="M577" s="5">
        <f>ABS(Table1[[#This Row],[purpleair_err]])</f>
        <v>2.9466896228480643</v>
      </c>
      <c r="N577" s="5">
        <f>Table1[[#This Row],[modulair_err]]^2</f>
        <v>0.30615237346401725</v>
      </c>
      <c r="O577" s="5">
        <f>Table1[[#This Row],[purpleair_err]]^2</f>
        <v>8.682979733400467</v>
      </c>
      <c r="P577" s="5"/>
      <c r="Q577" s="5"/>
    </row>
    <row r="578" spans="1:17" x14ac:dyDescent="0.3">
      <c r="A578" s="2">
        <v>45527.5</v>
      </c>
      <c r="B578" s="5">
        <v>2.2999999999999998</v>
      </c>
      <c r="C578" s="5">
        <v>5.8</v>
      </c>
      <c r="D578" s="5">
        <v>1</v>
      </c>
      <c r="E578" s="5">
        <f t="shared" si="14"/>
        <v>3.0333333333333332</v>
      </c>
      <c r="F578" s="5">
        <f>AVERAGE((Table1[[#This Row],[thermo]]*$S$7),(Table1[[#This Row],[1022]]*$T$7),( Table1[[#This Row],[1020]]*$U$7))</f>
        <v>3.9090782755597555</v>
      </c>
      <c r="G578" s="5">
        <f>AVERAGE((Table1[[#This Row],[thermo]]*$S$8),(Table1[[#This Row],[1022]]*$T$8),( Table1[[#This Row],[1020]]*$U$8))</f>
        <v>3.3101276775223307</v>
      </c>
      <c r="H578" s="5">
        <v>3.3</v>
      </c>
      <c r="I578" s="7">
        <v>5.6050800000000001</v>
      </c>
      <c r="J578" s="7">
        <f>Table1[[#This Row],[modulair]]-Table1[[#This Row],[adjusted_weighted_FEM_avg]]</f>
        <v>-1.0127677522330902E-2</v>
      </c>
      <c r="K578" s="5">
        <f>Table1[[#This Row],[purpleair]]-Table1[[#This Row],[adjusted_weighted_FEM_avg]]</f>
        <v>2.2949523224776693</v>
      </c>
      <c r="L578" s="5">
        <f>ABS(Table1[[#This Row],[modulair_err]])</f>
        <v>1.0127677522330902E-2</v>
      </c>
      <c r="M578" s="5">
        <f>ABS(Table1[[#This Row],[purpleair_err]])</f>
        <v>2.2949523224776693</v>
      </c>
      <c r="N578" s="5">
        <f>Table1[[#This Row],[modulair_err]]^2</f>
        <v>1.025698519963266E-4</v>
      </c>
      <c r="O578" s="5">
        <f>Table1[[#This Row],[purpleair_err]]^2</f>
        <v>5.2668061624456488</v>
      </c>
      <c r="P578" s="5"/>
      <c r="Q578" s="5"/>
    </row>
    <row r="579" spans="1:17" x14ac:dyDescent="0.3">
      <c r="A579" s="2">
        <v>45527.541666666701</v>
      </c>
      <c r="B579" s="5">
        <v>4.9000000000000004</v>
      </c>
      <c r="C579" s="5">
        <v>0.3</v>
      </c>
      <c r="D579" s="5">
        <v>0.8</v>
      </c>
      <c r="E579" s="5">
        <f t="shared" ref="E579:E642" si="15">AVERAGE(B579:D579)</f>
        <v>2</v>
      </c>
      <c r="F579" s="5">
        <f>AVERAGE((Table1[[#This Row],[thermo]]*$S$7),(Table1[[#This Row],[1022]]*$T$7),( Table1[[#This Row],[1020]]*$U$7))</f>
        <v>1.2020589045599308</v>
      </c>
      <c r="G579" s="5">
        <f>AVERAGE((Table1[[#This Row],[thermo]]*$S$8),(Table1[[#This Row],[1022]]*$T$8),( Table1[[#This Row],[1020]]*$U$8))</f>
        <v>1.7109713231292867</v>
      </c>
      <c r="H579" s="5">
        <v>3.6</v>
      </c>
      <c r="I579" s="7">
        <v>5.9401799999999998</v>
      </c>
      <c r="J579" s="7">
        <f>Table1[[#This Row],[modulair]]-Table1[[#This Row],[adjusted_weighted_FEM_avg]]</f>
        <v>1.8890286768707134</v>
      </c>
      <c r="K579" s="5">
        <f>Table1[[#This Row],[purpleair]]-Table1[[#This Row],[adjusted_weighted_FEM_avg]]</f>
        <v>4.2292086768707131</v>
      </c>
      <c r="L579" s="5">
        <f>ABS(Table1[[#This Row],[modulair_err]])</f>
        <v>1.8890286768707134</v>
      </c>
      <c r="M579" s="5">
        <f>ABS(Table1[[#This Row],[purpleair_err]])</f>
        <v>4.2292086768707131</v>
      </c>
      <c r="N579" s="5">
        <f>Table1[[#This Row],[modulair_err]]^2</f>
        <v>3.5684293420399182</v>
      </c>
      <c r="O579" s="5">
        <f>Table1[[#This Row],[purpleair_err]]^2</f>
        <v>17.886206032518526</v>
      </c>
      <c r="P579" s="5"/>
      <c r="Q579" s="5"/>
    </row>
    <row r="580" spans="1:17" x14ac:dyDescent="0.3">
      <c r="A580" s="2">
        <v>45527.583333333299</v>
      </c>
      <c r="B580" s="5">
        <v>14.4</v>
      </c>
      <c r="C580" s="5">
        <v>-0.5</v>
      </c>
      <c r="D580" s="5">
        <v>2.8</v>
      </c>
      <c r="E580" s="5">
        <f t="shared" si="15"/>
        <v>5.5666666666666664</v>
      </c>
      <c r="F580" s="5">
        <f>AVERAGE((Table1[[#This Row],[thermo]]*$S$7),(Table1[[#This Row],[1022]]*$T$7),( Table1[[#This Row],[1020]]*$U$7))</f>
        <v>2.8798965782775277</v>
      </c>
      <c r="G580" s="5">
        <f>AVERAGE((Table1[[#This Row],[thermo]]*$S$8),(Table1[[#This Row],[1022]]*$T$8),( Table1[[#This Row],[1020]]*$U$8))</f>
        <v>4.6088373487858192</v>
      </c>
      <c r="H580" s="5">
        <v>4.9000000000000004</v>
      </c>
      <c r="I580" s="7">
        <v>6.8164429999999996</v>
      </c>
      <c r="J580" s="7">
        <f>Table1[[#This Row],[modulair]]-Table1[[#This Row],[adjusted_weighted_FEM_avg]]</f>
        <v>0.29116265121418117</v>
      </c>
      <c r="K580" s="5">
        <f>Table1[[#This Row],[purpleair]]-Table1[[#This Row],[adjusted_weighted_FEM_avg]]</f>
        <v>2.2076056512141804</v>
      </c>
      <c r="L580" s="5">
        <f>ABS(Table1[[#This Row],[modulair_err]])</f>
        <v>0.29116265121418117</v>
      </c>
      <c r="M580" s="5">
        <f>ABS(Table1[[#This Row],[purpleair_err]])</f>
        <v>2.2076056512141804</v>
      </c>
      <c r="N580" s="5">
        <f>Table1[[#This Row],[modulair_err]]^2</f>
        <v>8.4775689462070911E-2</v>
      </c>
      <c r="O580" s="5">
        <f>Table1[[#This Row],[purpleair_err]]^2</f>
        <v>4.8735227112727859</v>
      </c>
      <c r="P580" s="5"/>
      <c r="Q580" s="5"/>
    </row>
    <row r="581" spans="1:17" x14ac:dyDescent="0.3">
      <c r="A581" s="2">
        <v>45527.625</v>
      </c>
      <c r="B581" s="5">
        <v>38.799999999999997</v>
      </c>
      <c r="C581" s="5">
        <v>-15</v>
      </c>
      <c r="D581" s="5">
        <v>3.8</v>
      </c>
      <c r="E581" s="5">
        <f t="shared" si="15"/>
        <v>9.1999999999999993</v>
      </c>
      <c r="F581" s="5">
        <f>AVERAGE((Table1[[#This Row],[thermo]]*$S$7),(Table1[[#This Row],[1022]]*$T$7),( Table1[[#This Row],[1020]]*$U$7))</f>
        <v>-0.91965902923448939</v>
      </c>
      <c r="G581" s="5">
        <f>AVERAGE((Table1[[#This Row],[thermo]]*$S$8),(Table1[[#This Row],[1022]]*$T$8),( Table1[[#This Row],[1020]]*$U$8))</f>
        <v>5.6529224985843305</v>
      </c>
      <c r="H581" s="5">
        <v>4.2</v>
      </c>
      <c r="I581" s="7">
        <v>1.970647</v>
      </c>
      <c r="J581" s="7">
        <f>Table1[[#This Row],[modulair]]-Table1[[#This Row],[adjusted_weighted_FEM_avg]]</f>
        <v>-1.4529224985843303</v>
      </c>
      <c r="K581" s="5">
        <f>Table1[[#This Row],[purpleair]]-Table1[[#This Row],[adjusted_weighted_FEM_avg]]</f>
        <v>-3.6822754985843305</v>
      </c>
      <c r="L581" s="5">
        <f>ABS(Table1[[#This Row],[modulair_err]])</f>
        <v>1.4529224985843303</v>
      </c>
      <c r="M581" s="5">
        <f>ABS(Table1[[#This Row],[purpleair_err]])</f>
        <v>3.6822754985843305</v>
      </c>
      <c r="N581" s="5">
        <f>Table1[[#This Row],[modulair_err]]^2</f>
        <v>2.1109837868925334</v>
      </c>
      <c r="O581" s="5">
        <f>Table1[[#This Row],[purpleair_err]]^2</f>
        <v>13.559152847474479</v>
      </c>
      <c r="P581" s="5"/>
      <c r="Q581" s="5"/>
    </row>
    <row r="582" spans="1:17" x14ac:dyDescent="0.3">
      <c r="A582" s="2">
        <v>45527.666666666701</v>
      </c>
      <c r="B582" s="5">
        <v>-4.2</v>
      </c>
      <c r="C582" s="5">
        <v>8</v>
      </c>
      <c r="D582" s="5">
        <v>2</v>
      </c>
      <c r="E582" s="5">
        <f t="shared" si="15"/>
        <v>1.9333333333333333</v>
      </c>
      <c r="F582" s="5">
        <f>AVERAGE((Table1[[#This Row],[thermo]]*$S$7),(Table1[[#This Row],[1022]]*$T$7),( Table1[[#This Row],[1020]]*$U$7))</f>
        <v>4.3336866930282216</v>
      </c>
      <c r="G582" s="5">
        <f>AVERAGE((Table1[[#This Row],[thermo]]*$S$8),(Table1[[#This Row],[1022]]*$T$8),( Table1[[#This Row],[1020]]*$U$8))</f>
        <v>2.7600424087552438</v>
      </c>
      <c r="H582" s="5">
        <v>2.1</v>
      </c>
      <c r="I582" s="7">
        <v>1.8813899999999999</v>
      </c>
      <c r="J582" s="7">
        <f>Table1[[#This Row],[modulair]]-Table1[[#This Row],[adjusted_weighted_FEM_avg]]</f>
        <v>-0.66004240875524367</v>
      </c>
      <c r="K582" s="5">
        <f>Table1[[#This Row],[purpleair]]-Table1[[#This Row],[adjusted_weighted_FEM_avg]]</f>
        <v>-0.87865240875524386</v>
      </c>
      <c r="L582" s="5">
        <f>ABS(Table1[[#This Row],[modulair_err]])</f>
        <v>0.66004240875524367</v>
      </c>
      <c r="M582" s="5">
        <f>ABS(Table1[[#This Row],[purpleair_err]])</f>
        <v>0.87865240875524386</v>
      </c>
      <c r="N582" s="5">
        <f>Table1[[#This Row],[modulair_err]]^2</f>
        <v>0.43565598135542416</v>
      </c>
      <c r="O582" s="5">
        <f>Table1[[#This Row],[purpleair_err]]^2</f>
        <v>0.77203005541139214</v>
      </c>
      <c r="P582" s="5"/>
      <c r="Q582" s="5"/>
    </row>
    <row r="583" spans="1:17" x14ac:dyDescent="0.3">
      <c r="A583" s="2">
        <v>45527.708333333299</v>
      </c>
      <c r="B583" s="5">
        <v>0</v>
      </c>
      <c r="C583" s="5">
        <v>0.9</v>
      </c>
      <c r="D583" s="5">
        <v>4.8</v>
      </c>
      <c r="E583" s="5">
        <f t="shared" si="15"/>
        <v>1.9000000000000001</v>
      </c>
      <c r="F583" s="5">
        <f>AVERAGE((Table1[[#This Row],[thermo]]*$S$7),(Table1[[#This Row],[1022]]*$T$7),( Table1[[#This Row],[1020]]*$U$7))</f>
        <v>1.8131358582151564</v>
      </c>
      <c r="G583" s="5">
        <f>AVERAGE((Table1[[#This Row],[thermo]]*$S$8),(Table1[[#This Row],[1022]]*$T$8),( Table1[[#This Row],[1020]]*$U$8))</f>
        <v>1.9050957862140214</v>
      </c>
      <c r="H583" s="5">
        <v>2.5</v>
      </c>
      <c r="I583" s="7">
        <v>3.4846159999999999</v>
      </c>
      <c r="J583" s="7">
        <f>Table1[[#This Row],[modulair]]-Table1[[#This Row],[adjusted_weighted_FEM_avg]]</f>
        <v>0.59490421378597858</v>
      </c>
      <c r="K583" s="5">
        <f>Table1[[#This Row],[purpleair]]-Table1[[#This Row],[adjusted_weighted_FEM_avg]]</f>
        <v>1.5795202137859785</v>
      </c>
      <c r="L583" s="5">
        <f>ABS(Table1[[#This Row],[modulair_err]])</f>
        <v>0.59490421378597858</v>
      </c>
      <c r="M583" s="5">
        <f>ABS(Table1[[#This Row],[purpleair_err]])</f>
        <v>1.5795202137859785</v>
      </c>
      <c r="N583" s="5">
        <f>Table1[[#This Row],[modulair_err]]^2</f>
        <v>0.35391102358031329</v>
      </c>
      <c r="O583" s="5">
        <f>Table1[[#This Row],[purpleair_err]]^2</f>
        <v>2.4948841057585032</v>
      </c>
      <c r="P583" s="5"/>
      <c r="Q583" s="5"/>
    </row>
    <row r="584" spans="1:17" x14ac:dyDescent="0.3">
      <c r="A584" s="2">
        <v>45527.75</v>
      </c>
      <c r="B584" s="5">
        <v>31.9</v>
      </c>
      <c r="C584" s="5">
        <v>2.1</v>
      </c>
      <c r="D584" s="5">
        <v>1</v>
      </c>
      <c r="E584" s="5">
        <f t="shared" si="15"/>
        <v>11.666666666666666</v>
      </c>
      <c r="F584" s="5">
        <f>AVERAGE((Table1[[#This Row],[thermo]]*$S$7),(Table1[[#This Row],[1022]]*$T$7),( Table1[[#This Row],[1020]]*$U$7))</f>
        <v>6.7611232105745671</v>
      </c>
      <c r="G584" s="5">
        <f>AVERAGE((Table1[[#This Row],[thermo]]*$S$8),(Table1[[#This Row],[1022]]*$T$8),( Table1[[#This Row],[1020]]*$U$8))</f>
        <v>9.8501094981705162</v>
      </c>
      <c r="H584" s="5">
        <v>1.6</v>
      </c>
      <c r="I584" s="7">
        <v>2.6028229999999999</v>
      </c>
      <c r="J584" s="7">
        <f>Table1[[#This Row],[modulair]]-Table1[[#This Row],[adjusted_weighted_FEM_avg]]</f>
        <v>-8.2501094981705165</v>
      </c>
      <c r="K584" s="5">
        <f>Table1[[#This Row],[purpleair]]-Table1[[#This Row],[adjusted_weighted_FEM_avg]]</f>
        <v>-7.2472864981705163</v>
      </c>
      <c r="L584" s="5">
        <f>ABS(Table1[[#This Row],[modulair_err]])</f>
        <v>8.2501094981705165</v>
      </c>
      <c r="M584" s="5">
        <f>ABS(Table1[[#This Row],[purpleair_err]])</f>
        <v>7.2472864981705163</v>
      </c>
      <c r="N584" s="5">
        <f>Table1[[#This Row],[modulair_err]]^2</f>
        <v>68.06430673180337</v>
      </c>
      <c r="O584" s="5">
        <f>Table1[[#This Row],[purpleair_err]]^2</f>
        <v>52.523161586564662</v>
      </c>
      <c r="P584" s="5"/>
      <c r="Q584" s="5"/>
    </row>
    <row r="585" spans="1:17" x14ac:dyDescent="0.3">
      <c r="A585" s="2">
        <v>45527.791666666701</v>
      </c>
      <c r="B585" s="5">
        <v>13.7</v>
      </c>
      <c r="C585" s="5">
        <v>-2.9</v>
      </c>
      <c r="D585" s="5">
        <v>-2.1</v>
      </c>
      <c r="E585" s="5">
        <f t="shared" si="15"/>
        <v>2.9</v>
      </c>
      <c r="F585" s="5">
        <f>AVERAGE((Table1[[#This Row],[thermo]]*$S$7),(Table1[[#This Row],[1022]]*$T$7),( Table1[[#This Row],[1020]]*$U$7))</f>
        <v>8.1516488718817115E-2</v>
      </c>
      <c r="G585" s="5">
        <f>AVERAGE((Table1[[#This Row],[thermo]]*$S$8),(Table1[[#This Row],[1022]]*$T$8),( Table1[[#This Row],[1020]]*$U$8))</f>
        <v>1.8699097487620613</v>
      </c>
      <c r="H585" s="5">
        <v>1.5</v>
      </c>
      <c r="I585" s="7">
        <v>1.966847</v>
      </c>
      <c r="J585" s="7">
        <f>Table1[[#This Row],[modulair]]-Table1[[#This Row],[adjusted_weighted_FEM_avg]]</f>
        <v>-0.36990974876206129</v>
      </c>
      <c r="K585" s="5">
        <f>Table1[[#This Row],[purpleair]]-Table1[[#This Row],[adjusted_weighted_FEM_avg]]</f>
        <v>9.6937251237938726E-2</v>
      </c>
      <c r="L585" s="5">
        <f>ABS(Table1[[#This Row],[modulair_err]])</f>
        <v>0.36990974876206129</v>
      </c>
      <c r="M585" s="5">
        <f>ABS(Table1[[#This Row],[purpleair_err]])</f>
        <v>9.6937251237938726E-2</v>
      </c>
      <c r="N585" s="5">
        <f>Table1[[#This Row],[modulair_err]]^2</f>
        <v>0.13683322222921129</v>
      </c>
      <c r="O585" s="5">
        <f>Table1[[#This Row],[purpleair_err]]^2</f>
        <v>9.3968306775672524E-3</v>
      </c>
      <c r="P585" s="5"/>
      <c r="Q585" s="5"/>
    </row>
    <row r="586" spans="1:17" x14ac:dyDescent="0.3">
      <c r="A586" s="2">
        <v>45527.833333333299</v>
      </c>
      <c r="B586" s="5">
        <v>6.4</v>
      </c>
      <c r="C586" s="5">
        <v>1.5</v>
      </c>
      <c r="D586" s="5">
        <v>1</v>
      </c>
      <c r="E586" s="5">
        <f t="shared" si="15"/>
        <v>2.9666666666666668</v>
      </c>
      <c r="F586" s="5">
        <f>AVERAGE((Table1[[#This Row],[thermo]]*$S$7),(Table1[[#This Row],[1022]]*$T$7),( Table1[[#This Row],[1020]]*$U$7))</f>
        <v>2.1794466466865861</v>
      </c>
      <c r="G586" s="5">
        <f>AVERAGE((Table1[[#This Row],[thermo]]*$S$8),(Table1[[#This Row],[1022]]*$T$8),( Table1[[#This Row],[1020]]*$U$8))</f>
        <v>2.6720782982640503</v>
      </c>
      <c r="H586" s="5">
        <v>2.2000000000000002</v>
      </c>
      <c r="I586" s="7">
        <v>2.079107</v>
      </c>
      <c r="J586" s="7">
        <f>Table1[[#This Row],[modulair]]-Table1[[#This Row],[adjusted_weighted_FEM_avg]]</f>
        <v>-0.47207829826405012</v>
      </c>
      <c r="K586" s="5">
        <f>Table1[[#This Row],[purpleair]]-Table1[[#This Row],[adjusted_weighted_FEM_avg]]</f>
        <v>-0.59297129826405026</v>
      </c>
      <c r="L586" s="5">
        <f>ABS(Table1[[#This Row],[modulair_err]])</f>
        <v>0.47207829826405012</v>
      </c>
      <c r="M586" s="5">
        <f>ABS(Table1[[#This Row],[purpleair_err]])</f>
        <v>0.59297129826405026</v>
      </c>
      <c r="N586" s="5">
        <f>Table1[[#This Row],[modulair_err]]^2</f>
        <v>0.22285791969188146</v>
      </c>
      <c r="O586" s="5">
        <f>Table1[[#This Row],[purpleair_err]]^2</f>
        <v>0.35161496056495328</v>
      </c>
      <c r="P586" s="5"/>
      <c r="Q586" s="5"/>
    </row>
    <row r="587" spans="1:17" x14ac:dyDescent="0.3">
      <c r="A587" s="2">
        <v>45527.875</v>
      </c>
      <c r="B587" s="5">
        <v>5.2</v>
      </c>
      <c r="C587" s="5">
        <v>4.2</v>
      </c>
      <c r="D587" s="5">
        <v>3</v>
      </c>
      <c r="E587" s="5">
        <f t="shared" si="15"/>
        <v>4.1333333333333337</v>
      </c>
      <c r="F587" s="5">
        <f>AVERAGE((Table1[[#This Row],[thermo]]*$S$7),(Table1[[#This Row],[1022]]*$T$7),( Table1[[#This Row],[1020]]*$U$7))</f>
        <v>4.0394088224254361</v>
      </c>
      <c r="G587" s="5">
        <f>AVERAGE((Table1[[#This Row],[thermo]]*$S$8),(Table1[[#This Row],[1022]]*$T$8),( Table1[[#This Row],[1020]]*$U$8))</f>
        <v>4.0873443446555839</v>
      </c>
      <c r="H587" s="5">
        <v>7.2</v>
      </c>
      <c r="I587" s="7">
        <v>6.6874669999999998</v>
      </c>
      <c r="J587" s="7">
        <f>Table1[[#This Row],[modulair]]-Table1[[#This Row],[adjusted_weighted_FEM_avg]]</f>
        <v>3.1126556553444162</v>
      </c>
      <c r="K587" s="5">
        <f>Table1[[#This Row],[purpleair]]-Table1[[#This Row],[adjusted_weighted_FEM_avg]]</f>
        <v>2.6001226553444159</v>
      </c>
      <c r="L587" s="5">
        <f>ABS(Table1[[#This Row],[modulair_err]])</f>
        <v>3.1126556553444162</v>
      </c>
      <c r="M587" s="5">
        <f>ABS(Table1[[#This Row],[purpleair_err]])</f>
        <v>2.6001226553444159</v>
      </c>
      <c r="N587" s="5">
        <f>Table1[[#This Row],[modulair_err]]^2</f>
        <v>9.6886252287475774</v>
      </c>
      <c r="O587" s="5">
        <f>Table1[[#This Row],[purpleair_err]]^2</f>
        <v>6.7606378228352959</v>
      </c>
      <c r="P587" s="5"/>
      <c r="Q587" s="5"/>
    </row>
    <row r="588" spans="1:17" x14ac:dyDescent="0.3">
      <c r="A588" s="2">
        <v>45527.916666666701</v>
      </c>
      <c r="B588" s="5">
        <v>20.8</v>
      </c>
      <c r="C588" s="5">
        <v>5.3</v>
      </c>
      <c r="D588" s="5">
        <v>3.8</v>
      </c>
      <c r="E588" s="5">
        <f t="shared" si="15"/>
        <v>9.9666666666666668</v>
      </c>
      <c r="F588" s="5">
        <f>AVERAGE((Table1[[#This Row],[thermo]]*$S$7),(Table1[[#This Row],[1022]]*$T$7),( Table1[[#This Row],[1020]]*$U$7))</f>
        <v>7.4715193549015702</v>
      </c>
      <c r="G588" s="5">
        <f>AVERAGE((Table1[[#This Row],[thermo]]*$S$8),(Table1[[#This Row],[1022]]*$T$8),( Table1[[#This Row],[1020]]*$U$8))</f>
        <v>9.0337548629094844</v>
      </c>
      <c r="H588" s="5">
        <v>12.8</v>
      </c>
      <c r="I588" s="7">
        <v>9.4307800000000004</v>
      </c>
      <c r="J588" s="7">
        <f>Table1[[#This Row],[modulair]]-Table1[[#This Row],[adjusted_weighted_FEM_avg]]</f>
        <v>3.7662451370905163</v>
      </c>
      <c r="K588" s="5">
        <f>Table1[[#This Row],[purpleair]]-Table1[[#This Row],[adjusted_weighted_FEM_avg]]</f>
        <v>0.39702513709051601</v>
      </c>
      <c r="L588" s="5">
        <f>ABS(Table1[[#This Row],[modulair_err]])</f>
        <v>3.7662451370905163</v>
      </c>
      <c r="M588" s="5">
        <f>ABS(Table1[[#This Row],[purpleair_err]])</f>
        <v>0.39702513709051601</v>
      </c>
      <c r="N588" s="5">
        <f>Table1[[#This Row],[modulair_err]]^2</f>
        <v>14.184602432657963</v>
      </c>
      <c r="O588" s="5">
        <f>Table1[[#This Row],[purpleair_err]]^2</f>
        <v>0.15762895948174302</v>
      </c>
      <c r="P588" s="5"/>
      <c r="Q588" s="5"/>
    </row>
    <row r="589" spans="1:17" x14ac:dyDescent="0.3">
      <c r="A589" s="2">
        <v>45527.958333333299</v>
      </c>
      <c r="B589" s="5">
        <v>21.2</v>
      </c>
      <c r="C589" s="5">
        <v>16.100000000000001</v>
      </c>
      <c r="D589" s="5">
        <v>19.399999999999999</v>
      </c>
      <c r="E589" s="5">
        <f t="shared" si="15"/>
        <v>18.899999999999999</v>
      </c>
      <c r="F589" s="5">
        <f>AVERAGE((Table1[[#This Row],[thermo]]*$S$7),(Table1[[#This Row],[1022]]*$T$7),( Table1[[#This Row],[1020]]*$U$7))</f>
        <v>17.84844874646533</v>
      </c>
      <c r="G589" s="5">
        <f>AVERAGE((Table1[[#This Row],[thermo]]*$S$8),(Table1[[#This Row],[1022]]*$T$8),( Table1[[#This Row],[1020]]*$U$8))</f>
        <v>18.544217739348483</v>
      </c>
      <c r="H589" s="5">
        <v>20.5</v>
      </c>
      <c r="I589" s="7">
        <v>21.020627000000001</v>
      </c>
      <c r="J589" s="7">
        <f>Table1[[#This Row],[modulair]]-Table1[[#This Row],[adjusted_weighted_FEM_avg]]</f>
        <v>1.9557822606515174</v>
      </c>
      <c r="K589" s="5">
        <f>Table1[[#This Row],[purpleair]]-Table1[[#This Row],[adjusted_weighted_FEM_avg]]</f>
        <v>2.4764092606515185</v>
      </c>
      <c r="L589" s="5">
        <f>ABS(Table1[[#This Row],[modulair_err]])</f>
        <v>1.9557822606515174</v>
      </c>
      <c r="M589" s="5">
        <f>ABS(Table1[[#This Row],[purpleair_err]])</f>
        <v>2.4764092606515185</v>
      </c>
      <c r="N589" s="5">
        <f>Table1[[#This Row],[modulair_err]]^2</f>
        <v>3.8250842510791601</v>
      </c>
      <c r="O589" s="5">
        <f>Table1[[#This Row],[purpleair_err]]^2</f>
        <v>6.1326028262405998</v>
      </c>
      <c r="P589" s="5"/>
      <c r="Q589" s="5"/>
    </row>
    <row r="590" spans="1:17" x14ac:dyDescent="0.3">
      <c r="A590" s="2">
        <v>45528</v>
      </c>
      <c r="B590" s="5">
        <v>28.2</v>
      </c>
      <c r="C590" s="5">
        <v>12.1</v>
      </c>
      <c r="D590" s="5">
        <v>12.6</v>
      </c>
      <c r="E590" s="5">
        <f t="shared" si="15"/>
        <v>17.633333333333333</v>
      </c>
      <c r="F590" s="5">
        <f>AVERAGE((Table1[[#This Row],[thermo]]*$S$7),(Table1[[#This Row],[1022]]*$T$7),( Table1[[#This Row],[1020]]*$U$7))</f>
        <v>14.916512992910976</v>
      </c>
      <c r="G590" s="5">
        <f>AVERAGE((Table1[[#This Row],[thermo]]*$S$8),(Table1[[#This Row],[1022]]*$T$8),( Table1[[#This Row],[1020]]*$U$8))</f>
        <v>16.637820864815957</v>
      </c>
      <c r="H590" s="5">
        <v>20.9</v>
      </c>
      <c r="I590" s="7">
        <v>16.98865</v>
      </c>
      <c r="J590" s="7">
        <f>Table1[[#This Row],[modulair]]-Table1[[#This Row],[adjusted_weighted_FEM_avg]]</f>
        <v>4.2621791351840415</v>
      </c>
      <c r="K590" s="5">
        <f>Table1[[#This Row],[purpleair]]-Table1[[#This Row],[adjusted_weighted_FEM_avg]]</f>
        <v>0.35082913518404268</v>
      </c>
      <c r="L590" s="5">
        <f>ABS(Table1[[#This Row],[modulair_err]])</f>
        <v>4.2621791351840415</v>
      </c>
      <c r="M590" s="5">
        <f>ABS(Table1[[#This Row],[purpleair_err]])</f>
        <v>0.35082913518404268</v>
      </c>
      <c r="N590" s="5">
        <f>Table1[[#This Row],[modulair_err]]^2</f>
        <v>18.166170980398185</v>
      </c>
      <c r="O590" s="5">
        <f>Table1[[#This Row],[purpleair_err]]^2</f>
        <v>0.1230810820939833</v>
      </c>
      <c r="P590" s="5"/>
      <c r="Q590" s="5"/>
    </row>
    <row r="591" spans="1:17" x14ac:dyDescent="0.3">
      <c r="A591" s="2">
        <v>45528.041666666701</v>
      </c>
      <c r="B591" s="5">
        <v>25.6</v>
      </c>
      <c r="C591" s="5">
        <v>15</v>
      </c>
      <c r="D591" s="5">
        <v>19.2</v>
      </c>
      <c r="E591" s="5">
        <f t="shared" si="15"/>
        <v>19.933333333333334</v>
      </c>
      <c r="F591" s="5">
        <f>AVERAGE((Table1[[#This Row],[thermo]]*$S$7),(Table1[[#This Row],[1022]]*$T$7),( Table1[[#This Row],[1020]]*$U$7))</f>
        <v>17.909356308097912</v>
      </c>
      <c r="G591" s="5">
        <f>AVERAGE((Table1[[#This Row],[thermo]]*$S$8),(Table1[[#This Row],[1022]]*$T$8),( Table1[[#This Row],[1020]]*$U$8))</f>
        <v>19.228084231773462</v>
      </c>
      <c r="H591" s="5">
        <v>30</v>
      </c>
      <c r="I591" s="7">
        <v>25.706403000000002</v>
      </c>
      <c r="J591" s="7">
        <f>Table1[[#This Row],[modulair]]-Table1[[#This Row],[adjusted_weighted_FEM_avg]]</f>
        <v>10.771915768226538</v>
      </c>
      <c r="K591" s="5">
        <f>Table1[[#This Row],[purpleair]]-Table1[[#This Row],[adjusted_weighted_FEM_avg]]</f>
        <v>6.47831876822654</v>
      </c>
      <c r="L591" s="5">
        <f>ABS(Table1[[#This Row],[modulair_err]])</f>
        <v>10.771915768226538</v>
      </c>
      <c r="M591" s="5">
        <f>ABS(Table1[[#This Row],[purpleair_err]])</f>
        <v>6.47831876822654</v>
      </c>
      <c r="N591" s="5">
        <f>Table1[[#This Row],[modulair_err]]^2</f>
        <v>116.03416931776754</v>
      </c>
      <c r="O591" s="5">
        <f>Table1[[#This Row],[purpleair_err]]^2</f>
        <v>41.968614062756231</v>
      </c>
      <c r="P591" s="5"/>
      <c r="Q591" s="5"/>
    </row>
    <row r="592" spans="1:17" x14ac:dyDescent="0.3">
      <c r="A592" s="2">
        <v>45528.083333333299</v>
      </c>
      <c r="B592" s="5">
        <v>33.4</v>
      </c>
      <c r="C592" s="5">
        <v>19.5</v>
      </c>
      <c r="D592" s="5">
        <v>20.7</v>
      </c>
      <c r="E592" s="5">
        <f t="shared" si="15"/>
        <v>24.533333333333331</v>
      </c>
      <c r="F592" s="5">
        <f>AVERAGE((Table1[[#This Row],[thermo]]*$S$7),(Table1[[#This Row],[1022]]*$T$7),( Table1[[#This Row],[1020]]*$U$7))</f>
        <v>22.141057779003308</v>
      </c>
      <c r="G592" s="5">
        <f>AVERAGE((Table1[[#This Row],[thermo]]*$S$8),(Table1[[#This Row],[1022]]*$T$8),( Table1[[#This Row],[1020]]*$U$8))</f>
        <v>23.663965061529755</v>
      </c>
      <c r="H592" s="5">
        <v>31</v>
      </c>
      <c r="I592" s="7">
        <v>29.124836999999999</v>
      </c>
      <c r="J592" s="7">
        <f>Table1[[#This Row],[modulair]]-Table1[[#This Row],[adjusted_weighted_FEM_avg]]</f>
        <v>7.3360349384702452</v>
      </c>
      <c r="K592" s="5">
        <f>Table1[[#This Row],[purpleair]]-Table1[[#This Row],[adjusted_weighted_FEM_avg]]</f>
        <v>5.4608719384702447</v>
      </c>
      <c r="L592" s="5">
        <f>ABS(Table1[[#This Row],[modulair_err]])</f>
        <v>7.3360349384702452</v>
      </c>
      <c r="M592" s="5">
        <f>ABS(Table1[[#This Row],[purpleair_err]])</f>
        <v>5.4608719384702447</v>
      </c>
      <c r="N592" s="5">
        <f>Table1[[#This Row],[modulair_err]]^2</f>
        <v>53.817408618456135</v>
      </c>
      <c r="O592" s="5">
        <f>Table1[[#This Row],[purpleair_err]]^2</f>
        <v>29.821122328371768</v>
      </c>
      <c r="P592" s="5"/>
      <c r="Q592" s="5"/>
    </row>
    <row r="593" spans="1:17" x14ac:dyDescent="0.3">
      <c r="A593" s="2">
        <v>45528.125</v>
      </c>
      <c r="B593" s="5">
        <v>20.2</v>
      </c>
      <c r="C593" s="5">
        <v>19.100000000000001</v>
      </c>
      <c r="D593" s="5">
        <v>21.7</v>
      </c>
      <c r="E593" s="5">
        <f t="shared" si="15"/>
        <v>20.333333333333332</v>
      </c>
      <c r="F593" s="5">
        <f>AVERAGE((Table1[[#This Row],[thermo]]*$S$7),(Table1[[#This Row],[1022]]*$T$7),( Table1[[#This Row],[1020]]*$U$7))</f>
        <v>19.991763495348952</v>
      </c>
      <c r="G593" s="5">
        <f>AVERAGE((Table1[[#This Row],[thermo]]*$S$8),(Table1[[#This Row],[1022]]*$T$8),( Table1[[#This Row],[1020]]*$U$8))</f>
        <v>20.232293789725347</v>
      </c>
      <c r="H593" s="5">
        <v>27.3</v>
      </c>
      <c r="I593" s="7">
        <v>29.837859999999999</v>
      </c>
      <c r="J593" s="7">
        <f>Table1[[#This Row],[modulair]]-Table1[[#This Row],[adjusted_weighted_FEM_avg]]</f>
        <v>7.067706210274654</v>
      </c>
      <c r="K593" s="5">
        <f>Table1[[#This Row],[purpleair]]-Table1[[#This Row],[adjusted_weighted_FEM_avg]]</f>
        <v>9.6055662102746524</v>
      </c>
      <c r="L593" s="5">
        <f>ABS(Table1[[#This Row],[modulair_err]])</f>
        <v>7.067706210274654</v>
      </c>
      <c r="M593" s="5">
        <f>ABS(Table1[[#This Row],[purpleair_err]])</f>
        <v>9.6055662102746524</v>
      </c>
      <c r="N593" s="5">
        <f>Table1[[#This Row],[modulair_err]]^2</f>
        <v>49.952471074754911</v>
      </c>
      <c r="O593" s="5">
        <f>Table1[[#This Row],[purpleair_err]]^2</f>
        <v>92.266902219970149</v>
      </c>
      <c r="P593" s="5"/>
      <c r="Q593" s="5"/>
    </row>
    <row r="594" spans="1:17" x14ac:dyDescent="0.3">
      <c r="A594" s="2">
        <v>45528.166666666701</v>
      </c>
      <c r="B594" s="5">
        <v>22.3</v>
      </c>
      <c r="C594" s="5">
        <v>15.2</v>
      </c>
      <c r="D594" s="5">
        <v>20.9</v>
      </c>
      <c r="E594" s="5">
        <f t="shared" si="15"/>
        <v>19.466666666666665</v>
      </c>
      <c r="F594" s="5">
        <f>AVERAGE((Table1[[#This Row],[thermo]]*$S$7),(Table1[[#This Row],[1022]]*$T$7),( Table1[[#This Row],[1020]]*$U$7))</f>
        <v>17.935528175823517</v>
      </c>
      <c r="G594" s="5">
        <f>AVERAGE((Table1[[#This Row],[thermo]]*$S$8),(Table1[[#This Row],[1022]]*$T$8),( Table1[[#This Row],[1020]]*$U$8))</f>
        <v>18.957128890623981</v>
      </c>
      <c r="H594" s="5">
        <v>22.5</v>
      </c>
      <c r="I594" s="7">
        <v>27.244050000000001</v>
      </c>
      <c r="J594" s="7">
        <f>Table1[[#This Row],[modulair]]-Table1[[#This Row],[adjusted_weighted_FEM_avg]]</f>
        <v>3.5428711093760192</v>
      </c>
      <c r="K594" s="5">
        <f>Table1[[#This Row],[purpleair]]-Table1[[#This Row],[adjusted_weighted_FEM_avg]]</f>
        <v>8.2869211093760207</v>
      </c>
      <c r="L594" s="5">
        <f>ABS(Table1[[#This Row],[modulair_err]])</f>
        <v>3.5428711093760192</v>
      </c>
      <c r="M594" s="5">
        <f>ABS(Table1[[#This Row],[purpleair_err]])</f>
        <v>8.2869211093760207</v>
      </c>
      <c r="N594" s="5">
        <f>Table1[[#This Row],[modulair_err]]^2</f>
        <v>12.551935697651265</v>
      </c>
      <c r="O594" s="5">
        <f>Table1[[#This Row],[purpleair_err]]^2</f>
        <v>68.673061473021903</v>
      </c>
      <c r="P594" s="5"/>
      <c r="Q594" s="5"/>
    </row>
    <row r="595" spans="1:17" x14ac:dyDescent="0.3">
      <c r="A595" s="2">
        <v>45528.208333333299</v>
      </c>
      <c r="B595" s="5">
        <v>20.6</v>
      </c>
      <c r="C595" s="5">
        <v>15.3</v>
      </c>
      <c r="D595" s="5">
        <v>13.5</v>
      </c>
      <c r="E595" s="5">
        <f t="shared" si="15"/>
        <v>16.466666666666669</v>
      </c>
      <c r="F595" s="5">
        <f>AVERAGE((Table1[[#This Row],[thermo]]*$S$7),(Table1[[#This Row],[1022]]*$T$7),( Table1[[#This Row],[1020]]*$U$7))</f>
        <v>15.69171545413676</v>
      </c>
      <c r="G595" s="5">
        <f>AVERAGE((Table1[[#This Row],[thermo]]*$S$8),(Table1[[#This Row],[1022]]*$T$8),( Table1[[#This Row],[1020]]*$U$8))</f>
        <v>16.16423636554071</v>
      </c>
      <c r="H595" s="5">
        <v>18</v>
      </c>
      <c r="I595" s="7">
        <v>25.172190000000001</v>
      </c>
      <c r="J595" s="7">
        <f>Table1[[#This Row],[modulair]]-Table1[[#This Row],[adjusted_weighted_FEM_avg]]</f>
        <v>1.8357636344592905</v>
      </c>
      <c r="K595" s="5">
        <f>Table1[[#This Row],[purpleair]]-Table1[[#This Row],[adjusted_weighted_FEM_avg]]</f>
        <v>9.007953634459291</v>
      </c>
      <c r="L595" s="5">
        <f>ABS(Table1[[#This Row],[modulair_err]])</f>
        <v>1.8357636344592905</v>
      </c>
      <c r="M595" s="5">
        <f>ABS(Table1[[#This Row],[purpleair_err]])</f>
        <v>9.007953634459291</v>
      </c>
      <c r="N595" s="5">
        <f>Table1[[#This Row],[modulair_err]]^2</f>
        <v>3.3700281216031835</v>
      </c>
      <c r="O595" s="5">
        <f>Table1[[#This Row],[purpleair_err]]^2</f>
        <v>81.143228680568356</v>
      </c>
      <c r="P595" s="5"/>
      <c r="Q595" s="5"/>
    </row>
    <row r="596" spans="1:17" x14ac:dyDescent="0.3">
      <c r="A596" s="2">
        <v>45528.25</v>
      </c>
      <c r="B596" s="5">
        <v>19.2</v>
      </c>
      <c r="C596" s="5">
        <v>17.100000000000001</v>
      </c>
      <c r="D596" s="5">
        <v>19.399999999999999</v>
      </c>
      <c r="E596" s="5">
        <f t="shared" si="15"/>
        <v>18.566666666666666</v>
      </c>
      <c r="F596" s="5">
        <f>AVERAGE((Table1[[#This Row],[thermo]]*$S$7),(Table1[[#This Row],[1022]]*$T$7),( Table1[[#This Row],[1020]]*$U$7))</f>
        <v>18.07647140236951</v>
      </c>
      <c r="G596" s="5">
        <f>AVERAGE((Table1[[#This Row],[thermo]]*$S$8),(Table1[[#This Row],[1022]]*$T$8),( Table1[[#This Row],[1020]]*$U$8))</f>
        <v>18.408054845999246</v>
      </c>
      <c r="H596" s="5">
        <v>17.7</v>
      </c>
      <c r="I596" s="7">
        <v>25.612393300000001</v>
      </c>
      <c r="J596" s="7">
        <f>Table1[[#This Row],[modulair]]-Table1[[#This Row],[adjusted_weighted_FEM_avg]]</f>
        <v>-0.7080548459992464</v>
      </c>
      <c r="K596" s="5">
        <f>Table1[[#This Row],[purpleair]]-Table1[[#This Row],[adjusted_weighted_FEM_avg]]</f>
        <v>7.2043384540007551</v>
      </c>
      <c r="L596" s="5">
        <f>ABS(Table1[[#This Row],[modulair_err]])</f>
        <v>0.7080548459992464</v>
      </c>
      <c r="M596" s="5">
        <f>ABS(Table1[[#This Row],[purpleair_err]])</f>
        <v>7.2043384540007551</v>
      </c>
      <c r="N596" s="5">
        <f>Table1[[#This Row],[modulair_err]]^2</f>
        <v>0.50134166494301657</v>
      </c>
      <c r="O596" s="5">
        <f>Table1[[#This Row],[purpleair_err]]^2</f>
        <v>51.902492559793991</v>
      </c>
      <c r="P596" s="5"/>
      <c r="Q596" s="5"/>
    </row>
    <row r="597" spans="1:17" x14ac:dyDescent="0.3">
      <c r="A597" s="2">
        <v>45528.291666666701</v>
      </c>
      <c r="B597" s="5">
        <v>-0.7</v>
      </c>
      <c r="C597" s="5">
        <v>15.5</v>
      </c>
      <c r="D597" s="5">
        <v>19.7</v>
      </c>
      <c r="E597" s="5">
        <f t="shared" si="15"/>
        <v>11.5</v>
      </c>
      <c r="F597" s="5">
        <f>AVERAGE((Table1[[#This Row],[thermo]]*$S$7),(Table1[[#This Row],[1022]]*$T$7),( Table1[[#This Row],[1020]]*$U$7))</f>
        <v>13.947845910897209</v>
      </c>
      <c r="G597" s="5">
        <f>AVERAGE((Table1[[#This Row],[thermo]]*$S$8),(Table1[[#This Row],[1022]]*$T$8),( Table1[[#This Row],[1020]]*$U$8))</f>
        <v>12.441165299842785</v>
      </c>
      <c r="H597" s="5">
        <v>16</v>
      </c>
      <c r="I597" s="7">
        <v>23.006989999999998</v>
      </c>
      <c r="J597" s="7">
        <f>Table1[[#This Row],[modulair]]-Table1[[#This Row],[adjusted_weighted_FEM_avg]]</f>
        <v>3.5588347001572149</v>
      </c>
      <c r="K597" s="5">
        <f>Table1[[#This Row],[purpleair]]-Table1[[#This Row],[adjusted_weighted_FEM_avg]]</f>
        <v>10.565824700157213</v>
      </c>
      <c r="L597" s="5">
        <f>ABS(Table1[[#This Row],[modulair_err]])</f>
        <v>3.5588347001572149</v>
      </c>
      <c r="M597" s="5">
        <f>ABS(Table1[[#This Row],[purpleair_err]])</f>
        <v>10.565824700157213</v>
      </c>
      <c r="N597" s="5">
        <f>Table1[[#This Row],[modulair_err]]^2</f>
        <v>12.665304423043095</v>
      </c>
      <c r="O597" s="5">
        <f>Table1[[#This Row],[purpleair_err]]^2</f>
        <v>111.63665159445226</v>
      </c>
      <c r="P597" s="5"/>
      <c r="Q597" s="5"/>
    </row>
    <row r="598" spans="1:17" x14ac:dyDescent="0.3">
      <c r="A598" s="2">
        <v>45528.333333333299</v>
      </c>
      <c r="B598" s="5">
        <v>-13.6</v>
      </c>
      <c r="C598" s="5">
        <v>15.8</v>
      </c>
      <c r="D598" s="5">
        <v>16</v>
      </c>
      <c r="E598" s="5">
        <f t="shared" si="15"/>
        <v>6.0666666666666673</v>
      </c>
      <c r="F598" s="5">
        <f>AVERAGE((Table1[[#This Row],[thermo]]*$S$7),(Table1[[#This Row],[1022]]*$T$7),( Table1[[#This Row],[1020]]*$U$7))</f>
        <v>10.960167412251216</v>
      </c>
      <c r="G598" s="5">
        <f>AVERAGE((Table1[[#This Row],[thermo]]*$S$8),(Table1[[#This Row],[1022]]*$T$8),( Table1[[#This Row],[1020]]*$U$8))</f>
        <v>7.8702337742698374</v>
      </c>
      <c r="H598" s="5">
        <v>21.7</v>
      </c>
      <c r="I598" s="7">
        <v>20.86101</v>
      </c>
      <c r="J598" s="7">
        <f>Table1[[#This Row],[modulair]]-Table1[[#This Row],[adjusted_weighted_FEM_avg]]</f>
        <v>13.829766225730161</v>
      </c>
      <c r="K598" s="5">
        <f>Table1[[#This Row],[purpleair]]-Table1[[#This Row],[adjusted_weighted_FEM_avg]]</f>
        <v>12.990776225730162</v>
      </c>
      <c r="L598" s="5">
        <f>ABS(Table1[[#This Row],[modulair_err]])</f>
        <v>13.829766225730161</v>
      </c>
      <c r="M598" s="5">
        <f>ABS(Table1[[#This Row],[purpleair_err]])</f>
        <v>12.990776225730162</v>
      </c>
      <c r="N598" s="5">
        <f>Table1[[#This Row],[modulair_err]]^2</f>
        <v>191.26243385834667</v>
      </c>
      <c r="O598" s="5">
        <f>Table1[[#This Row],[purpleair_err]]^2</f>
        <v>168.76026694699598</v>
      </c>
      <c r="P598" s="5"/>
      <c r="Q598" s="5"/>
    </row>
    <row r="599" spans="1:17" x14ac:dyDescent="0.3">
      <c r="A599" s="2">
        <v>45528.375</v>
      </c>
      <c r="B599" s="5">
        <v>6.2</v>
      </c>
      <c r="C599" s="5">
        <v>15.8</v>
      </c>
      <c r="D599" s="5">
        <v>10.1</v>
      </c>
      <c r="E599" s="5">
        <f t="shared" si="15"/>
        <v>10.700000000000001</v>
      </c>
      <c r="F599" s="5">
        <f>AVERAGE((Table1[[#This Row],[thermo]]*$S$7),(Table1[[#This Row],[1022]]*$T$7),( Table1[[#This Row],[1020]]*$U$7))</f>
        <v>12.648286152795817</v>
      </c>
      <c r="G599" s="5">
        <f>AVERAGE((Table1[[#This Row],[thermo]]*$S$8),(Table1[[#This Row],[1022]]*$T$8),( Table1[[#This Row],[1020]]*$U$8))</f>
        <v>11.36312120900935</v>
      </c>
      <c r="H599" s="5">
        <v>19.600000000000001</v>
      </c>
      <c r="I599" s="7">
        <v>18.665997000000001</v>
      </c>
      <c r="J599" s="7">
        <f>Table1[[#This Row],[modulair]]-Table1[[#This Row],[adjusted_weighted_FEM_avg]]</f>
        <v>8.2368787909906516</v>
      </c>
      <c r="K599" s="5">
        <f>Table1[[#This Row],[purpleair]]-Table1[[#This Row],[adjusted_weighted_FEM_avg]]</f>
        <v>7.302875790990651</v>
      </c>
      <c r="L599" s="5">
        <f>ABS(Table1[[#This Row],[modulair_err]])</f>
        <v>8.2368787909906516</v>
      </c>
      <c r="M599" s="5">
        <f>ABS(Table1[[#This Row],[purpleair_err]])</f>
        <v>7.302875790990651</v>
      </c>
      <c r="N599" s="5">
        <f>Table1[[#This Row],[modulair_err]]^2</f>
        <v>67.846172217471619</v>
      </c>
      <c r="O599" s="5">
        <f>Table1[[#This Row],[purpleair_err]]^2</f>
        <v>53.331994818637327</v>
      </c>
      <c r="P599" s="5"/>
      <c r="Q599" s="5"/>
    </row>
    <row r="600" spans="1:17" x14ac:dyDescent="0.3">
      <c r="A600" s="2">
        <v>45528.416666666701</v>
      </c>
      <c r="B600" s="5">
        <v>21</v>
      </c>
      <c r="C600" s="5">
        <v>14.6</v>
      </c>
      <c r="D600" s="5">
        <v>12.4</v>
      </c>
      <c r="E600" s="5">
        <f t="shared" si="15"/>
        <v>16</v>
      </c>
      <c r="F600" s="5">
        <f>AVERAGE((Table1[[#This Row],[thermo]]*$S$7),(Table1[[#This Row],[1022]]*$T$7),( Table1[[#This Row],[1020]]*$U$7))</f>
        <v>15.06581533416864</v>
      </c>
      <c r="G600" s="5">
        <f>AVERAGE((Table1[[#This Row],[thermo]]*$S$8),(Table1[[#This Row],[1022]]*$T$8),( Table1[[#This Row],[1020]]*$U$8))</f>
        <v>15.63514111653835</v>
      </c>
      <c r="H600" s="5">
        <v>22.6</v>
      </c>
      <c r="I600" s="7">
        <v>19.953652999999999</v>
      </c>
      <c r="J600" s="7">
        <f>Table1[[#This Row],[modulair]]-Table1[[#This Row],[adjusted_weighted_FEM_avg]]</f>
        <v>6.9648588834616518</v>
      </c>
      <c r="K600" s="5">
        <f>Table1[[#This Row],[purpleair]]-Table1[[#This Row],[adjusted_weighted_FEM_avg]]</f>
        <v>4.3185118834616496</v>
      </c>
      <c r="L600" s="5">
        <f>ABS(Table1[[#This Row],[modulair_err]])</f>
        <v>6.9648588834616518</v>
      </c>
      <c r="M600" s="5">
        <f>ABS(Table1[[#This Row],[purpleair_err]])</f>
        <v>4.3185118834616496</v>
      </c>
      <c r="N600" s="5">
        <f>Table1[[#This Row],[modulair_err]]^2</f>
        <v>48.509259266534684</v>
      </c>
      <c r="O600" s="5">
        <f>Table1[[#This Row],[purpleair_err]]^2</f>
        <v>18.649544887599486</v>
      </c>
      <c r="P600" s="5"/>
      <c r="Q600" s="5"/>
    </row>
    <row r="601" spans="1:17" x14ac:dyDescent="0.3">
      <c r="A601" s="2">
        <v>45528.458333333299</v>
      </c>
      <c r="B601" s="5">
        <v>16.3</v>
      </c>
      <c r="C601" s="5">
        <v>19.899999999999999</v>
      </c>
      <c r="D601" s="5">
        <v>18</v>
      </c>
      <c r="E601" s="5">
        <f t="shared" si="15"/>
        <v>18.066666666666666</v>
      </c>
      <c r="F601" s="5">
        <f>AVERAGE((Table1[[#This Row],[thermo]]*$S$7),(Table1[[#This Row],[1022]]*$T$7),( Table1[[#This Row],[1020]]*$U$7))</f>
        <v>18.7828390101777</v>
      </c>
      <c r="G601" s="5">
        <f>AVERAGE((Table1[[#This Row],[thermo]]*$S$8),(Table1[[#This Row],[1022]]*$T$8),( Table1[[#This Row],[1020]]*$U$8))</f>
        <v>18.31228041894445</v>
      </c>
      <c r="H601" s="5">
        <v>34.9</v>
      </c>
      <c r="I601" s="7">
        <v>25.971457000000001</v>
      </c>
      <c r="J601" s="7">
        <f>Table1[[#This Row],[modulair]]-Table1[[#This Row],[adjusted_weighted_FEM_avg]]</f>
        <v>16.587719581055548</v>
      </c>
      <c r="K601" s="5">
        <f>Table1[[#This Row],[purpleair]]-Table1[[#This Row],[adjusted_weighted_FEM_avg]]</f>
        <v>7.6591765810555508</v>
      </c>
      <c r="L601" s="5">
        <f>ABS(Table1[[#This Row],[modulair_err]])</f>
        <v>16.587719581055548</v>
      </c>
      <c r="M601" s="5">
        <f>ABS(Table1[[#This Row],[purpleair_err]])</f>
        <v>7.6591765810555508</v>
      </c>
      <c r="N601" s="5">
        <f>Table1[[#This Row],[modulair_err]]^2</f>
        <v>275.15244089973368</v>
      </c>
      <c r="O601" s="5">
        <f>Table1[[#This Row],[purpleair_err]]^2</f>
        <v>58.662985899789795</v>
      </c>
      <c r="P601" s="5"/>
      <c r="Q601" s="5"/>
    </row>
    <row r="602" spans="1:17" x14ac:dyDescent="0.3">
      <c r="A602" s="2">
        <v>45528.5</v>
      </c>
      <c r="B602" s="5">
        <v>26.3</v>
      </c>
      <c r="C602" s="5">
        <v>18.899999999999999</v>
      </c>
      <c r="D602" s="5">
        <v>20</v>
      </c>
      <c r="E602" s="5">
        <f t="shared" si="15"/>
        <v>21.733333333333334</v>
      </c>
      <c r="F602" s="5">
        <f>AVERAGE((Table1[[#This Row],[thermo]]*$S$7),(Table1[[#This Row],[1022]]*$T$7),( Table1[[#This Row],[1020]]*$U$7))</f>
        <v>20.431719579569684</v>
      </c>
      <c r="G602" s="5">
        <f>AVERAGE((Table1[[#This Row],[thermo]]*$S$8),(Table1[[#This Row],[1022]]*$T$8),( Table1[[#This Row],[1020]]*$U$8))</f>
        <v>21.264569019285496</v>
      </c>
      <c r="H602" s="5">
        <v>34.5</v>
      </c>
      <c r="I602" s="7">
        <v>27.051946999999998</v>
      </c>
      <c r="J602" s="7">
        <f>Table1[[#This Row],[modulair]]-Table1[[#This Row],[adjusted_weighted_FEM_avg]]</f>
        <v>13.235430980714504</v>
      </c>
      <c r="K602" s="5">
        <f>Table1[[#This Row],[purpleair]]-Table1[[#This Row],[adjusted_weighted_FEM_avg]]</f>
        <v>5.7873779807145027</v>
      </c>
      <c r="L602" s="5">
        <f>ABS(Table1[[#This Row],[modulair_err]])</f>
        <v>13.235430980714504</v>
      </c>
      <c r="M602" s="5">
        <f>ABS(Table1[[#This Row],[purpleair_err]])</f>
        <v>5.7873779807145027</v>
      </c>
      <c r="N602" s="5">
        <f>Table1[[#This Row],[modulair_err]]^2</f>
        <v>175.17663324525731</v>
      </c>
      <c r="O602" s="5">
        <f>Table1[[#This Row],[purpleair_err]]^2</f>
        <v>33.493743891659072</v>
      </c>
      <c r="P602" s="5"/>
      <c r="Q602" s="5"/>
    </row>
    <row r="603" spans="1:17" x14ac:dyDescent="0.3">
      <c r="A603" s="2">
        <v>45528.541666666701</v>
      </c>
      <c r="B603" s="5">
        <v>24.3</v>
      </c>
      <c r="C603" s="5">
        <v>17.899999999999999</v>
      </c>
      <c r="D603" s="5">
        <v>23.5</v>
      </c>
      <c r="E603" s="5">
        <f t="shared" si="15"/>
        <v>21.900000000000002</v>
      </c>
      <c r="F603" s="5">
        <f>AVERAGE((Table1[[#This Row],[thermo]]*$S$7),(Table1[[#This Row],[1022]]*$T$7),( Table1[[#This Row],[1020]]*$U$7))</f>
        <v>20.49174073399303</v>
      </c>
      <c r="G603" s="5">
        <f>AVERAGE((Table1[[#This Row],[thermo]]*$S$8),(Table1[[#This Row],[1022]]*$T$8),( Table1[[#This Row],[1020]]*$U$8))</f>
        <v>21.434752617230391</v>
      </c>
      <c r="H603" s="5">
        <v>33.5</v>
      </c>
      <c r="I603" s="7">
        <v>26.872382999999999</v>
      </c>
      <c r="J603" s="7">
        <f>Table1[[#This Row],[modulair]]-Table1[[#This Row],[adjusted_weighted_FEM_avg]]</f>
        <v>12.065247382769609</v>
      </c>
      <c r="K603" s="5">
        <f>Table1[[#This Row],[purpleair]]-Table1[[#This Row],[adjusted_weighted_FEM_avg]]</f>
        <v>5.4376303827696084</v>
      </c>
      <c r="L603" s="5">
        <f>ABS(Table1[[#This Row],[modulair_err]])</f>
        <v>12.065247382769609</v>
      </c>
      <c r="M603" s="5">
        <f>ABS(Table1[[#This Row],[purpleair_err]])</f>
        <v>5.4376303827696084</v>
      </c>
      <c r="N603" s="5">
        <f>Table1[[#This Row],[modulair_err]]^2</f>
        <v>145.57019440742891</v>
      </c>
      <c r="O603" s="5">
        <f>Table1[[#This Row],[purpleair_err]]^2</f>
        <v>29.567824179619159</v>
      </c>
      <c r="P603" s="5"/>
      <c r="Q603" s="5"/>
    </row>
    <row r="604" spans="1:17" x14ac:dyDescent="0.3">
      <c r="A604" s="2">
        <v>45528.583333333299</v>
      </c>
      <c r="B604" s="5">
        <v>27.9</v>
      </c>
      <c r="C604" s="5">
        <v>15.7</v>
      </c>
      <c r="D604" s="5">
        <v>16.3</v>
      </c>
      <c r="E604" s="5">
        <f t="shared" si="15"/>
        <v>19.966666666666665</v>
      </c>
      <c r="F604" s="5">
        <f>AVERAGE((Table1[[#This Row],[thermo]]*$S$7),(Table1[[#This Row],[1022]]*$T$7),( Table1[[#This Row],[1020]]*$U$7))</f>
        <v>17.894518799401045</v>
      </c>
      <c r="G604" s="5">
        <f>AVERAGE((Table1[[#This Row],[thermo]]*$S$8),(Table1[[#This Row],[1022]]*$T$8),( Table1[[#This Row],[1020]]*$U$8))</f>
        <v>19.209457321534881</v>
      </c>
      <c r="H604" s="5">
        <v>22.5</v>
      </c>
      <c r="I604" s="7">
        <v>20.496917</v>
      </c>
      <c r="J604" s="7">
        <f>Table1[[#This Row],[modulair]]-Table1[[#This Row],[adjusted_weighted_FEM_avg]]</f>
        <v>3.2905426784651191</v>
      </c>
      <c r="K604" s="5">
        <f>Table1[[#This Row],[purpleair]]-Table1[[#This Row],[adjusted_weighted_FEM_avg]]</f>
        <v>1.2874596784651189</v>
      </c>
      <c r="L604" s="5">
        <f>ABS(Table1[[#This Row],[modulair_err]])</f>
        <v>3.2905426784651191</v>
      </c>
      <c r="M604" s="5">
        <f>ABS(Table1[[#This Row],[purpleair_err]])</f>
        <v>1.2874596784651189</v>
      </c>
      <c r="N604" s="5">
        <f>Table1[[#This Row],[modulair_err]]^2</f>
        <v>10.827671118800399</v>
      </c>
      <c r="O604" s="5">
        <f>Table1[[#This Row],[purpleair_err]]^2</f>
        <v>1.6575524236735073</v>
      </c>
      <c r="P604" s="5"/>
      <c r="Q604" s="5"/>
    </row>
    <row r="605" spans="1:17" x14ac:dyDescent="0.3">
      <c r="A605" s="2">
        <v>45528.625</v>
      </c>
      <c r="B605" s="5">
        <v>28.3</v>
      </c>
      <c r="C605" s="5">
        <v>20.399999999999999</v>
      </c>
      <c r="D605" s="5">
        <v>22.4</v>
      </c>
      <c r="E605" s="5">
        <f t="shared" si="15"/>
        <v>23.7</v>
      </c>
      <c r="F605" s="5">
        <f>AVERAGE((Table1[[#This Row],[thermo]]*$S$7),(Table1[[#This Row],[1022]]*$T$7),( Table1[[#This Row],[1020]]*$U$7))</f>
        <v>22.260255798440941</v>
      </c>
      <c r="G605" s="5">
        <f>AVERAGE((Table1[[#This Row],[thermo]]*$S$8),(Table1[[#This Row],[1022]]*$T$8),( Table1[[#This Row],[1020]]*$U$8))</f>
        <v>23.188935710977137</v>
      </c>
      <c r="H605" s="5">
        <v>28.7</v>
      </c>
      <c r="I605" s="7">
        <v>24.250592999999999</v>
      </c>
      <c r="J605" s="7">
        <f>Table1[[#This Row],[modulair]]-Table1[[#This Row],[adjusted_weighted_FEM_avg]]</f>
        <v>5.5110642890228618</v>
      </c>
      <c r="K605" s="5">
        <f>Table1[[#This Row],[purpleair]]-Table1[[#This Row],[adjusted_weighted_FEM_avg]]</f>
        <v>1.0616572890228611</v>
      </c>
      <c r="L605" s="5">
        <f>ABS(Table1[[#This Row],[modulair_err]])</f>
        <v>5.5110642890228618</v>
      </c>
      <c r="M605" s="5">
        <f>ABS(Table1[[#This Row],[purpleair_err]])</f>
        <v>1.0616572890228611</v>
      </c>
      <c r="N605" s="5">
        <f>Table1[[#This Row],[modulair_err]]^2</f>
        <v>30.371829597743062</v>
      </c>
      <c r="O605" s="5">
        <f>Table1[[#This Row],[purpleair_err]]^2</f>
        <v>1.1271161993353707</v>
      </c>
      <c r="P605" s="5"/>
      <c r="Q605" s="5"/>
    </row>
    <row r="606" spans="1:17" x14ac:dyDescent="0.3">
      <c r="A606" s="2">
        <v>45528.666666666701</v>
      </c>
      <c r="B606" s="5">
        <v>20.3</v>
      </c>
      <c r="C606" s="5">
        <v>23.5</v>
      </c>
      <c r="D606" s="5">
        <v>17</v>
      </c>
      <c r="E606" s="5">
        <f t="shared" si="15"/>
        <v>20.266666666666666</v>
      </c>
      <c r="F606" s="5">
        <f>AVERAGE((Table1[[#This Row],[thermo]]*$S$7),(Table1[[#This Row],[1022]]*$T$7),( Table1[[#This Row],[1020]]*$U$7))</f>
        <v>21.195677840779091</v>
      </c>
      <c r="G606" s="5">
        <f>AVERAGE((Table1[[#This Row],[thermo]]*$S$8),(Table1[[#This Row],[1022]]*$T$8),( Table1[[#This Row],[1020]]*$U$8))</f>
        <v>20.546910543620626</v>
      </c>
      <c r="H606" s="5">
        <v>29.5</v>
      </c>
      <c r="I606" s="7">
        <v>22.569566999999999</v>
      </c>
      <c r="J606" s="7">
        <f>Table1[[#This Row],[modulair]]-Table1[[#This Row],[adjusted_weighted_FEM_avg]]</f>
        <v>8.9530894563793737</v>
      </c>
      <c r="K606" s="5">
        <f>Table1[[#This Row],[purpleair]]-Table1[[#This Row],[adjusted_weighted_FEM_avg]]</f>
        <v>2.022656456379373</v>
      </c>
      <c r="L606" s="5">
        <f>ABS(Table1[[#This Row],[modulair_err]])</f>
        <v>8.9530894563793737</v>
      </c>
      <c r="M606" s="5">
        <f>ABS(Table1[[#This Row],[purpleair_err]])</f>
        <v>2.022656456379373</v>
      </c>
      <c r="N606" s="5">
        <f>Table1[[#This Row],[modulair_err]]^2</f>
        <v>80.157810813931505</v>
      </c>
      <c r="O606" s="5">
        <f>Table1[[#This Row],[purpleair_err]]^2</f>
        <v>4.0911391405331621</v>
      </c>
      <c r="P606" s="5"/>
      <c r="Q606" s="5"/>
    </row>
    <row r="607" spans="1:17" x14ac:dyDescent="0.3">
      <c r="A607" s="2">
        <v>45528.708333333299</v>
      </c>
      <c r="B607" s="5">
        <v>29.7</v>
      </c>
      <c r="C607" s="5">
        <v>24.3</v>
      </c>
      <c r="D607" s="5">
        <v>28.3</v>
      </c>
      <c r="E607" s="5">
        <f t="shared" si="15"/>
        <v>27.433333333333334</v>
      </c>
      <c r="F607" s="5">
        <f>AVERAGE((Table1[[#This Row],[thermo]]*$S$7),(Table1[[#This Row],[1022]]*$T$7),( Table1[[#This Row],[1020]]*$U$7))</f>
        <v>26.289179203938328</v>
      </c>
      <c r="G607" s="5">
        <f>AVERAGE((Table1[[#This Row],[thermo]]*$S$8),(Table1[[#This Row],[1022]]*$T$8),( Table1[[#This Row],[1020]]*$U$8))</f>
        <v>27.050111836428943</v>
      </c>
      <c r="H607" s="5">
        <v>34.799999999999997</v>
      </c>
      <c r="I607" s="7">
        <v>27.602492999999999</v>
      </c>
      <c r="J607" s="7">
        <f>Table1[[#This Row],[modulair]]-Table1[[#This Row],[adjusted_weighted_FEM_avg]]</f>
        <v>7.7498881635710539</v>
      </c>
      <c r="K607" s="5">
        <f>Table1[[#This Row],[purpleair]]-Table1[[#This Row],[adjusted_weighted_FEM_avg]]</f>
        <v>0.55238116357105582</v>
      </c>
      <c r="L607" s="5">
        <f>ABS(Table1[[#This Row],[modulair_err]])</f>
        <v>7.7498881635710539</v>
      </c>
      <c r="M607" s="5">
        <f>ABS(Table1[[#This Row],[purpleair_err]])</f>
        <v>0.55238116357105582</v>
      </c>
      <c r="N607" s="5">
        <f>Table1[[#This Row],[modulair_err]]^2</f>
        <v>60.060766547858719</v>
      </c>
      <c r="O607" s="5">
        <f>Table1[[#This Row],[purpleair_err]]^2</f>
        <v>0.3051249498681135</v>
      </c>
      <c r="P607" s="5"/>
      <c r="Q607" s="5"/>
    </row>
    <row r="608" spans="1:17" x14ac:dyDescent="0.3">
      <c r="A608" s="2">
        <v>45528.75</v>
      </c>
      <c r="B608" s="5">
        <v>34.6</v>
      </c>
      <c r="C608" s="5">
        <v>23.2</v>
      </c>
      <c r="D608" s="5">
        <v>24</v>
      </c>
      <c r="E608" s="5">
        <f t="shared" si="15"/>
        <v>27.266666666666666</v>
      </c>
      <c r="F608" s="5">
        <f>AVERAGE((Table1[[#This Row],[thermo]]*$S$7),(Table1[[#This Row],[1022]]*$T$7),( Table1[[#This Row],[1020]]*$U$7))</f>
        <v>25.315850292247035</v>
      </c>
      <c r="G608" s="5">
        <f>AVERAGE((Table1[[#This Row],[thermo]]*$S$8),(Table1[[#This Row],[1022]]*$T$8),( Table1[[#This Row],[1020]]*$U$8))</f>
        <v>26.556029955999392</v>
      </c>
      <c r="H608" s="5">
        <v>39.4</v>
      </c>
      <c r="I608" s="7">
        <v>31.676196999999998</v>
      </c>
      <c r="J608" s="7">
        <f>Table1[[#This Row],[modulair]]-Table1[[#This Row],[adjusted_weighted_FEM_avg]]</f>
        <v>12.843970044000606</v>
      </c>
      <c r="K608" s="5">
        <f>Table1[[#This Row],[purpleair]]-Table1[[#This Row],[adjusted_weighted_FEM_avg]]</f>
        <v>5.1201670440006062</v>
      </c>
      <c r="L608" s="5">
        <f>ABS(Table1[[#This Row],[modulair_err]])</f>
        <v>12.843970044000606</v>
      </c>
      <c r="M608" s="5">
        <f>ABS(Table1[[#This Row],[purpleair_err]])</f>
        <v>5.1201670440006062</v>
      </c>
      <c r="N608" s="5">
        <f>Table1[[#This Row],[modulair_err]]^2</f>
        <v>164.96756649118493</v>
      </c>
      <c r="O608" s="5">
        <f>Table1[[#This Row],[purpleair_err]]^2</f>
        <v>26.216110558469904</v>
      </c>
      <c r="P608" s="5"/>
      <c r="Q608" s="5"/>
    </row>
    <row r="609" spans="1:17" x14ac:dyDescent="0.3">
      <c r="A609" s="2">
        <v>45528.791666666701</v>
      </c>
      <c r="B609" s="5">
        <v>33.6</v>
      </c>
      <c r="C609" s="5">
        <v>17.8</v>
      </c>
      <c r="D609" s="5">
        <v>25</v>
      </c>
      <c r="E609" s="5">
        <f t="shared" si="15"/>
        <v>25.466666666666669</v>
      </c>
      <c r="F609" s="5">
        <f>AVERAGE((Table1[[#This Row],[thermo]]*$S$7),(Table1[[#This Row],[1022]]*$T$7),( Table1[[#This Row],[1020]]*$U$7))</f>
        <v>22.392686119886758</v>
      </c>
      <c r="G609" s="5">
        <f>AVERAGE((Table1[[#This Row],[thermo]]*$S$8),(Table1[[#This Row],[1022]]*$T$8),( Table1[[#This Row],[1020]]*$U$8))</f>
        <v>24.40335306326384</v>
      </c>
      <c r="H609" s="5">
        <v>39.4</v>
      </c>
      <c r="I609" s="7">
        <v>29.582329999999999</v>
      </c>
      <c r="J609" s="7">
        <f>Table1[[#This Row],[modulair]]-Table1[[#This Row],[adjusted_weighted_FEM_avg]]</f>
        <v>14.996646936736159</v>
      </c>
      <c r="K609" s="5">
        <f>Table1[[#This Row],[purpleair]]-Table1[[#This Row],[adjusted_weighted_FEM_avg]]</f>
        <v>5.1789769367361593</v>
      </c>
      <c r="L609" s="5">
        <f>ABS(Table1[[#This Row],[modulair_err]])</f>
        <v>14.996646936736159</v>
      </c>
      <c r="M609" s="5">
        <f>ABS(Table1[[#This Row],[purpleair_err]])</f>
        <v>5.1789769367361593</v>
      </c>
      <c r="N609" s="5">
        <f>Table1[[#This Row],[modulair_err]]^2</f>
        <v>224.89941934511802</v>
      </c>
      <c r="O609" s="5">
        <f>Table1[[#This Row],[purpleair_err]]^2</f>
        <v>26.821802111245052</v>
      </c>
      <c r="P609" s="5"/>
      <c r="Q609" s="5"/>
    </row>
    <row r="610" spans="1:17" x14ac:dyDescent="0.3">
      <c r="A610" s="2">
        <v>45528.833333333299</v>
      </c>
      <c r="B610" s="5">
        <v>26.2</v>
      </c>
      <c r="C610" s="5">
        <v>20</v>
      </c>
      <c r="D610" s="5">
        <v>16.7</v>
      </c>
      <c r="E610" s="5">
        <f t="shared" si="15"/>
        <v>20.966666666666669</v>
      </c>
      <c r="F610" s="5">
        <f>AVERAGE((Table1[[#This Row],[thermo]]*$S$7),(Table1[[#This Row],[1022]]*$T$7),( Table1[[#This Row],[1020]]*$U$7))</f>
        <v>20.13271048817526</v>
      </c>
      <c r="G610" s="5">
        <f>AVERAGE((Table1[[#This Row],[thermo]]*$S$8),(Table1[[#This Row],[1022]]*$T$8),( Table1[[#This Row],[1020]]*$U$8))</f>
        <v>20.628251810308857</v>
      </c>
      <c r="H610" s="5">
        <v>36</v>
      </c>
      <c r="I610" s="7">
        <v>29.726990000000001</v>
      </c>
      <c r="J610" s="7">
        <f>Table1[[#This Row],[modulair]]-Table1[[#This Row],[adjusted_weighted_FEM_avg]]</f>
        <v>15.371748189691143</v>
      </c>
      <c r="K610" s="5">
        <f>Table1[[#This Row],[purpleair]]-Table1[[#This Row],[adjusted_weighted_FEM_avg]]</f>
        <v>9.0987381896911437</v>
      </c>
      <c r="L610" s="5">
        <f>ABS(Table1[[#This Row],[modulair_err]])</f>
        <v>15.371748189691143</v>
      </c>
      <c r="M610" s="5">
        <f>ABS(Table1[[#This Row],[purpleair_err]])</f>
        <v>9.0987381896911437</v>
      </c>
      <c r="N610" s="5">
        <f>Table1[[#This Row],[modulair_err]]^2</f>
        <v>236.29064240727294</v>
      </c>
      <c r="O610" s="5">
        <f>Table1[[#This Row],[purpleair_err]]^2</f>
        <v>82.787036644544074</v>
      </c>
      <c r="P610" s="5"/>
      <c r="Q610" s="5"/>
    </row>
    <row r="611" spans="1:17" x14ac:dyDescent="0.3">
      <c r="A611" s="2">
        <v>45528.875</v>
      </c>
      <c r="B611" s="5">
        <v>23.7</v>
      </c>
      <c r="C611" s="5">
        <v>15.4</v>
      </c>
      <c r="D611" s="5">
        <v>14</v>
      </c>
      <c r="E611" s="5">
        <f t="shared" si="15"/>
        <v>17.7</v>
      </c>
      <c r="F611" s="5">
        <f>AVERAGE((Table1[[#This Row],[thermo]]*$S$7),(Table1[[#This Row],[1022]]*$T$7),( Table1[[#This Row],[1020]]*$U$7))</f>
        <v>16.400160075169165</v>
      </c>
      <c r="G611" s="5">
        <f>AVERAGE((Table1[[#This Row],[thermo]]*$S$8),(Table1[[#This Row],[1022]]*$T$8),( Table1[[#This Row],[1020]]*$U$8))</f>
        <v>17.208121451144404</v>
      </c>
      <c r="H611" s="5">
        <v>32.299999999999997</v>
      </c>
      <c r="I611" s="7">
        <v>30.767119999999998</v>
      </c>
      <c r="J611" s="7">
        <f>Table1[[#This Row],[modulair]]-Table1[[#This Row],[adjusted_weighted_FEM_avg]]</f>
        <v>15.091878548855593</v>
      </c>
      <c r="K611" s="5">
        <f>Table1[[#This Row],[purpleair]]-Table1[[#This Row],[adjusted_weighted_FEM_avg]]</f>
        <v>13.558998548855595</v>
      </c>
      <c r="L611" s="5">
        <f>ABS(Table1[[#This Row],[modulair_err]])</f>
        <v>15.091878548855593</v>
      </c>
      <c r="M611" s="5">
        <f>ABS(Table1[[#This Row],[purpleair_err]])</f>
        <v>13.558998548855595</v>
      </c>
      <c r="N611" s="5">
        <f>Table1[[#This Row],[modulair_err]]^2</f>
        <v>227.76479813340762</v>
      </c>
      <c r="O611" s="5">
        <f>Table1[[#This Row],[purpleair_err]]^2</f>
        <v>183.84644164786812</v>
      </c>
      <c r="P611" s="5"/>
      <c r="Q611" s="5"/>
    </row>
    <row r="612" spans="1:17" x14ac:dyDescent="0.3">
      <c r="A612" s="2">
        <v>45528.916666666701</v>
      </c>
      <c r="B612" s="5">
        <v>27.5</v>
      </c>
      <c r="C612" s="5">
        <v>14.2</v>
      </c>
      <c r="D612" s="5">
        <v>21.2</v>
      </c>
      <c r="E612" s="5">
        <f t="shared" si="15"/>
        <v>20.966666666666669</v>
      </c>
      <c r="F612" s="5">
        <f>AVERAGE((Table1[[#This Row],[thermo]]*$S$7),(Table1[[#This Row],[1022]]*$T$7),( Table1[[#This Row],[1020]]*$U$7))</f>
        <v>18.321989540818294</v>
      </c>
      <c r="G612" s="5">
        <f>AVERAGE((Table1[[#This Row],[thermo]]*$S$8),(Table1[[#This Row],[1022]]*$T$8),( Table1[[#This Row],[1020]]*$U$8))</f>
        <v>20.059510560315324</v>
      </c>
      <c r="H612" s="5">
        <v>27.3</v>
      </c>
      <c r="I612" s="7">
        <v>24.260783</v>
      </c>
      <c r="J612" s="7">
        <f>Table1[[#This Row],[modulair]]-Table1[[#This Row],[adjusted_weighted_FEM_avg]]</f>
        <v>7.2404894396846764</v>
      </c>
      <c r="K612" s="5">
        <f>Table1[[#This Row],[purpleair]]-Table1[[#This Row],[adjusted_weighted_FEM_avg]]</f>
        <v>4.2012724396846757</v>
      </c>
      <c r="L612" s="5">
        <f>ABS(Table1[[#This Row],[modulair_err]])</f>
        <v>7.2404894396846764</v>
      </c>
      <c r="M612" s="5">
        <f>ABS(Table1[[#This Row],[purpleair_err]])</f>
        <v>4.2012724396846757</v>
      </c>
      <c r="N612" s="5">
        <f>Table1[[#This Row],[modulair_err]]^2</f>
        <v>52.424687326185321</v>
      </c>
      <c r="O612" s="5">
        <f>Table1[[#This Row],[purpleair_err]]^2</f>
        <v>17.650690112454026</v>
      </c>
      <c r="P612" s="5"/>
      <c r="Q612" s="5"/>
    </row>
    <row r="613" spans="1:17" x14ac:dyDescent="0.3">
      <c r="A613" s="2">
        <v>45528.958333333299</v>
      </c>
      <c r="B613" s="5">
        <v>22</v>
      </c>
      <c r="C613" s="5">
        <v>18.7</v>
      </c>
      <c r="D613" s="5">
        <v>16.5</v>
      </c>
      <c r="E613" s="5">
        <f t="shared" si="15"/>
        <v>19.066666666666666</v>
      </c>
      <c r="F613" s="5">
        <f>AVERAGE((Table1[[#This Row],[thermo]]*$S$7),(Table1[[#This Row],[1022]]*$T$7),( Table1[[#This Row],[1020]]*$U$7))</f>
        <v>18.649745101656617</v>
      </c>
      <c r="G613" s="5">
        <f>AVERAGE((Table1[[#This Row],[thermo]]*$S$8),(Table1[[#This Row],[1022]]*$T$8),( Table1[[#This Row],[1020]]*$U$8))</f>
        <v>18.892251240083681</v>
      </c>
      <c r="H613" s="5">
        <v>28</v>
      </c>
      <c r="I613" s="7">
        <v>25.004467000000002</v>
      </c>
      <c r="J613" s="7">
        <f>Table1[[#This Row],[modulair]]-Table1[[#This Row],[adjusted_weighted_FEM_avg]]</f>
        <v>9.1077487599163192</v>
      </c>
      <c r="K613" s="5">
        <f>Table1[[#This Row],[purpleair]]-Table1[[#This Row],[adjusted_weighted_FEM_avg]]</f>
        <v>6.1122157599163209</v>
      </c>
      <c r="L613" s="5">
        <f>ABS(Table1[[#This Row],[modulair_err]])</f>
        <v>9.1077487599163192</v>
      </c>
      <c r="M613" s="5">
        <f>ABS(Table1[[#This Row],[purpleair_err]])</f>
        <v>6.1122157599163209</v>
      </c>
      <c r="N613" s="5">
        <f>Table1[[#This Row],[modulair_err]]^2</f>
        <v>82.951087473757255</v>
      </c>
      <c r="O613" s="5">
        <f>Table1[[#This Row],[purpleair_err]]^2</f>
        <v>37.359181495769448</v>
      </c>
      <c r="P613" s="5"/>
      <c r="Q613" s="5"/>
    </row>
    <row r="614" spans="1:17" x14ac:dyDescent="0.3">
      <c r="A614" s="2">
        <v>45529</v>
      </c>
      <c r="B614" s="5">
        <v>36</v>
      </c>
      <c r="C614" s="5">
        <v>25.3</v>
      </c>
      <c r="D614" s="5">
        <v>21.2</v>
      </c>
      <c r="E614" s="5">
        <f t="shared" si="15"/>
        <v>27.5</v>
      </c>
      <c r="F614" s="5">
        <f>AVERAGE((Table1[[#This Row],[thermo]]*$S$7),(Table1[[#This Row],[1022]]*$T$7),( Table1[[#This Row],[1020]]*$U$7))</f>
        <v>25.963801065909234</v>
      </c>
      <c r="G614" s="5">
        <f>AVERAGE((Table1[[#This Row],[thermo]]*$S$8),(Table1[[#This Row],[1022]]*$T$8),( Table1[[#This Row],[1020]]*$U$8))</f>
        <v>26.895431220641466</v>
      </c>
      <c r="H614" s="5">
        <v>30.5</v>
      </c>
      <c r="I614" s="7">
        <v>28.418413000000001</v>
      </c>
      <c r="J614" s="7">
        <f>Table1[[#This Row],[modulair]]-Table1[[#This Row],[adjusted_weighted_FEM_avg]]</f>
        <v>3.6045687793585337</v>
      </c>
      <c r="K614" s="5">
        <f>Table1[[#This Row],[purpleair]]-Table1[[#This Row],[adjusted_weighted_FEM_avg]]</f>
        <v>1.5229817793585347</v>
      </c>
      <c r="L614" s="5">
        <f>ABS(Table1[[#This Row],[modulair_err]])</f>
        <v>3.6045687793585337</v>
      </c>
      <c r="M614" s="5">
        <f>ABS(Table1[[#This Row],[purpleair_err]])</f>
        <v>1.5229817793585347</v>
      </c>
      <c r="N614" s="5">
        <f>Table1[[#This Row],[modulair_err]]^2</f>
        <v>12.99291608512627</v>
      </c>
      <c r="O614" s="5">
        <f>Table1[[#This Row],[purpleair_err]]^2</f>
        <v>2.3194735002580886</v>
      </c>
      <c r="P614" s="5"/>
      <c r="Q614" s="5"/>
    </row>
    <row r="615" spans="1:17" x14ac:dyDescent="0.3">
      <c r="A615" s="2">
        <v>45529.041666666701</v>
      </c>
      <c r="B615" s="5">
        <v>42.7</v>
      </c>
      <c r="C615" s="5">
        <v>18.5</v>
      </c>
      <c r="D615" s="5">
        <v>21.4</v>
      </c>
      <c r="E615" s="5">
        <f t="shared" si="15"/>
        <v>27.533333333333331</v>
      </c>
      <c r="F615" s="5">
        <f>AVERAGE((Table1[[#This Row],[thermo]]*$S$7),(Table1[[#This Row],[1022]]*$T$7),( Table1[[#This Row],[1020]]*$U$7))</f>
        <v>23.319085460437979</v>
      </c>
      <c r="G615" s="5">
        <f>AVERAGE((Table1[[#This Row],[thermo]]*$S$8),(Table1[[#This Row],[1022]]*$T$8),( Table1[[#This Row],[1020]]*$U$8))</f>
        <v>26.009321772986127</v>
      </c>
      <c r="H615" s="5">
        <v>31</v>
      </c>
      <c r="I615" s="7">
        <v>29.432960000000001</v>
      </c>
      <c r="J615" s="7">
        <f>Table1[[#This Row],[modulair]]-Table1[[#This Row],[adjusted_weighted_FEM_avg]]</f>
        <v>4.9906782270138734</v>
      </c>
      <c r="K615" s="5">
        <f>Table1[[#This Row],[purpleair]]-Table1[[#This Row],[adjusted_weighted_FEM_avg]]</f>
        <v>3.4236382270138748</v>
      </c>
      <c r="L615" s="5">
        <f>ABS(Table1[[#This Row],[modulair_err]])</f>
        <v>4.9906782270138734</v>
      </c>
      <c r="M615" s="5">
        <f>ABS(Table1[[#This Row],[purpleair_err]])</f>
        <v>3.4236382270138748</v>
      </c>
      <c r="N615" s="5">
        <f>Table1[[#This Row],[modulair_err]]^2</f>
        <v>24.90686916559034</v>
      </c>
      <c r="O615" s="5">
        <f>Table1[[#This Row],[purpleair_err]]^2</f>
        <v>11.721298709470707</v>
      </c>
      <c r="P615" s="5"/>
      <c r="Q615" s="5"/>
    </row>
    <row r="616" spans="1:17" x14ac:dyDescent="0.3">
      <c r="A616" s="2">
        <v>45529.083333333299</v>
      </c>
      <c r="B616" s="5">
        <v>14.4</v>
      </c>
      <c r="C616" s="5">
        <v>22.5</v>
      </c>
      <c r="D616" s="5">
        <v>25.3</v>
      </c>
      <c r="E616" s="5">
        <f t="shared" si="15"/>
        <v>20.733333333333334</v>
      </c>
      <c r="F616" s="5">
        <f>AVERAGE((Table1[[#This Row],[thermo]]*$S$7),(Table1[[#This Row],[1022]]*$T$7),( Table1[[#This Row],[1020]]*$U$7))</f>
        <v>21.914711132355922</v>
      </c>
      <c r="G616" s="5">
        <f>AVERAGE((Table1[[#This Row],[thermo]]*$S$8),(Table1[[#This Row],[1022]]*$T$8),( Table1[[#This Row],[1020]]*$U$8))</f>
        <v>21.19490675895786</v>
      </c>
      <c r="H616" s="5">
        <v>25.5</v>
      </c>
      <c r="I616" s="7">
        <v>26.442139999999998</v>
      </c>
      <c r="J616" s="7">
        <f>Table1[[#This Row],[modulair]]-Table1[[#This Row],[adjusted_weighted_FEM_avg]]</f>
        <v>4.3050932410421403</v>
      </c>
      <c r="K616" s="5">
        <f>Table1[[#This Row],[purpleair]]-Table1[[#This Row],[adjusted_weighted_FEM_avg]]</f>
        <v>5.2472332410421387</v>
      </c>
      <c r="L616" s="5">
        <f>ABS(Table1[[#This Row],[modulair_err]])</f>
        <v>4.3050932410421403</v>
      </c>
      <c r="M616" s="5">
        <f>ABS(Table1[[#This Row],[purpleair_err]])</f>
        <v>5.2472332410421387</v>
      </c>
      <c r="N616" s="5">
        <f>Table1[[#This Row],[modulair_err]]^2</f>
        <v>18.533827814066719</v>
      </c>
      <c r="O616" s="5">
        <f>Table1[[#This Row],[purpleair_err]]^2</f>
        <v>27.533456685897587</v>
      </c>
      <c r="P616" s="5"/>
      <c r="Q616" s="5"/>
    </row>
    <row r="617" spans="1:17" x14ac:dyDescent="0.3">
      <c r="A617" s="2">
        <v>45529.125</v>
      </c>
      <c r="B617" s="5">
        <v>44.7</v>
      </c>
      <c r="C617" s="5">
        <v>17.399999999999999</v>
      </c>
      <c r="D617" s="5">
        <v>11.4</v>
      </c>
      <c r="E617" s="5">
        <f t="shared" si="15"/>
        <v>24.5</v>
      </c>
      <c r="F617" s="5">
        <f>AVERAGE((Table1[[#This Row],[thermo]]*$S$7),(Table1[[#This Row],[1022]]*$T$7),( Table1[[#This Row],[1020]]*$U$7))</f>
        <v>20.309420300842685</v>
      </c>
      <c r="G617" s="5">
        <f>AVERAGE((Table1[[#This Row],[thermo]]*$S$8),(Table1[[#This Row],[1022]]*$T$8),( Table1[[#This Row],[1020]]*$U$8))</f>
        <v>22.900090834548593</v>
      </c>
      <c r="H617" s="5">
        <v>23</v>
      </c>
      <c r="I617" s="7">
        <v>25.335443000000001</v>
      </c>
      <c r="J617" s="7">
        <f>Table1[[#This Row],[modulair]]-Table1[[#This Row],[adjusted_weighted_FEM_avg]]</f>
        <v>9.9909165451407489E-2</v>
      </c>
      <c r="K617" s="5">
        <f>Table1[[#This Row],[purpleair]]-Table1[[#This Row],[adjusted_weighted_FEM_avg]]</f>
        <v>2.435352165451409</v>
      </c>
      <c r="L617" s="5">
        <f>ABS(Table1[[#This Row],[modulair_err]])</f>
        <v>9.9909165451407489E-2</v>
      </c>
      <c r="M617" s="5">
        <f>ABS(Table1[[#This Row],[purpleair_err]])</f>
        <v>2.435352165451409</v>
      </c>
      <c r="N617" s="5">
        <f>Table1[[#This Row],[modulair_err]]^2</f>
        <v>9.981841341196715E-3</v>
      </c>
      <c r="O617" s="5">
        <f>Table1[[#This Row],[purpleair_err]]^2</f>
        <v>5.9309401697688671</v>
      </c>
      <c r="P617" s="5"/>
      <c r="Q617" s="5"/>
    </row>
    <row r="618" spans="1:17" x14ac:dyDescent="0.3">
      <c r="A618" s="2">
        <v>45529.166666666701</v>
      </c>
      <c r="B618" s="5">
        <v>7.6</v>
      </c>
      <c r="C618" s="5">
        <v>15.8</v>
      </c>
      <c r="D618" s="5">
        <v>20.7</v>
      </c>
      <c r="E618" s="5">
        <f t="shared" si="15"/>
        <v>14.699999999999998</v>
      </c>
      <c r="F618" s="5">
        <f>AVERAGE((Table1[[#This Row],[thermo]]*$S$7),(Table1[[#This Row],[1022]]*$T$7),( Table1[[#This Row],[1020]]*$U$7))</f>
        <v>15.770428236222648</v>
      </c>
      <c r="G618" s="5">
        <f>AVERAGE((Table1[[#This Row],[thermo]]*$S$8),(Table1[[#This Row],[1022]]*$T$8),( Table1[[#This Row],[1020]]*$U$8))</f>
        <v>15.140689090052589</v>
      </c>
      <c r="H618" s="5">
        <v>18.399999999999999</v>
      </c>
      <c r="I618" s="7">
        <v>23.4224</v>
      </c>
      <c r="J618" s="7">
        <f>Table1[[#This Row],[modulair]]-Table1[[#This Row],[adjusted_weighted_FEM_avg]]</f>
        <v>3.2593109099474091</v>
      </c>
      <c r="K618" s="5">
        <f>Table1[[#This Row],[purpleair]]-Table1[[#This Row],[adjusted_weighted_FEM_avg]]</f>
        <v>8.2817109099474102</v>
      </c>
      <c r="L618" s="5">
        <f>ABS(Table1[[#This Row],[modulair_err]])</f>
        <v>3.2593109099474091</v>
      </c>
      <c r="M618" s="5">
        <f>ABS(Table1[[#This Row],[purpleair_err]])</f>
        <v>8.2817109099474102</v>
      </c>
      <c r="N618" s="5">
        <f>Table1[[#This Row],[modulair_err]]^2</f>
        <v>10.623107607702208</v>
      </c>
      <c r="O618" s="5">
        <f>Table1[[#This Row],[purpleair_err]]^2</f>
        <v>68.58673559594196</v>
      </c>
      <c r="P618" s="5"/>
      <c r="Q618" s="5"/>
    </row>
    <row r="619" spans="1:17" x14ac:dyDescent="0.3">
      <c r="A619" s="2">
        <v>45529.208333333299</v>
      </c>
      <c r="B619" s="5">
        <v>17.899999999999999</v>
      </c>
      <c r="C619" s="5">
        <v>17.3</v>
      </c>
      <c r="D619" s="5">
        <v>17</v>
      </c>
      <c r="E619" s="5">
        <f t="shared" si="15"/>
        <v>17.400000000000002</v>
      </c>
      <c r="F619" s="5">
        <f>AVERAGE((Table1[[#This Row],[thermo]]*$S$7),(Table1[[#This Row],[1022]]*$T$7),( Table1[[#This Row],[1020]]*$U$7))</f>
        <v>17.318118199599649</v>
      </c>
      <c r="G619" s="5">
        <f>AVERAGE((Table1[[#This Row],[thermo]]*$S$8),(Table1[[#This Row],[1022]]*$T$8),( Table1[[#This Row],[1020]]*$U$8))</f>
        <v>17.367001072215228</v>
      </c>
      <c r="H619" s="5">
        <v>16.3</v>
      </c>
      <c r="I619" s="7">
        <v>21.648389999999999</v>
      </c>
      <c r="J619" s="7">
        <f>Table1[[#This Row],[modulair]]-Table1[[#This Row],[adjusted_weighted_FEM_avg]]</f>
        <v>-1.067001072215227</v>
      </c>
      <c r="K619" s="5">
        <f>Table1[[#This Row],[purpleair]]-Table1[[#This Row],[adjusted_weighted_FEM_avg]]</f>
        <v>4.2813889277847714</v>
      </c>
      <c r="L619" s="5">
        <f>ABS(Table1[[#This Row],[modulair_err]])</f>
        <v>1.067001072215227</v>
      </c>
      <c r="M619" s="5">
        <f>ABS(Table1[[#This Row],[purpleair_err]])</f>
        <v>4.2813889277847714</v>
      </c>
      <c r="N619" s="5">
        <f>Table1[[#This Row],[modulair_err]]^2</f>
        <v>1.1384912881084441</v>
      </c>
      <c r="O619" s="5">
        <f>Table1[[#This Row],[purpleair_err]]^2</f>
        <v>18.330291150958036</v>
      </c>
      <c r="P619" s="5"/>
      <c r="Q619" s="5"/>
    </row>
    <row r="620" spans="1:17" x14ac:dyDescent="0.3">
      <c r="A620" s="2">
        <v>45529.25</v>
      </c>
      <c r="B620" s="5">
        <v>36</v>
      </c>
      <c r="C620" s="5">
        <v>21</v>
      </c>
      <c r="D620" s="5">
        <v>10.1</v>
      </c>
      <c r="E620" s="5">
        <f t="shared" si="15"/>
        <v>22.366666666666664</v>
      </c>
      <c r="F620" s="5">
        <f>AVERAGE((Table1[[#This Row],[thermo]]*$S$7),(Table1[[#This Row],[1022]]*$T$7),( Table1[[#This Row],[1020]]*$U$7))</f>
        <v>20.526269559298608</v>
      </c>
      <c r="G620" s="5">
        <f>AVERAGE((Table1[[#This Row],[thermo]]*$S$8),(Table1[[#This Row],[1022]]*$T$8),( Table1[[#This Row],[1020]]*$U$8))</f>
        <v>21.58545256148933</v>
      </c>
      <c r="H620" s="5">
        <v>17.100000000000001</v>
      </c>
      <c r="I620" s="7">
        <v>20.735757</v>
      </c>
      <c r="J620" s="7">
        <f>Table1[[#This Row],[modulair]]-Table1[[#This Row],[adjusted_weighted_FEM_avg]]</f>
        <v>-4.4854525614893284</v>
      </c>
      <c r="K620" s="5">
        <f>Table1[[#This Row],[purpleair]]-Table1[[#This Row],[adjusted_weighted_FEM_avg]]</f>
        <v>-0.84969556148933023</v>
      </c>
      <c r="L620" s="5">
        <f>ABS(Table1[[#This Row],[modulair_err]])</f>
        <v>4.4854525614893284</v>
      </c>
      <c r="M620" s="5">
        <f>ABS(Table1[[#This Row],[purpleair_err]])</f>
        <v>0.84969556148933023</v>
      </c>
      <c r="N620" s="5">
        <f>Table1[[#This Row],[modulair_err]]^2</f>
        <v>20.119284681371177</v>
      </c>
      <c r="O620" s="5">
        <f>Table1[[#This Row],[purpleair_err]]^2</f>
        <v>0.72198254721466815</v>
      </c>
      <c r="P620" s="5"/>
      <c r="Q620" s="5"/>
    </row>
    <row r="621" spans="1:17" x14ac:dyDescent="0.3">
      <c r="A621" s="2">
        <v>45529.291666666701</v>
      </c>
      <c r="B621" s="5">
        <v>12</v>
      </c>
      <c r="C621" s="5">
        <v>23.1</v>
      </c>
      <c r="D621" s="5">
        <v>18</v>
      </c>
      <c r="E621" s="5">
        <f t="shared" si="15"/>
        <v>17.7</v>
      </c>
      <c r="F621" s="5">
        <f>AVERAGE((Table1[[#This Row],[thermo]]*$S$7),(Table1[[#This Row],[1022]]*$T$7),( Table1[[#This Row],[1020]]*$U$7))</f>
        <v>19.862107473030836</v>
      </c>
      <c r="G621" s="5">
        <f>AVERAGE((Table1[[#This Row],[thermo]]*$S$8),(Table1[[#This Row],[1022]]*$T$8),( Table1[[#This Row],[1020]]*$U$8))</f>
        <v>18.447549076534891</v>
      </c>
      <c r="H621" s="5">
        <v>19.899999999999999</v>
      </c>
      <c r="I621" s="7">
        <v>23.250489999999999</v>
      </c>
      <c r="J621" s="7">
        <f>Table1[[#This Row],[modulair]]-Table1[[#This Row],[adjusted_weighted_FEM_avg]]</f>
        <v>1.4524509234651077</v>
      </c>
      <c r="K621" s="5">
        <f>Table1[[#This Row],[purpleair]]-Table1[[#This Row],[adjusted_weighted_FEM_avg]]</f>
        <v>4.8029409234651084</v>
      </c>
      <c r="L621" s="5">
        <f>ABS(Table1[[#This Row],[modulair_err]])</f>
        <v>1.4524509234651077</v>
      </c>
      <c r="M621" s="5">
        <f>ABS(Table1[[#This Row],[purpleair_err]])</f>
        <v>4.8029409234651084</v>
      </c>
      <c r="N621" s="5">
        <f>Table1[[#This Row],[modulair_err]]^2</f>
        <v>2.1096136850746441</v>
      </c>
      <c r="O621" s="5">
        <f>Table1[[#This Row],[purpleair_err]]^2</f>
        <v>23.068241514295867</v>
      </c>
      <c r="P621" s="5"/>
      <c r="Q621" s="5"/>
    </row>
    <row r="622" spans="1:17" x14ac:dyDescent="0.3">
      <c r="A622" s="2">
        <v>45529.333333333299</v>
      </c>
      <c r="B622" s="5">
        <v>-11.3</v>
      </c>
      <c r="C622" s="5">
        <v>20.5</v>
      </c>
      <c r="D622" s="5">
        <v>21.2</v>
      </c>
      <c r="E622" s="5">
        <f t="shared" si="15"/>
        <v>10.133333333333333</v>
      </c>
      <c r="F622" s="5">
        <f>AVERAGE((Table1[[#This Row],[thermo]]*$S$7),(Table1[[#This Row],[1022]]*$T$7),( Table1[[#This Row],[1020]]*$U$7))</f>
        <v>15.396906436945292</v>
      </c>
      <c r="G622" s="5">
        <f>AVERAGE((Table1[[#This Row],[thermo]]*$S$8),(Table1[[#This Row],[1022]]*$T$8),( Table1[[#This Row],[1020]]*$U$8))</f>
        <v>12.077905376372451</v>
      </c>
      <c r="H622" s="5">
        <v>19.600000000000001</v>
      </c>
      <c r="I622" s="7">
        <v>18.409927</v>
      </c>
      <c r="J622" s="7">
        <f>Table1[[#This Row],[modulair]]-Table1[[#This Row],[adjusted_weighted_FEM_avg]]</f>
        <v>7.5220946236275505</v>
      </c>
      <c r="K622" s="5">
        <f>Table1[[#This Row],[purpleair]]-Table1[[#This Row],[adjusted_weighted_FEM_avg]]</f>
        <v>6.3320216236275488</v>
      </c>
      <c r="L622" s="5">
        <f>ABS(Table1[[#This Row],[modulair_err]])</f>
        <v>7.5220946236275505</v>
      </c>
      <c r="M622" s="5">
        <f>ABS(Table1[[#This Row],[purpleair_err]])</f>
        <v>6.3320216236275488</v>
      </c>
      <c r="N622" s="5">
        <f>Table1[[#This Row],[modulair_err]]^2</f>
        <v>56.581907526806503</v>
      </c>
      <c r="O622" s="5">
        <f>Table1[[#This Row],[purpleair_err]]^2</f>
        <v>40.094497842086859</v>
      </c>
      <c r="P622" s="5"/>
      <c r="Q622" s="5"/>
    </row>
    <row r="623" spans="1:17" x14ac:dyDescent="0.3">
      <c r="A623" s="2">
        <v>45529.375</v>
      </c>
      <c r="B623" s="5">
        <v>9.6</v>
      </c>
      <c r="C623" s="5">
        <v>5.9</v>
      </c>
      <c r="D623" s="5">
        <v>15.5</v>
      </c>
      <c r="E623" s="5">
        <f t="shared" si="15"/>
        <v>10.333333333333334</v>
      </c>
      <c r="F623" s="5">
        <f>AVERAGE((Table1[[#This Row],[thermo]]*$S$7),(Table1[[#This Row],[1022]]*$T$7),( Table1[[#This Row],[1020]]*$U$7))</f>
        <v>9.1324783626580128</v>
      </c>
      <c r="G623" s="5">
        <f>AVERAGE((Table1[[#This Row],[thermo]]*$S$8),(Table1[[#This Row],[1022]]*$T$8),( Table1[[#This Row],[1020]]*$U$8))</f>
        <v>9.9824747764713369</v>
      </c>
      <c r="H623" s="5">
        <v>10.3</v>
      </c>
      <c r="I623" s="7">
        <v>11.665666999999999</v>
      </c>
      <c r="J623" s="7">
        <f>Table1[[#This Row],[modulair]]-Table1[[#This Row],[adjusted_weighted_FEM_avg]]</f>
        <v>0.31752522352866386</v>
      </c>
      <c r="K623" s="5">
        <f>Table1[[#This Row],[purpleair]]-Table1[[#This Row],[adjusted_weighted_FEM_avg]]</f>
        <v>1.6831922235286623</v>
      </c>
      <c r="L623" s="5">
        <f>ABS(Table1[[#This Row],[modulair_err]])</f>
        <v>0.31752522352866386</v>
      </c>
      <c r="M623" s="5">
        <f>ABS(Table1[[#This Row],[purpleair_err]])</f>
        <v>1.6831922235286623</v>
      </c>
      <c r="N623" s="5">
        <f>Table1[[#This Row],[modulair_err]]^2</f>
        <v>0.10082226757692794</v>
      </c>
      <c r="O623" s="5">
        <f>Table1[[#This Row],[purpleair_err]]^2</f>
        <v>2.833136061347362</v>
      </c>
      <c r="P623" s="5"/>
      <c r="Q623" s="5"/>
    </row>
    <row r="624" spans="1:17" x14ac:dyDescent="0.3">
      <c r="A624" s="2">
        <v>45529.416666666701</v>
      </c>
      <c r="B624" s="5">
        <v>0.9</v>
      </c>
      <c r="C624" s="5">
        <v>9.1999999999999993</v>
      </c>
      <c r="D624" s="5">
        <v>-2.1</v>
      </c>
      <c r="E624" s="5">
        <f t="shared" si="15"/>
        <v>2.6666666666666665</v>
      </c>
      <c r="F624" s="5">
        <f>AVERAGE((Table1[[#This Row],[thermo]]*$S$7),(Table1[[#This Row],[1022]]*$T$7),( Table1[[#This Row],[1020]]*$U$7))</f>
        <v>4.7383972866552249</v>
      </c>
      <c r="G624" s="5">
        <f>AVERAGE((Table1[[#This Row],[thermo]]*$S$8),(Table1[[#This Row],[1022]]*$T$8),( Table1[[#This Row],[1020]]*$U$8))</f>
        <v>3.3219982849082919</v>
      </c>
      <c r="H624" s="5">
        <v>5.4</v>
      </c>
      <c r="I624" s="7">
        <v>6.3611469999999999</v>
      </c>
      <c r="J624" s="7">
        <f>Table1[[#This Row],[modulair]]-Table1[[#This Row],[adjusted_weighted_FEM_avg]]</f>
        <v>2.0780017150917085</v>
      </c>
      <c r="K624" s="5">
        <f>Table1[[#This Row],[purpleair]]-Table1[[#This Row],[adjusted_weighted_FEM_avg]]</f>
        <v>3.039148715091708</v>
      </c>
      <c r="L624" s="5">
        <f>ABS(Table1[[#This Row],[modulair_err]])</f>
        <v>2.0780017150917085</v>
      </c>
      <c r="M624" s="5">
        <f>ABS(Table1[[#This Row],[purpleair_err]])</f>
        <v>3.039148715091708</v>
      </c>
      <c r="N624" s="5">
        <f>Table1[[#This Row],[modulair_err]]^2</f>
        <v>4.3180911279240819</v>
      </c>
      <c r="O624" s="5">
        <f>Table1[[#This Row],[purpleair_err]]^2</f>
        <v>9.2364249124435798</v>
      </c>
      <c r="P624" s="5"/>
      <c r="Q624" s="5"/>
    </row>
    <row r="625" spans="1:17" x14ac:dyDescent="0.3">
      <c r="A625" s="2">
        <v>45529.458333333299</v>
      </c>
      <c r="B625" s="5">
        <v>-0.1</v>
      </c>
      <c r="C625" s="5">
        <v>12.7</v>
      </c>
      <c r="D625" s="5">
        <v>13</v>
      </c>
      <c r="E625" s="5">
        <f t="shared" si="15"/>
        <v>8.5333333333333332</v>
      </c>
      <c r="F625" s="5">
        <f>AVERAGE((Table1[[#This Row],[thermo]]*$S$7),(Table1[[#This Row],[1022]]*$T$7),( Table1[[#This Row],[1020]]*$U$7))</f>
        <v>10.650895724062716</v>
      </c>
      <c r="G625" s="5">
        <f>AVERAGE((Table1[[#This Row],[thermo]]*$S$8),(Table1[[#This Row],[1022]]*$T$8),( Table1[[#This Row],[1020]]*$U$8))</f>
        <v>9.3158194139954329</v>
      </c>
      <c r="H625" s="5">
        <v>9.1</v>
      </c>
      <c r="I625" s="7">
        <v>8.8146100000000001</v>
      </c>
      <c r="J625" s="7">
        <f>Table1[[#This Row],[modulair]]-Table1[[#This Row],[adjusted_weighted_FEM_avg]]</f>
        <v>-0.21581941399543325</v>
      </c>
      <c r="K625" s="5">
        <f>Table1[[#This Row],[purpleair]]-Table1[[#This Row],[adjusted_weighted_FEM_avg]]</f>
        <v>-0.50120941399543284</v>
      </c>
      <c r="L625" s="5">
        <f>ABS(Table1[[#This Row],[modulair_err]])</f>
        <v>0.21581941399543325</v>
      </c>
      <c r="M625" s="5">
        <f>ABS(Table1[[#This Row],[purpleair_err]])</f>
        <v>0.50120941399543284</v>
      </c>
      <c r="N625" s="5">
        <f>Table1[[#This Row],[modulair_err]]^2</f>
        <v>4.6578019457332212E-2</v>
      </c>
      <c r="O625" s="5">
        <f>Table1[[#This Row],[purpleair_err]]^2</f>
        <v>0.25121087667764519</v>
      </c>
      <c r="P625" s="5"/>
      <c r="Q625" s="5"/>
    </row>
    <row r="626" spans="1:17" x14ac:dyDescent="0.3">
      <c r="A626" s="2">
        <v>45529.5</v>
      </c>
      <c r="B626" s="5">
        <v>10.9</v>
      </c>
      <c r="C626" s="5">
        <v>11.7</v>
      </c>
      <c r="D626" s="5">
        <v>7.2</v>
      </c>
      <c r="E626" s="5">
        <f t="shared" si="15"/>
        <v>9.9333333333333336</v>
      </c>
      <c r="F626" s="5">
        <f>AVERAGE((Table1[[#This Row],[thermo]]*$S$7),(Table1[[#This Row],[1022]]*$T$7),( Table1[[#This Row],[1020]]*$U$7))</f>
        <v>10.340325162182577</v>
      </c>
      <c r="G626" s="5">
        <f>AVERAGE((Table1[[#This Row],[thermo]]*$S$8),(Table1[[#This Row],[1022]]*$T$8),( Table1[[#This Row],[1020]]*$U$8))</f>
        <v>10.040396473791102</v>
      </c>
      <c r="H626" s="5">
        <v>9.1</v>
      </c>
      <c r="I626" s="7">
        <v>9.2927199999999992</v>
      </c>
      <c r="J626" s="7">
        <f>Table1[[#This Row],[modulair]]-Table1[[#This Row],[adjusted_weighted_FEM_avg]]</f>
        <v>-0.94039647379110214</v>
      </c>
      <c r="K626" s="5">
        <f>Table1[[#This Row],[purpleair]]-Table1[[#This Row],[adjusted_weighted_FEM_avg]]</f>
        <v>-0.74767647379110258</v>
      </c>
      <c r="L626" s="5">
        <f>ABS(Table1[[#This Row],[modulair_err]])</f>
        <v>0.94039647379110214</v>
      </c>
      <c r="M626" s="5">
        <f>ABS(Table1[[#This Row],[purpleair_err]])</f>
        <v>0.74767647379110258</v>
      </c>
      <c r="N626" s="5">
        <f>Table1[[#This Row],[modulair_err]]^2</f>
        <v>0.8843455279187391</v>
      </c>
      <c r="O626" s="5">
        <f>Table1[[#This Row],[purpleair_err]]^2</f>
        <v>0.55902010946069736</v>
      </c>
      <c r="P626" s="5"/>
      <c r="Q626" s="5"/>
    </row>
    <row r="627" spans="1:17" x14ac:dyDescent="0.3">
      <c r="A627" s="2">
        <v>45529.541666666701</v>
      </c>
      <c r="B627" s="5">
        <v>13.3</v>
      </c>
      <c r="C627" s="5">
        <v>10.4</v>
      </c>
      <c r="D627" s="5">
        <v>6.8</v>
      </c>
      <c r="E627" s="5">
        <f t="shared" si="15"/>
        <v>10.166666666666668</v>
      </c>
      <c r="F627" s="5">
        <f>AVERAGE((Table1[[#This Row],[thermo]]*$S$7),(Table1[[#This Row],[1022]]*$T$7),( Table1[[#This Row],[1020]]*$U$7))</f>
        <v>9.9015790404210815</v>
      </c>
      <c r="G627" s="5">
        <f>AVERAGE((Table1[[#This Row],[thermo]]*$S$8),(Table1[[#This Row],[1022]]*$T$8),( Table1[[#This Row],[1020]]*$U$8))</f>
        <v>10.034843037952083</v>
      </c>
      <c r="H627" s="5">
        <v>8.4</v>
      </c>
      <c r="I627" s="7">
        <v>10.137976999999999</v>
      </c>
      <c r="J627" s="7">
        <f>Table1[[#This Row],[modulair]]-Table1[[#This Row],[adjusted_weighted_FEM_avg]]</f>
        <v>-1.6348430379520824</v>
      </c>
      <c r="K627" s="5">
        <f>Table1[[#This Row],[purpleair]]-Table1[[#This Row],[adjusted_weighted_FEM_avg]]</f>
        <v>0.10313396204791658</v>
      </c>
      <c r="L627" s="5">
        <f>ABS(Table1[[#This Row],[modulair_err]])</f>
        <v>1.6348430379520824</v>
      </c>
      <c r="M627" s="5">
        <f>ABS(Table1[[#This Row],[purpleair_err]])</f>
        <v>0.10313396204791658</v>
      </c>
      <c r="N627" s="5">
        <f>Table1[[#This Row],[modulair_err]]^2</f>
        <v>2.6727117587403941</v>
      </c>
      <c r="O627" s="5">
        <f>Table1[[#This Row],[purpleair_err]]^2</f>
        <v>1.0636614127701099E-2</v>
      </c>
      <c r="P627" s="5"/>
      <c r="Q627" s="5"/>
    </row>
    <row r="628" spans="1:17" x14ac:dyDescent="0.3">
      <c r="A628" s="2">
        <v>45529.583333333299</v>
      </c>
      <c r="B628" s="5">
        <v>9.1</v>
      </c>
      <c r="C628" s="5">
        <v>7.4</v>
      </c>
      <c r="D628" s="5">
        <v>10.8</v>
      </c>
      <c r="E628" s="5">
        <f t="shared" si="15"/>
        <v>9.1</v>
      </c>
      <c r="F628" s="5">
        <f>AVERAGE((Table1[[#This Row],[thermo]]*$S$7),(Table1[[#This Row],[1022]]*$T$7),( Table1[[#This Row],[1020]]*$U$7))</f>
        <v>8.6096916872315337</v>
      </c>
      <c r="G628" s="5">
        <f>AVERAGE((Table1[[#This Row],[thermo]]*$S$8),(Table1[[#This Row],[1022]]*$T$8),( Table1[[#This Row],[1020]]*$U$8))</f>
        <v>8.9518041761407385</v>
      </c>
      <c r="H628" s="5">
        <v>10.199999999999999</v>
      </c>
      <c r="I628" s="7">
        <v>10.89101</v>
      </c>
      <c r="J628" s="7">
        <f>Table1[[#This Row],[modulair]]-Table1[[#This Row],[adjusted_weighted_FEM_avg]]</f>
        <v>1.2481958238592608</v>
      </c>
      <c r="K628" s="5">
        <f>Table1[[#This Row],[purpleair]]-Table1[[#This Row],[adjusted_weighted_FEM_avg]]</f>
        <v>1.9392058238592611</v>
      </c>
      <c r="L628" s="5">
        <f>ABS(Table1[[#This Row],[modulair_err]])</f>
        <v>1.2481958238592608</v>
      </c>
      <c r="M628" s="5">
        <f>ABS(Table1[[#This Row],[purpleair_err]])</f>
        <v>1.9392058238592611</v>
      </c>
      <c r="N628" s="5">
        <f>Table1[[#This Row],[modulair_err]]^2</f>
        <v>1.5579928146996986</v>
      </c>
      <c r="O628" s="5">
        <f>Table1[[#This Row],[purpleair_err]]^2</f>
        <v>3.7605192272896755</v>
      </c>
      <c r="P628" s="5"/>
      <c r="Q628" s="5"/>
    </row>
    <row r="629" spans="1:17" x14ac:dyDescent="0.3">
      <c r="A629" s="2">
        <v>45529.625</v>
      </c>
      <c r="B629" s="5">
        <v>12.1</v>
      </c>
      <c r="C629" s="5">
        <v>7.6</v>
      </c>
      <c r="D629" s="5">
        <v>12.3</v>
      </c>
      <c r="E629" s="5">
        <f t="shared" si="15"/>
        <v>10.666666666666666</v>
      </c>
      <c r="F629" s="5">
        <f>AVERAGE((Table1[[#This Row],[thermo]]*$S$7),(Table1[[#This Row],[1022]]*$T$7),( Table1[[#This Row],[1020]]*$U$7))</f>
        <v>9.6301405391486057</v>
      </c>
      <c r="G629" s="5">
        <f>AVERAGE((Table1[[#This Row],[thermo]]*$S$8),(Table1[[#This Row],[1022]]*$T$8),( Table1[[#This Row],[1020]]*$U$8))</f>
        <v>10.329725981333413</v>
      </c>
      <c r="H629" s="5">
        <v>10.9</v>
      </c>
      <c r="I629" s="7">
        <v>11.196243000000001</v>
      </c>
      <c r="J629" s="7">
        <f>Table1[[#This Row],[modulair]]-Table1[[#This Row],[adjusted_weighted_FEM_avg]]</f>
        <v>0.57027401866658778</v>
      </c>
      <c r="K629" s="5">
        <f>Table1[[#This Row],[purpleair]]-Table1[[#This Row],[adjusted_weighted_FEM_avg]]</f>
        <v>0.86651701866658826</v>
      </c>
      <c r="L629" s="5">
        <f>ABS(Table1[[#This Row],[modulair_err]])</f>
        <v>0.57027401866658778</v>
      </c>
      <c r="M629" s="5">
        <f>ABS(Table1[[#This Row],[purpleair_err]])</f>
        <v>0.86651701866658826</v>
      </c>
      <c r="N629" s="5">
        <f>Table1[[#This Row],[modulair_err]]^2</f>
        <v>0.32521245636613971</v>
      </c>
      <c r="O629" s="5">
        <f>Table1[[#This Row],[purpleair_err]]^2</f>
        <v>0.75085174363883245</v>
      </c>
      <c r="P629" s="5"/>
      <c r="Q629" s="5"/>
    </row>
    <row r="630" spans="1:17" x14ac:dyDescent="0.3">
      <c r="A630" s="2">
        <v>45529.666666666701</v>
      </c>
      <c r="B630" s="5">
        <v>16.100000000000001</v>
      </c>
      <c r="C630" s="5">
        <v>10</v>
      </c>
      <c r="D630" s="5">
        <v>8.6999999999999993</v>
      </c>
      <c r="E630" s="5">
        <f t="shared" si="15"/>
        <v>11.6</v>
      </c>
      <c r="F630" s="5">
        <f>AVERAGE((Table1[[#This Row],[thermo]]*$S$7),(Table1[[#This Row],[1022]]*$T$7),( Table1[[#This Row],[1020]]*$U$7))</f>
        <v>10.661172138198083</v>
      </c>
      <c r="G630" s="5">
        <f>AVERAGE((Table1[[#This Row],[thermo]]*$S$8),(Table1[[#This Row],[1022]]*$T$8),( Table1[[#This Row],[1020]]*$U$8))</f>
        <v>11.241987840112662</v>
      </c>
      <c r="H630" s="5">
        <v>9</v>
      </c>
      <c r="I630" s="7">
        <v>10.689012999999999</v>
      </c>
      <c r="J630" s="7">
        <f>Table1[[#This Row],[modulair]]-Table1[[#This Row],[adjusted_weighted_FEM_avg]]</f>
        <v>-2.2419878401126621</v>
      </c>
      <c r="K630" s="5">
        <f>Table1[[#This Row],[purpleair]]-Table1[[#This Row],[adjusted_weighted_FEM_avg]]</f>
        <v>-0.55297484011266285</v>
      </c>
      <c r="L630" s="5">
        <f>ABS(Table1[[#This Row],[modulair_err]])</f>
        <v>2.2419878401126621</v>
      </c>
      <c r="M630" s="5">
        <f>ABS(Table1[[#This Row],[purpleair_err]])</f>
        <v>0.55297484011266285</v>
      </c>
      <c r="N630" s="5">
        <f>Table1[[#This Row],[modulair_err]]^2</f>
        <v>5.0265094752130395</v>
      </c>
      <c r="O630" s="5">
        <f>Table1[[#This Row],[purpleair_err]]^2</f>
        <v>0.30578117379762504</v>
      </c>
      <c r="P630" s="5"/>
      <c r="Q630" s="5"/>
    </row>
    <row r="631" spans="1:17" x14ac:dyDescent="0.3">
      <c r="A631" s="2">
        <v>45529.708333333299</v>
      </c>
      <c r="B631" s="5">
        <v>13.9</v>
      </c>
      <c r="C631" s="5">
        <v>10.7</v>
      </c>
      <c r="D631" s="5">
        <v>8.1999999999999993</v>
      </c>
      <c r="E631" s="5">
        <f t="shared" si="15"/>
        <v>10.933333333333332</v>
      </c>
      <c r="F631" s="5">
        <f>AVERAGE((Table1[[#This Row],[thermo]]*$S$7),(Table1[[#This Row],[1022]]*$T$7),( Table1[[#This Row],[1020]]*$U$7))</f>
        <v>10.551331313269685</v>
      </c>
      <c r="G631" s="5">
        <f>AVERAGE((Table1[[#This Row],[thermo]]*$S$8),(Table1[[#This Row],[1022]]*$T$8),( Table1[[#This Row],[1020]]*$U$8))</f>
        <v>10.768922340196243</v>
      </c>
      <c r="H631" s="5">
        <v>8.1</v>
      </c>
      <c r="I631" s="7">
        <v>9.6530670000000001</v>
      </c>
      <c r="J631" s="7">
        <f>Table1[[#This Row],[modulair]]-Table1[[#This Row],[adjusted_weighted_FEM_avg]]</f>
        <v>-2.668922340196243</v>
      </c>
      <c r="K631" s="5">
        <f>Table1[[#This Row],[purpleair]]-Table1[[#This Row],[adjusted_weighted_FEM_avg]]</f>
        <v>-1.1158553401962426</v>
      </c>
      <c r="L631" s="5">
        <f>ABS(Table1[[#This Row],[modulair_err]])</f>
        <v>2.668922340196243</v>
      </c>
      <c r="M631" s="5">
        <f>ABS(Table1[[#This Row],[purpleair_err]])</f>
        <v>1.1158553401962426</v>
      </c>
      <c r="N631" s="5">
        <f>Table1[[#This Row],[modulair_err]]^2</f>
        <v>7.1231464579985904</v>
      </c>
      <c r="O631" s="5">
        <f>Table1[[#This Row],[purpleair_err]]^2</f>
        <v>1.2451331402444723</v>
      </c>
      <c r="P631" s="5"/>
      <c r="Q631" s="5"/>
    </row>
    <row r="632" spans="1:17" x14ac:dyDescent="0.3">
      <c r="A632" s="2">
        <v>45529.75</v>
      </c>
      <c r="B632" s="5">
        <v>9.4</v>
      </c>
      <c r="C632" s="5">
        <v>2.1</v>
      </c>
      <c r="D632" s="5">
        <v>6.7</v>
      </c>
      <c r="E632" s="5">
        <f t="shared" si="15"/>
        <v>6.0666666666666664</v>
      </c>
      <c r="F632" s="5">
        <f>AVERAGE((Table1[[#This Row],[thermo]]*$S$7),(Table1[[#This Row],[1022]]*$T$7),( Table1[[#This Row],[1020]]*$U$7))</f>
        <v>4.5690130372510458</v>
      </c>
      <c r="G632" s="5">
        <f>AVERAGE((Table1[[#This Row],[thermo]]*$S$8),(Table1[[#This Row],[1022]]*$T$8),( Table1[[#This Row],[1020]]*$U$8))</f>
        <v>5.5589995684531566</v>
      </c>
      <c r="H632" s="5">
        <v>4.5999999999999996</v>
      </c>
      <c r="I632" s="7">
        <v>6.9907969999999997</v>
      </c>
      <c r="J632" s="7">
        <f>Table1[[#This Row],[modulair]]-Table1[[#This Row],[adjusted_weighted_FEM_avg]]</f>
        <v>-0.95899956845315693</v>
      </c>
      <c r="K632" s="5">
        <f>Table1[[#This Row],[purpleair]]-Table1[[#This Row],[adjusted_weighted_FEM_avg]]</f>
        <v>1.4317974315468431</v>
      </c>
      <c r="L632" s="5">
        <f>ABS(Table1[[#This Row],[modulair_err]])</f>
        <v>0.95899956845315693</v>
      </c>
      <c r="M632" s="5">
        <f>ABS(Table1[[#This Row],[purpleair_err]])</f>
        <v>1.4317974315468431</v>
      </c>
      <c r="N632" s="5">
        <f>Table1[[#This Row],[modulair_err]]^2</f>
        <v>0.9196801722933412</v>
      </c>
      <c r="O632" s="5">
        <f>Table1[[#This Row],[purpleair_err]]^2</f>
        <v>2.0500438849841371</v>
      </c>
      <c r="P632" s="5"/>
      <c r="Q632" s="5"/>
    </row>
    <row r="633" spans="1:17" x14ac:dyDescent="0.3">
      <c r="A633" s="2">
        <v>45529.791666666701</v>
      </c>
      <c r="B633" s="5">
        <v>18.100000000000001</v>
      </c>
      <c r="C633" s="5">
        <v>-5.7</v>
      </c>
      <c r="D633" s="5">
        <v>5.5</v>
      </c>
      <c r="E633" s="5">
        <f t="shared" si="15"/>
        <v>5.9666666666666677</v>
      </c>
      <c r="F633" s="5">
        <f>AVERAGE((Table1[[#This Row],[thermo]]*$S$7),(Table1[[#This Row],[1022]]*$T$7),( Table1[[#This Row],[1020]]*$U$7))</f>
        <v>1.3146984220609781</v>
      </c>
      <c r="G633" s="5">
        <f>AVERAGE((Table1[[#This Row],[thermo]]*$S$8),(Table1[[#This Row],[1022]]*$T$8),( Table1[[#This Row],[1020]]*$U$8))</f>
        <v>4.3604047960741239</v>
      </c>
      <c r="H633" s="5">
        <v>2.6</v>
      </c>
      <c r="I633" s="7">
        <v>4.5732229999999996</v>
      </c>
      <c r="J633" s="7">
        <f>Table1[[#This Row],[modulair]]-Table1[[#This Row],[adjusted_weighted_FEM_avg]]</f>
        <v>-1.7604047960741238</v>
      </c>
      <c r="K633" s="5">
        <f>Table1[[#This Row],[purpleair]]-Table1[[#This Row],[adjusted_weighted_FEM_avg]]</f>
        <v>0.21281820392587569</v>
      </c>
      <c r="L633" s="5">
        <f>ABS(Table1[[#This Row],[modulair_err]])</f>
        <v>1.7604047960741238</v>
      </c>
      <c r="M633" s="5">
        <f>ABS(Table1[[#This Row],[purpleair_err]])</f>
        <v>0.21281820392587569</v>
      </c>
      <c r="N633" s="5">
        <f>Table1[[#This Row],[modulair_err]]^2</f>
        <v>3.0990250460407776</v>
      </c>
      <c r="O633" s="5">
        <f>Table1[[#This Row],[purpleair_err]]^2</f>
        <v>4.5291587922235615E-2</v>
      </c>
      <c r="P633" s="5"/>
      <c r="Q633" s="5"/>
    </row>
    <row r="634" spans="1:17" x14ac:dyDescent="0.3">
      <c r="A634" s="2">
        <v>45529.833333333299</v>
      </c>
      <c r="B634" s="5">
        <v>8.6999999999999993</v>
      </c>
      <c r="C634" s="5">
        <v>-2.8</v>
      </c>
      <c r="D634" s="5">
        <v>7</v>
      </c>
      <c r="E634" s="5">
        <f t="shared" si="15"/>
        <v>4.3</v>
      </c>
      <c r="F634" s="5">
        <f>AVERAGE((Table1[[#This Row],[thermo]]*$S$7),(Table1[[#This Row],[1022]]*$T$7),( Table1[[#This Row],[1020]]*$U$7))</f>
        <v>1.7854885650534851</v>
      </c>
      <c r="G634" s="5">
        <f>AVERAGE((Table1[[#This Row],[thermo]]*$S$8),(Table1[[#This Row],[1022]]*$T$8),( Table1[[#This Row],[1020]]*$U$8))</f>
        <v>3.467387068197187</v>
      </c>
      <c r="H634" s="5">
        <v>2.9</v>
      </c>
      <c r="I634" s="7">
        <v>4.5604230000000001</v>
      </c>
      <c r="J634" s="7">
        <f>Table1[[#This Row],[modulair]]-Table1[[#This Row],[adjusted_weighted_FEM_avg]]</f>
        <v>-0.56738706819718709</v>
      </c>
      <c r="K634" s="5">
        <f>Table1[[#This Row],[purpleair]]-Table1[[#This Row],[adjusted_weighted_FEM_avg]]</f>
        <v>1.0930359318028131</v>
      </c>
      <c r="L634" s="5">
        <f>ABS(Table1[[#This Row],[modulair_err]])</f>
        <v>0.56738706819718709</v>
      </c>
      <c r="M634" s="5">
        <f>ABS(Table1[[#This Row],[purpleair_err]])</f>
        <v>1.0930359318028131</v>
      </c>
      <c r="N634" s="5">
        <f>Table1[[#This Row],[modulair_err]]^2</f>
        <v>0.32192808515739946</v>
      </c>
      <c r="O634" s="5">
        <f>Table1[[#This Row],[purpleair_err]]^2</f>
        <v>1.1947275482120439</v>
      </c>
      <c r="P634" s="5"/>
      <c r="Q634" s="5"/>
    </row>
    <row r="635" spans="1:17" x14ac:dyDescent="0.3">
      <c r="A635" s="2">
        <v>45529.875</v>
      </c>
      <c r="B635" s="5">
        <v>9.8000000000000007</v>
      </c>
      <c r="C635" s="5">
        <v>1.6</v>
      </c>
      <c r="D635" s="5">
        <v>8.6999999999999993</v>
      </c>
      <c r="E635" s="5">
        <f t="shared" si="15"/>
        <v>6.7</v>
      </c>
      <c r="F635" s="5">
        <f>AVERAGE((Table1[[#This Row],[thermo]]*$S$7),(Table1[[#This Row],[1022]]*$T$7),( Table1[[#This Row],[1020]]*$U$7))</f>
        <v>4.9002262250456452</v>
      </c>
      <c r="G635" s="5">
        <f>AVERAGE((Table1[[#This Row],[thermo]]*$S$8),(Table1[[#This Row],[1022]]*$T$8),( Table1[[#This Row],[1020]]*$U$8))</f>
        <v>6.1048670648582473</v>
      </c>
      <c r="H635" s="5">
        <v>2.6</v>
      </c>
      <c r="I635" s="7">
        <v>4.5511169999999996</v>
      </c>
      <c r="J635" s="7">
        <f>Table1[[#This Row],[modulair]]-Table1[[#This Row],[adjusted_weighted_FEM_avg]]</f>
        <v>-3.5048670648582472</v>
      </c>
      <c r="K635" s="5">
        <f>Table1[[#This Row],[purpleair]]-Table1[[#This Row],[adjusted_weighted_FEM_avg]]</f>
        <v>-1.5537500648582476</v>
      </c>
      <c r="L635" s="5">
        <f>ABS(Table1[[#This Row],[modulair_err]])</f>
        <v>3.5048670648582472</v>
      </c>
      <c r="M635" s="5">
        <f>ABS(Table1[[#This Row],[purpleair_err]])</f>
        <v>1.5537500648582476</v>
      </c>
      <c r="N635" s="5">
        <f>Table1[[#This Row],[modulair_err]]^2</f>
        <v>12.284093142328064</v>
      </c>
      <c r="O635" s="5">
        <f>Table1[[#This Row],[purpleair_err]]^2</f>
        <v>2.4141392640470087</v>
      </c>
      <c r="P635" s="5"/>
      <c r="Q635" s="5"/>
    </row>
    <row r="636" spans="1:17" x14ac:dyDescent="0.3">
      <c r="A636" s="2">
        <v>45529.916666666701</v>
      </c>
      <c r="B636" s="5">
        <v>6.6</v>
      </c>
      <c r="C636" s="5">
        <v>0.1</v>
      </c>
      <c r="D636" s="5">
        <v>7.5</v>
      </c>
      <c r="E636" s="5">
        <f t="shared" si="15"/>
        <v>4.7333333333333334</v>
      </c>
      <c r="F636" s="5">
        <f>AVERAGE((Table1[[#This Row],[thermo]]*$S$7),(Table1[[#This Row],[1022]]*$T$7),( Table1[[#This Row],[1020]]*$U$7))</f>
        <v>3.1989863300385024</v>
      </c>
      <c r="G636" s="5">
        <f>AVERAGE((Table1[[#This Row],[thermo]]*$S$8),(Table1[[#This Row],[1022]]*$T$8),( Table1[[#This Row],[1020]]*$U$8))</f>
        <v>4.2387760364816849</v>
      </c>
      <c r="H636" s="5">
        <v>2.1</v>
      </c>
      <c r="I636" s="7">
        <v>3.559307</v>
      </c>
      <c r="J636" s="7">
        <f>Table1[[#This Row],[modulair]]-Table1[[#This Row],[adjusted_weighted_FEM_avg]]</f>
        <v>-2.1387760364816848</v>
      </c>
      <c r="K636" s="5">
        <f>Table1[[#This Row],[purpleair]]-Table1[[#This Row],[adjusted_weighted_FEM_avg]]</f>
        <v>-0.67946903648168488</v>
      </c>
      <c r="L636" s="5">
        <f>ABS(Table1[[#This Row],[modulair_err]])</f>
        <v>2.1387760364816848</v>
      </c>
      <c r="M636" s="5">
        <f>ABS(Table1[[#This Row],[purpleair_err]])</f>
        <v>0.67946903648168488</v>
      </c>
      <c r="N636" s="5">
        <f>Table1[[#This Row],[modulair_err]]^2</f>
        <v>4.5743629342283052</v>
      </c>
      <c r="O636" s="5">
        <f>Table1[[#This Row],[purpleair_err]]^2</f>
        <v>0.46167817153734925</v>
      </c>
      <c r="P636" s="5"/>
      <c r="Q636" s="5"/>
    </row>
    <row r="637" spans="1:17" x14ac:dyDescent="0.3">
      <c r="A637" s="2">
        <v>45529.958333333299</v>
      </c>
      <c r="B637" s="5">
        <v>8.5</v>
      </c>
      <c r="C637" s="5">
        <v>4.7</v>
      </c>
      <c r="D637" s="5">
        <v>7.2</v>
      </c>
      <c r="E637" s="5">
        <f t="shared" si="15"/>
        <v>6.8</v>
      </c>
      <c r="F637" s="5">
        <f>AVERAGE((Table1[[#This Row],[thermo]]*$S$7),(Table1[[#This Row],[1022]]*$T$7),( Table1[[#This Row],[1020]]*$U$7))</f>
        <v>6.0139885665961677</v>
      </c>
      <c r="G637" s="5">
        <f>AVERAGE((Table1[[#This Row],[thermo]]*$S$8),(Table1[[#This Row],[1022]]*$T$8),( Table1[[#This Row],[1020]]*$U$8))</f>
        <v>6.5343773808304251</v>
      </c>
      <c r="H637" s="5">
        <v>2.5</v>
      </c>
      <c r="I637" s="7">
        <v>3.2711830000000002</v>
      </c>
      <c r="J637" s="7">
        <f>Table1[[#This Row],[modulair]]-Table1[[#This Row],[adjusted_weighted_FEM_avg]]</f>
        <v>-4.0343773808304251</v>
      </c>
      <c r="K637" s="5">
        <f>Table1[[#This Row],[purpleair]]-Table1[[#This Row],[adjusted_weighted_FEM_avg]]</f>
        <v>-3.2631943808304249</v>
      </c>
      <c r="L637" s="5">
        <f>ABS(Table1[[#This Row],[modulair_err]])</f>
        <v>4.0343773808304251</v>
      </c>
      <c r="M637" s="5">
        <f>ABS(Table1[[#This Row],[purpleair_err]])</f>
        <v>3.2631943808304249</v>
      </c>
      <c r="N637" s="5">
        <f>Table1[[#This Row],[modulair_err]]^2</f>
        <v>16.276200850956162</v>
      </c>
      <c r="O637" s="5">
        <f>Table1[[#This Row],[purpleair_err]]^2</f>
        <v>10.64843756708326</v>
      </c>
      <c r="P637" s="5"/>
      <c r="Q637" s="5"/>
    </row>
    <row r="638" spans="1:17" x14ac:dyDescent="0.3">
      <c r="A638" s="2">
        <v>45530</v>
      </c>
      <c r="B638" s="5">
        <v>3.6</v>
      </c>
      <c r="C638" s="5">
        <v>3.8</v>
      </c>
      <c r="D638" s="5">
        <v>4.7</v>
      </c>
      <c r="E638" s="5">
        <f t="shared" si="15"/>
        <v>4.0333333333333341</v>
      </c>
      <c r="F638" s="5">
        <f>AVERAGE((Table1[[#This Row],[thermo]]*$S$7),(Table1[[#This Row],[1022]]*$T$7),( Table1[[#This Row],[1020]]*$U$7))</f>
        <v>4.0120042308846688</v>
      </c>
      <c r="G638" s="5">
        <f>AVERAGE((Table1[[#This Row],[thermo]]*$S$8),(Table1[[#This Row],[1022]]*$T$8),( Table1[[#This Row],[1020]]*$U$8))</f>
        <v>4.034036719588979</v>
      </c>
      <c r="H638" s="5">
        <v>3.1</v>
      </c>
      <c r="I638" s="7">
        <v>3.60073</v>
      </c>
      <c r="J638" s="7">
        <f>Table1[[#This Row],[modulair]]-Table1[[#This Row],[adjusted_weighted_FEM_avg]]</f>
        <v>-0.93403671958897894</v>
      </c>
      <c r="K638" s="5">
        <f>Table1[[#This Row],[purpleair]]-Table1[[#This Row],[adjusted_weighted_FEM_avg]]</f>
        <v>-0.43330671958897904</v>
      </c>
      <c r="L638" s="5">
        <f>ABS(Table1[[#This Row],[modulair_err]])</f>
        <v>0.93403671958897894</v>
      </c>
      <c r="M638" s="5">
        <f>ABS(Table1[[#This Row],[purpleair_err]])</f>
        <v>0.43330671958897904</v>
      </c>
      <c r="N638" s="5">
        <f>Table1[[#This Row],[modulair_err]]^2</f>
        <v>0.87242459354054092</v>
      </c>
      <c r="O638" s="5">
        <f>Table1[[#This Row],[purpleair_err]]^2</f>
        <v>0.1877547132409621</v>
      </c>
      <c r="P638" s="5"/>
      <c r="Q638" s="5"/>
    </row>
    <row r="639" spans="1:17" x14ac:dyDescent="0.3">
      <c r="A639" s="2">
        <v>45530.041666666701</v>
      </c>
      <c r="B639" s="5">
        <v>9.8000000000000007</v>
      </c>
      <c r="C639" s="5">
        <v>6.7</v>
      </c>
      <c r="D639" s="5">
        <v>3</v>
      </c>
      <c r="E639" s="5">
        <f t="shared" si="15"/>
        <v>6.5</v>
      </c>
      <c r="F639" s="5">
        <f>AVERAGE((Table1[[#This Row],[thermo]]*$S$7),(Table1[[#This Row],[1022]]*$T$7),( Table1[[#This Row],[1020]]*$U$7))</f>
        <v>6.2076184402876313</v>
      </c>
      <c r="G639" s="5">
        <f>AVERAGE((Table1[[#This Row],[thermo]]*$S$8),(Table1[[#This Row],[1022]]*$T$8),( Table1[[#This Row],[1020]]*$U$8))</f>
        <v>6.3571767286904937</v>
      </c>
      <c r="H639" s="5">
        <v>3.1</v>
      </c>
      <c r="I639" s="7">
        <v>3.5766200000000001</v>
      </c>
      <c r="J639" s="7">
        <f>Table1[[#This Row],[modulair]]-Table1[[#This Row],[adjusted_weighted_FEM_avg]]</f>
        <v>-3.2571767286904936</v>
      </c>
      <c r="K639" s="5">
        <f>Table1[[#This Row],[purpleair]]-Table1[[#This Row],[adjusted_weighted_FEM_avg]]</f>
        <v>-2.7805567286904935</v>
      </c>
      <c r="L639" s="5">
        <f>ABS(Table1[[#This Row],[modulair_err]])</f>
        <v>3.2571767286904936</v>
      </c>
      <c r="M639" s="5">
        <f>ABS(Table1[[#This Row],[purpleair_err]])</f>
        <v>2.7805567286904935</v>
      </c>
      <c r="N639" s="5">
        <f>Table1[[#This Row],[modulair_err]]^2</f>
        <v>10.609200241922904</v>
      </c>
      <c r="O639" s="5">
        <f>Table1[[#This Row],[purpleair_err]]^2</f>
        <v>7.7314957214659792</v>
      </c>
      <c r="P639" s="5"/>
      <c r="Q639" s="5"/>
    </row>
    <row r="640" spans="1:17" x14ac:dyDescent="0.3">
      <c r="A640" s="2">
        <v>45530.083333333299</v>
      </c>
      <c r="B640" s="5">
        <v>-4.7</v>
      </c>
      <c r="C640" s="5">
        <v>8.6999999999999993</v>
      </c>
      <c r="D640" s="5">
        <v>4</v>
      </c>
      <c r="E640" s="5">
        <f t="shared" si="15"/>
        <v>2.6666666666666665</v>
      </c>
      <c r="F640" s="5">
        <f>AVERAGE((Table1[[#This Row],[thermo]]*$S$7),(Table1[[#This Row],[1022]]*$T$7),( Table1[[#This Row],[1020]]*$U$7))</f>
        <v>5.1882384707362341</v>
      </c>
      <c r="G640" s="5">
        <f>AVERAGE((Table1[[#This Row],[thermo]]*$S$8),(Table1[[#This Row],[1022]]*$T$8),( Table1[[#This Row],[1020]]*$U$8))</f>
        <v>3.55036437336125</v>
      </c>
      <c r="H640" s="5">
        <v>3</v>
      </c>
      <c r="I640" s="7">
        <v>3.332303</v>
      </c>
      <c r="J640" s="7">
        <f>Table1[[#This Row],[modulair]]-Table1[[#This Row],[adjusted_weighted_FEM_avg]]</f>
        <v>-0.55036437336124999</v>
      </c>
      <c r="K640" s="5">
        <f>Table1[[#This Row],[purpleair]]-Table1[[#This Row],[adjusted_weighted_FEM_avg]]</f>
        <v>-0.21806137336124998</v>
      </c>
      <c r="L640" s="5">
        <f>ABS(Table1[[#This Row],[modulair_err]])</f>
        <v>0.55036437336124999</v>
      </c>
      <c r="M640" s="5">
        <f>ABS(Table1[[#This Row],[purpleair_err]])</f>
        <v>0.21806137336124998</v>
      </c>
      <c r="N640" s="5">
        <f>Table1[[#This Row],[modulair_err]]^2</f>
        <v>0.30290094346532137</v>
      </c>
      <c r="O640" s="5">
        <f>Table1[[#This Row],[purpleair_err]]^2</f>
        <v>4.755076255219446E-2</v>
      </c>
      <c r="P640" s="5"/>
      <c r="Q640" s="5"/>
    </row>
    <row r="641" spans="1:17" x14ac:dyDescent="0.3">
      <c r="A641" s="2">
        <v>45530.125</v>
      </c>
      <c r="B641" s="5">
        <v>5.2</v>
      </c>
      <c r="C641" s="5">
        <v>6</v>
      </c>
      <c r="D641" s="5">
        <v>6.3</v>
      </c>
      <c r="E641" s="5">
        <f t="shared" si="15"/>
        <v>5.833333333333333</v>
      </c>
      <c r="F641" s="5">
        <f>AVERAGE((Table1[[#This Row],[thermo]]*$S$7),(Table1[[#This Row],[1022]]*$T$7),( Table1[[#This Row],[1020]]*$U$7))</f>
        <v>5.948586946689896</v>
      </c>
      <c r="G641" s="5">
        <f>AVERAGE((Table1[[#This Row],[thermo]]*$S$8),(Table1[[#This Row],[1022]]*$T$8),( Table1[[#This Row],[1020]]*$U$8))</f>
        <v>5.878618935755437</v>
      </c>
      <c r="H641" s="5">
        <v>2.8</v>
      </c>
      <c r="I641" s="7">
        <v>2.9827933</v>
      </c>
      <c r="J641" s="7">
        <f>Table1[[#This Row],[modulair]]-Table1[[#This Row],[adjusted_weighted_FEM_avg]]</f>
        <v>-3.0786189357554372</v>
      </c>
      <c r="K641" s="5">
        <f>Table1[[#This Row],[purpleair]]-Table1[[#This Row],[adjusted_weighted_FEM_avg]]</f>
        <v>-2.8958256357554371</v>
      </c>
      <c r="L641" s="5">
        <f>ABS(Table1[[#This Row],[modulair_err]])</f>
        <v>3.0786189357554372</v>
      </c>
      <c r="M641" s="5">
        <f>ABS(Table1[[#This Row],[purpleair_err]])</f>
        <v>2.8958256357554371</v>
      </c>
      <c r="N641" s="5">
        <f>Table1[[#This Row],[modulair_err]]^2</f>
        <v>9.4778945515919411</v>
      </c>
      <c r="O641" s="5">
        <f>Table1[[#This Row],[purpleair_err]]^2</f>
        <v>8.3858061126983809</v>
      </c>
      <c r="P641" s="5"/>
      <c r="Q641" s="5"/>
    </row>
    <row r="642" spans="1:17" x14ac:dyDescent="0.3">
      <c r="A642" s="2">
        <v>45530.166666666701</v>
      </c>
      <c r="B642" s="5">
        <v>19.3</v>
      </c>
      <c r="C642" s="5">
        <v>-4.5999999999999996</v>
      </c>
      <c r="D642" s="5">
        <v>4.5</v>
      </c>
      <c r="E642" s="5">
        <f t="shared" si="15"/>
        <v>6.4000000000000012</v>
      </c>
      <c r="F642" s="5">
        <f>AVERAGE((Table1[[#This Row],[thermo]]*$S$7),(Table1[[#This Row],[1022]]*$T$7),( Table1[[#This Row],[1020]]*$U$7))</f>
        <v>1.8589813181942538</v>
      </c>
      <c r="G642" s="5">
        <f>AVERAGE((Table1[[#This Row],[thermo]]*$S$8),(Table1[[#This Row],[1022]]*$T$8),( Table1[[#This Row],[1020]]*$U$8))</f>
        <v>4.8146224649793936</v>
      </c>
      <c r="H642" s="5">
        <v>2.9</v>
      </c>
      <c r="I642" s="7">
        <v>2.8582833000000001</v>
      </c>
      <c r="J642" s="7">
        <f>Table1[[#This Row],[modulair]]-Table1[[#This Row],[adjusted_weighted_FEM_avg]]</f>
        <v>-1.9146224649793937</v>
      </c>
      <c r="K642" s="5">
        <f>Table1[[#This Row],[purpleair]]-Table1[[#This Row],[adjusted_weighted_FEM_avg]]</f>
        <v>-1.9563391649793935</v>
      </c>
      <c r="L642" s="5">
        <f>ABS(Table1[[#This Row],[modulair_err]])</f>
        <v>1.9146224649793937</v>
      </c>
      <c r="M642" s="5">
        <f>ABS(Table1[[#This Row],[purpleair_err]])</f>
        <v>1.9563391649793935</v>
      </c>
      <c r="N642" s="5">
        <f>Table1[[#This Row],[modulair_err]]^2</f>
        <v>3.6657791834037696</v>
      </c>
      <c r="O642" s="5">
        <f>Table1[[#This Row],[purpleair_err]]^2</f>
        <v>3.8272629284322708</v>
      </c>
      <c r="P642" s="5"/>
      <c r="Q642" s="5"/>
    </row>
    <row r="643" spans="1:17" x14ac:dyDescent="0.3">
      <c r="A643" s="2">
        <v>45530.208333333299</v>
      </c>
      <c r="B643" s="5">
        <v>-2.2000000000000002</v>
      </c>
      <c r="C643" s="5">
        <v>3.1</v>
      </c>
      <c r="D643" s="5">
        <v>2.2999999999999998</v>
      </c>
      <c r="E643" s="5">
        <f t="shared" ref="E643:E706" si="16">AVERAGE(B643:D643)</f>
        <v>1.0666666666666667</v>
      </c>
      <c r="F643" s="5">
        <f>AVERAGE((Table1[[#This Row],[thermo]]*$S$7),(Table1[[#This Row],[1022]]*$T$7),( Table1[[#This Row],[1020]]*$U$7))</f>
        <v>1.9996427459217763</v>
      </c>
      <c r="G643" s="5">
        <f>AVERAGE((Table1[[#This Row],[thermo]]*$S$8),(Table1[[#This Row],[1022]]*$T$8),( Table1[[#This Row],[1020]]*$U$8))</f>
        <v>1.4025598008952755</v>
      </c>
      <c r="H643" s="5">
        <v>3</v>
      </c>
      <c r="I643" s="7">
        <v>2.9092867</v>
      </c>
      <c r="J643" s="7">
        <f>Table1[[#This Row],[modulair]]-Table1[[#This Row],[adjusted_weighted_FEM_avg]]</f>
        <v>1.5974401991047245</v>
      </c>
      <c r="K643" s="5">
        <f>Table1[[#This Row],[purpleair]]-Table1[[#This Row],[adjusted_weighted_FEM_avg]]</f>
        <v>1.5067268991047245</v>
      </c>
      <c r="L643" s="5">
        <f>ABS(Table1[[#This Row],[modulair_err]])</f>
        <v>1.5974401991047245</v>
      </c>
      <c r="M643" s="5">
        <f>ABS(Table1[[#This Row],[purpleair_err]])</f>
        <v>1.5067268991047245</v>
      </c>
      <c r="N643" s="5">
        <f>Table1[[#This Row],[modulair_err]]^2</f>
        <v>2.5518151897157417</v>
      </c>
      <c r="O643" s="5">
        <f>Table1[[#This Row],[purpleair_err]]^2</f>
        <v>2.2702259484857383</v>
      </c>
      <c r="P643" s="5"/>
      <c r="Q643" s="5"/>
    </row>
    <row r="644" spans="1:17" x14ac:dyDescent="0.3">
      <c r="A644" s="2">
        <v>45530.25</v>
      </c>
      <c r="B644" s="5">
        <v>-9.6</v>
      </c>
      <c r="C644" s="5">
        <v>3.2</v>
      </c>
      <c r="D644" s="5">
        <v>8.1</v>
      </c>
      <c r="E644" s="5">
        <f t="shared" si="16"/>
        <v>0.56666666666666676</v>
      </c>
      <c r="F644" s="5">
        <f>AVERAGE((Table1[[#This Row],[thermo]]*$S$7),(Table1[[#This Row],[1022]]*$T$7),( Table1[[#This Row],[1020]]*$U$7))</f>
        <v>2.404646600882228</v>
      </c>
      <c r="G644" s="5">
        <f>AVERAGE((Table1[[#This Row],[thermo]]*$S$8),(Table1[[#This Row],[1022]]*$T$8),( Table1[[#This Row],[1020]]*$U$8))</f>
        <v>1.2899492733779203</v>
      </c>
      <c r="H644" s="5">
        <v>3.3</v>
      </c>
      <c r="I644" s="7">
        <v>2.9601099999999998</v>
      </c>
      <c r="J644" s="7">
        <f>Table1[[#This Row],[modulair]]-Table1[[#This Row],[adjusted_weighted_FEM_avg]]</f>
        <v>2.0100507266220795</v>
      </c>
      <c r="K644" s="5">
        <f>Table1[[#This Row],[purpleair]]-Table1[[#This Row],[adjusted_weighted_FEM_avg]]</f>
        <v>1.6701607266220795</v>
      </c>
      <c r="L644" s="5">
        <f>ABS(Table1[[#This Row],[modulair_err]])</f>
        <v>2.0100507266220795</v>
      </c>
      <c r="M644" s="5">
        <f>ABS(Table1[[#This Row],[purpleair_err]])</f>
        <v>1.6701607266220795</v>
      </c>
      <c r="N644" s="5">
        <f>Table1[[#This Row],[modulair_err]]^2</f>
        <v>4.0403039235939495</v>
      </c>
      <c r="O644" s="5">
        <f>Table1[[#This Row],[purpleair_err]]^2</f>
        <v>2.7894368527507925</v>
      </c>
      <c r="P644" s="5"/>
      <c r="Q644" s="5"/>
    </row>
    <row r="645" spans="1:17" x14ac:dyDescent="0.3">
      <c r="A645" s="2">
        <v>45530.291666666701</v>
      </c>
      <c r="B645" s="5">
        <v>-9.3000000000000007</v>
      </c>
      <c r="C645" s="5">
        <v>15.5</v>
      </c>
      <c r="D645" s="5">
        <v>5</v>
      </c>
      <c r="E645" s="5">
        <f t="shared" si="16"/>
        <v>3.7333333333333329</v>
      </c>
      <c r="F645" s="5">
        <f>AVERAGE((Table1[[#This Row],[thermo]]*$S$7),(Table1[[#This Row],[1022]]*$T$7),( Table1[[#This Row],[1020]]*$U$7))</f>
        <v>8.5096154862940736</v>
      </c>
      <c r="G645" s="5">
        <f>AVERAGE((Table1[[#This Row],[thermo]]*$S$8),(Table1[[#This Row],[1022]]*$T$8),( Table1[[#This Row],[1020]]*$U$8))</f>
        <v>5.3920193528156757</v>
      </c>
      <c r="H645" s="5">
        <v>3.6</v>
      </c>
      <c r="I645" s="7">
        <v>3.6659999999999999</v>
      </c>
      <c r="J645" s="7">
        <f>Table1[[#This Row],[modulair]]-Table1[[#This Row],[adjusted_weighted_FEM_avg]]</f>
        <v>-1.7920193528156756</v>
      </c>
      <c r="K645" s="5">
        <f>Table1[[#This Row],[purpleair]]-Table1[[#This Row],[adjusted_weighted_FEM_avg]]</f>
        <v>-1.7260193528156758</v>
      </c>
      <c r="L645" s="5">
        <f>ABS(Table1[[#This Row],[modulair_err]])</f>
        <v>1.7920193528156756</v>
      </c>
      <c r="M645" s="5">
        <f>ABS(Table1[[#This Row],[purpleair_err]])</f>
        <v>1.7260193528156758</v>
      </c>
      <c r="N645" s="5">
        <f>Table1[[#This Row],[modulair_err]]^2</f>
        <v>3.2113333608659129</v>
      </c>
      <c r="O645" s="5">
        <f>Table1[[#This Row],[purpleair_err]]^2</f>
        <v>2.9791428062942442</v>
      </c>
      <c r="P645" s="5"/>
      <c r="Q645" s="5"/>
    </row>
    <row r="646" spans="1:17" x14ac:dyDescent="0.3">
      <c r="A646" s="2">
        <v>45530.333333333299</v>
      </c>
      <c r="B646" s="5">
        <v>16.2</v>
      </c>
      <c r="C646" s="5">
        <v>-0.4</v>
      </c>
      <c r="D646" s="5">
        <v>9.1</v>
      </c>
      <c r="E646" s="5">
        <f t="shared" si="16"/>
        <v>8.2999999999999989</v>
      </c>
      <c r="F646" s="5">
        <f>AVERAGE((Table1[[#This Row],[thermo]]*$S$7),(Table1[[#This Row],[1022]]*$T$7),( Table1[[#This Row],[1020]]*$U$7))</f>
        <v>4.9527409731383285</v>
      </c>
      <c r="G646" s="5">
        <f>AVERAGE((Table1[[#This Row],[thermo]]*$S$8),(Table1[[#This Row],[1022]]*$T$8),( Table1[[#This Row],[1020]]*$U$8))</f>
        <v>7.1579379610724176</v>
      </c>
      <c r="H646" s="5">
        <v>4</v>
      </c>
      <c r="I646" s="7">
        <v>4.3648049999999996</v>
      </c>
      <c r="J646" s="7">
        <f>Table1[[#This Row],[modulair]]-Table1[[#This Row],[adjusted_weighted_FEM_avg]]</f>
        <v>-3.1579379610724176</v>
      </c>
      <c r="K646" s="5">
        <f>Table1[[#This Row],[purpleair]]-Table1[[#This Row],[adjusted_weighted_FEM_avg]]</f>
        <v>-2.793132961072418</v>
      </c>
      <c r="L646" s="5">
        <f>ABS(Table1[[#This Row],[modulair_err]])</f>
        <v>3.1579379610724176</v>
      </c>
      <c r="M646" s="5">
        <f>ABS(Table1[[#This Row],[purpleair_err]])</f>
        <v>2.793132961072418</v>
      </c>
      <c r="N646" s="5">
        <f>Table1[[#This Row],[modulair_err]]^2</f>
        <v>9.9725721659822177</v>
      </c>
      <c r="O646" s="5">
        <f>Table1[[#This Row],[purpleair_err]]^2</f>
        <v>7.801591738229174</v>
      </c>
      <c r="P646" s="5"/>
      <c r="Q646" s="5"/>
    </row>
    <row r="647" spans="1:17" x14ac:dyDescent="0.3">
      <c r="A647" s="2">
        <v>45530.375</v>
      </c>
      <c r="B647" s="5">
        <v>2.8</v>
      </c>
      <c r="C647" s="5">
        <v>10.199999999999999</v>
      </c>
      <c r="D647" s="5">
        <v>11.6</v>
      </c>
      <c r="E647" s="5">
        <f t="shared" si="16"/>
        <v>8.2000000000000011</v>
      </c>
      <c r="F647" s="5">
        <f>AVERAGE((Table1[[#This Row],[thermo]]*$S$7),(Table1[[#This Row],[1022]]*$T$7),( Table1[[#This Row],[1020]]*$U$7))</f>
        <v>9.3496667665278732</v>
      </c>
      <c r="G647" s="5">
        <f>AVERAGE((Table1[[#This Row],[thermo]]*$S$8),(Table1[[#This Row],[1022]]*$T$8),( Table1[[#This Row],[1020]]*$U$8))</f>
        <v>8.6365885129875934</v>
      </c>
      <c r="H647" s="5">
        <v>4</v>
      </c>
      <c r="I647" s="7">
        <v>4.9940280000000001</v>
      </c>
      <c r="J647" s="7">
        <f>Table1[[#This Row],[modulair]]-Table1[[#This Row],[adjusted_weighted_FEM_avg]]</f>
        <v>-4.6365885129875934</v>
      </c>
      <c r="K647" s="5">
        <f>Table1[[#This Row],[purpleair]]-Table1[[#This Row],[adjusted_weighted_FEM_avg]]</f>
        <v>-3.6425605129875933</v>
      </c>
      <c r="L647" s="5">
        <f>ABS(Table1[[#This Row],[modulair_err]])</f>
        <v>4.6365885129875934</v>
      </c>
      <c r="M647" s="5">
        <f>ABS(Table1[[#This Row],[purpleair_err]])</f>
        <v>3.6425605129875933</v>
      </c>
      <c r="N647" s="5">
        <f>Table1[[#This Row],[modulair_err]]^2</f>
        <v>21.497953038768504</v>
      </c>
      <c r="O647" s="5">
        <f>Table1[[#This Row],[purpleair_err]]^2</f>
        <v>13.268247090776439</v>
      </c>
      <c r="P647" s="5"/>
      <c r="Q647" s="5"/>
    </row>
    <row r="648" spans="1:17" x14ac:dyDescent="0.3">
      <c r="A648" s="2">
        <v>45530.416666666701</v>
      </c>
      <c r="B648" s="5">
        <v>0.7</v>
      </c>
      <c r="C648" s="5">
        <v>9.8000000000000007</v>
      </c>
      <c r="D648" s="5">
        <v>9.1</v>
      </c>
      <c r="E648" s="5">
        <f t="shared" si="16"/>
        <v>6.5333333333333341</v>
      </c>
      <c r="F648" s="5">
        <f>AVERAGE((Table1[[#This Row],[thermo]]*$S$7),(Table1[[#This Row],[1022]]*$T$7),( Table1[[#This Row],[1020]]*$U$7))</f>
        <v>8.0942959792670717</v>
      </c>
      <c r="G648" s="5">
        <f>AVERAGE((Table1[[#This Row],[thermo]]*$S$8),(Table1[[#This Row],[1022]]*$T$8),( Table1[[#This Row],[1020]]*$U$8))</f>
        <v>7.1013862536288643</v>
      </c>
      <c r="H648" s="5">
        <v>3.8</v>
      </c>
      <c r="I648" s="7">
        <v>5.3368029999999997</v>
      </c>
      <c r="J648" s="7">
        <f>Table1[[#This Row],[modulair]]-Table1[[#This Row],[adjusted_weighted_FEM_avg]]</f>
        <v>-3.3013862536288645</v>
      </c>
      <c r="K648" s="5">
        <f>Table1[[#This Row],[purpleair]]-Table1[[#This Row],[adjusted_weighted_FEM_avg]]</f>
        <v>-1.7645832536288646</v>
      </c>
      <c r="L648" s="5">
        <f>ABS(Table1[[#This Row],[modulair_err]])</f>
        <v>3.3013862536288645</v>
      </c>
      <c r="M648" s="5">
        <f>ABS(Table1[[#This Row],[purpleair_err]])</f>
        <v>1.7645832536288646</v>
      </c>
      <c r="N648" s="5">
        <f>Table1[[#This Row],[modulair_err]]^2</f>
        <v>10.89915119564963</v>
      </c>
      <c r="O648" s="5">
        <f>Table1[[#This Row],[purpleair_err]]^2</f>
        <v>3.1137540589874297</v>
      </c>
      <c r="P648" s="5"/>
      <c r="Q648" s="5"/>
    </row>
    <row r="649" spans="1:17" x14ac:dyDescent="0.3">
      <c r="A649" s="2">
        <v>45530.458333333299</v>
      </c>
      <c r="B649" s="5"/>
      <c r="C649" s="5">
        <v>2.6</v>
      </c>
      <c r="D649" s="5"/>
      <c r="E649" s="5">
        <f t="shared" si="16"/>
        <v>2.6</v>
      </c>
      <c r="F649" s="5">
        <f>AVERAGE((Table1[[#This Row],[thermo]]*$S$7),(Table1[[#This Row],[1022]]*$T$7),( Table1[[#This Row],[1020]]*$U$7))</f>
        <v>1.4585251018226479</v>
      </c>
      <c r="G649" s="5">
        <f>AVERAGE((Table1[[#This Row],[thermo]]*$S$8),(Table1[[#This Row],[1022]]*$T$8),( Table1[[#This Row],[1020]]*$U$8))</f>
        <v>1.059856270054651</v>
      </c>
      <c r="H649" s="5">
        <v>4</v>
      </c>
      <c r="I649" s="7">
        <v>5.6538300000000001</v>
      </c>
      <c r="J649" s="7">
        <f>Table1[[#This Row],[modulair]]-Table1[[#This Row],[adjusted_weighted_FEM_avg]]</f>
        <v>2.940143729945349</v>
      </c>
      <c r="K649" s="5">
        <f>Table1[[#This Row],[purpleair]]-Table1[[#This Row],[adjusted_weighted_FEM_avg]]</f>
        <v>4.5939737299453487</v>
      </c>
      <c r="L649" s="5">
        <f>ABS(Table1[[#This Row],[modulair_err]])</f>
        <v>2.940143729945349</v>
      </c>
      <c r="M649" s="5">
        <f>ABS(Table1[[#This Row],[purpleair_err]])</f>
        <v>4.5939737299453487</v>
      </c>
      <c r="N649" s="5">
        <f>Table1[[#This Row],[modulair_err]]^2</f>
        <v>8.6444451527369495</v>
      </c>
      <c r="O649" s="5">
        <f>Table1[[#This Row],[purpleair_err]]^2</f>
        <v>21.104594631427979</v>
      </c>
      <c r="P649" s="5"/>
      <c r="Q649" s="5"/>
    </row>
    <row r="650" spans="1:17" x14ac:dyDescent="0.3">
      <c r="A650" s="2">
        <v>45530.5</v>
      </c>
      <c r="B650" s="5"/>
      <c r="C650" s="5">
        <v>22</v>
      </c>
      <c r="D650" s="5"/>
      <c r="E650" s="5">
        <f t="shared" si="16"/>
        <v>22</v>
      </c>
      <c r="F650" s="5">
        <f>AVERAGE((Table1[[#This Row],[thermo]]*$S$7),(Table1[[#This Row],[1022]]*$T$7),( Table1[[#This Row],[1020]]*$U$7))</f>
        <v>12.341366246191635</v>
      </c>
      <c r="G650" s="5">
        <f>AVERAGE((Table1[[#This Row],[thermo]]*$S$8),(Table1[[#This Row],[1022]]*$T$8),( Table1[[#This Row],[1020]]*$U$8))</f>
        <v>8.9680145927701229</v>
      </c>
      <c r="H650" s="5">
        <v>4.0999999999999996</v>
      </c>
      <c r="I650" s="7">
        <v>6.393446</v>
      </c>
      <c r="J650" s="7">
        <f>Table1[[#This Row],[modulair]]-Table1[[#This Row],[adjusted_weighted_FEM_avg]]</f>
        <v>-4.8680145927701233</v>
      </c>
      <c r="K650" s="5">
        <f>Table1[[#This Row],[purpleair]]-Table1[[#This Row],[adjusted_weighted_FEM_avg]]</f>
        <v>-2.574568592770123</v>
      </c>
      <c r="L650" s="5">
        <f>ABS(Table1[[#This Row],[modulair_err]])</f>
        <v>4.8680145927701233</v>
      </c>
      <c r="M650" s="5">
        <f>ABS(Table1[[#This Row],[purpleair_err]])</f>
        <v>2.574568592770123</v>
      </c>
      <c r="N650" s="5">
        <f>Table1[[#This Row],[modulair_err]]^2</f>
        <v>23.69756607542287</v>
      </c>
      <c r="O650" s="5">
        <f>Table1[[#This Row],[purpleair_err]]^2</f>
        <v>6.6284034388783315</v>
      </c>
      <c r="P650" s="5"/>
      <c r="Q650" s="5"/>
    </row>
    <row r="651" spans="1:17" x14ac:dyDescent="0.3">
      <c r="A651" s="2">
        <v>45530.541666666701</v>
      </c>
      <c r="B651" s="5">
        <v>-0.3</v>
      </c>
      <c r="C651" s="5">
        <v>5.7</v>
      </c>
      <c r="D651" s="5">
        <v>5</v>
      </c>
      <c r="E651" s="5">
        <f t="shared" si="16"/>
        <v>3.4666666666666668</v>
      </c>
      <c r="F651" s="5">
        <f>AVERAGE((Table1[[#This Row],[thermo]]*$S$7),(Table1[[#This Row],[1022]]*$T$7),( Table1[[#This Row],[1020]]*$U$7))</f>
        <v>4.5103662117790932</v>
      </c>
      <c r="G651" s="5">
        <f>AVERAGE((Table1[[#This Row],[thermo]]*$S$8),(Table1[[#This Row],[1022]]*$T$8),( Table1[[#This Row],[1020]]*$U$8))</f>
        <v>3.8442761300835322</v>
      </c>
      <c r="H651" s="5">
        <v>5.6</v>
      </c>
      <c r="I651" s="7">
        <v>7.2266079999999997</v>
      </c>
      <c r="J651" s="7">
        <f>Table1[[#This Row],[modulair]]-Table1[[#This Row],[adjusted_weighted_FEM_avg]]</f>
        <v>1.7557238699164675</v>
      </c>
      <c r="K651" s="5">
        <f>Table1[[#This Row],[purpleair]]-Table1[[#This Row],[adjusted_weighted_FEM_avg]]</f>
        <v>3.3823318699164675</v>
      </c>
      <c r="L651" s="5">
        <f>ABS(Table1[[#This Row],[modulair_err]])</f>
        <v>1.7557238699164675</v>
      </c>
      <c r="M651" s="5">
        <f>ABS(Table1[[#This Row],[purpleair_err]])</f>
        <v>3.3823318699164675</v>
      </c>
      <c r="N651" s="5">
        <f>Table1[[#This Row],[modulair_err]]^2</f>
        <v>3.0825663073944569</v>
      </c>
      <c r="O651" s="5">
        <f>Table1[[#This Row],[purpleair_err]]^2</f>
        <v>11.440168878252628</v>
      </c>
      <c r="P651" s="5"/>
      <c r="Q651" s="5"/>
    </row>
    <row r="652" spans="1:17" x14ac:dyDescent="0.3">
      <c r="A652" s="2">
        <v>45530.583333333299</v>
      </c>
      <c r="B652" s="5">
        <v>8.3000000000000007</v>
      </c>
      <c r="C652" s="5">
        <v>5.2</v>
      </c>
      <c r="D652" s="5">
        <v>4.5</v>
      </c>
      <c r="E652" s="5">
        <f t="shared" si="16"/>
        <v>6</v>
      </c>
      <c r="F652" s="5">
        <f>AVERAGE((Table1[[#This Row],[thermo]]*$S$7),(Table1[[#This Row],[1022]]*$T$7),( Table1[[#This Row],[1020]]*$U$7))</f>
        <v>5.5252820556047046</v>
      </c>
      <c r="G652" s="5">
        <f>AVERAGE((Table1[[#This Row],[thermo]]*$S$8),(Table1[[#This Row],[1022]]*$T$8),( Table1[[#This Row],[1020]]*$U$8))</f>
        <v>5.8185657674182023</v>
      </c>
      <c r="H652" s="5">
        <v>5.8</v>
      </c>
      <c r="I652" s="7">
        <v>7.3153569999999997</v>
      </c>
      <c r="J652" s="7">
        <f>Table1[[#This Row],[modulair]]-Table1[[#This Row],[adjusted_weighted_FEM_avg]]</f>
        <v>-1.8565767418202483E-2</v>
      </c>
      <c r="K652" s="5">
        <f>Table1[[#This Row],[purpleair]]-Table1[[#This Row],[adjusted_weighted_FEM_avg]]</f>
        <v>1.4967912325817974</v>
      </c>
      <c r="L652" s="5">
        <f>ABS(Table1[[#This Row],[modulair_err]])</f>
        <v>1.8565767418202483E-2</v>
      </c>
      <c r="M652" s="5">
        <f>ABS(Table1[[#This Row],[purpleair_err]])</f>
        <v>1.4967912325817974</v>
      </c>
      <c r="N652" s="5">
        <f>Table1[[#This Row],[modulair_err]]^2</f>
        <v>3.4468771982678893E-4</v>
      </c>
      <c r="O652" s="5">
        <f>Table1[[#This Row],[purpleair_err]]^2</f>
        <v>2.2403839939337362</v>
      </c>
      <c r="P652" s="5"/>
      <c r="Q652" s="5"/>
    </row>
    <row r="653" spans="1:17" x14ac:dyDescent="0.3">
      <c r="A653" s="2">
        <v>45530.625</v>
      </c>
      <c r="B653" s="5">
        <v>10.5</v>
      </c>
      <c r="C653" s="5">
        <v>7</v>
      </c>
      <c r="D653" s="5">
        <v>6</v>
      </c>
      <c r="E653" s="5">
        <f t="shared" si="16"/>
        <v>7.833333333333333</v>
      </c>
      <c r="F653" s="5">
        <f>AVERAGE((Table1[[#This Row],[thermo]]*$S$7),(Table1[[#This Row],[1022]]*$T$7),( Table1[[#This Row],[1020]]*$U$7))</f>
        <v>7.3101054014939022</v>
      </c>
      <c r="G653" s="5">
        <f>AVERAGE((Table1[[#This Row],[thermo]]*$S$8),(Table1[[#This Row],[1022]]*$T$8),( Table1[[#This Row],[1020]]*$U$8))</f>
        <v>7.6311868476040985</v>
      </c>
      <c r="H653" s="5">
        <v>6.6</v>
      </c>
      <c r="I653" s="7">
        <v>7.9060810000000004</v>
      </c>
      <c r="J653" s="7">
        <f>Table1[[#This Row],[modulair]]-Table1[[#This Row],[adjusted_weighted_FEM_avg]]</f>
        <v>-1.0311868476040988</v>
      </c>
      <c r="K653" s="5">
        <f>Table1[[#This Row],[purpleair]]-Table1[[#This Row],[adjusted_weighted_FEM_avg]]</f>
        <v>0.27489415239590187</v>
      </c>
      <c r="L653" s="5">
        <f>ABS(Table1[[#This Row],[modulair_err]])</f>
        <v>1.0311868476040988</v>
      </c>
      <c r="M653" s="5">
        <f>ABS(Table1[[#This Row],[purpleair_err]])</f>
        <v>0.27489415239590187</v>
      </c>
      <c r="N653" s="5">
        <f>Table1[[#This Row],[modulair_err]]^2</f>
        <v>1.0633463146716791</v>
      </c>
      <c r="O653" s="5">
        <f>Table1[[#This Row],[purpleair_err]]^2</f>
        <v>7.5566795021461325E-2</v>
      </c>
      <c r="P653" s="5"/>
      <c r="Q653" s="5"/>
    </row>
    <row r="654" spans="1:17" x14ac:dyDescent="0.3">
      <c r="A654" s="2">
        <v>45530.666666666701</v>
      </c>
      <c r="B654" s="5">
        <v>13.1</v>
      </c>
      <c r="C654" s="5">
        <v>7.4</v>
      </c>
      <c r="D654" s="5">
        <v>6.7</v>
      </c>
      <c r="E654" s="5">
        <f t="shared" si="16"/>
        <v>9.0666666666666664</v>
      </c>
      <c r="F654" s="5">
        <f>AVERAGE((Table1[[#This Row],[thermo]]*$S$7),(Table1[[#This Row],[1022]]*$T$7),( Table1[[#This Row],[1020]]*$U$7))</f>
        <v>8.1581151538405923</v>
      </c>
      <c r="G654" s="5">
        <f>AVERAGE((Table1[[#This Row],[thermo]]*$S$8),(Table1[[#This Row],[1022]]*$T$8),( Table1[[#This Row],[1020]]*$U$8))</f>
        <v>8.7255056637995363</v>
      </c>
      <c r="H654" s="5">
        <v>7.2</v>
      </c>
      <c r="I654" s="7">
        <v>8.0944129999999994</v>
      </c>
      <c r="J654" s="7">
        <f>Table1[[#This Row],[modulair]]-Table1[[#This Row],[adjusted_weighted_FEM_avg]]</f>
        <v>-1.5255056637995361</v>
      </c>
      <c r="K654" s="5">
        <f>Table1[[#This Row],[purpleair]]-Table1[[#This Row],[adjusted_weighted_FEM_avg]]</f>
        <v>-0.63109266379953688</v>
      </c>
      <c r="L654" s="5">
        <f>ABS(Table1[[#This Row],[modulair_err]])</f>
        <v>1.5255056637995361</v>
      </c>
      <c r="M654" s="5">
        <f>ABS(Table1[[#This Row],[purpleair_err]])</f>
        <v>0.63109266379953688</v>
      </c>
      <c r="N654" s="5">
        <f>Table1[[#This Row],[modulair_err]]^2</f>
        <v>2.3271675302844632</v>
      </c>
      <c r="O654" s="5">
        <f>Table1[[#This Row],[purpleair_err]]^2</f>
        <v>0.3982779503015953</v>
      </c>
      <c r="P654" s="5"/>
      <c r="Q654" s="5"/>
    </row>
    <row r="655" spans="1:17" x14ac:dyDescent="0.3">
      <c r="A655" s="2">
        <v>45530.708333333299</v>
      </c>
      <c r="B655" s="5">
        <v>16.5</v>
      </c>
      <c r="C655" s="5">
        <v>8.8000000000000007</v>
      </c>
      <c r="D655" s="5">
        <v>16.5</v>
      </c>
      <c r="E655" s="5">
        <f t="shared" si="16"/>
        <v>13.933333333333332</v>
      </c>
      <c r="F655" s="5">
        <f>AVERAGE((Table1[[#This Row],[thermo]]*$S$7),(Table1[[#This Row],[1022]]*$T$7),( Table1[[#This Row],[1020]]*$U$7))</f>
        <v>12.180521813832927</v>
      </c>
      <c r="G655" s="5">
        <f>AVERAGE((Table1[[#This Row],[thermo]]*$S$8),(Table1[[#This Row],[1022]]*$T$8),( Table1[[#This Row],[1020]]*$U$8))</f>
        <v>13.361194892530456</v>
      </c>
      <c r="H655" s="5">
        <v>7.9</v>
      </c>
      <c r="I655" s="7">
        <v>8.52088</v>
      </c>
      <c r="J655" s="7">
        <f>Table1[[#This Row],[modulair]]-Table1[[#This Row],[adjusted_weighted_FEM_avg]]</f>
        <v>-5.4611948925304556</v>
      </c>
      <c r="K655" s="5">
        <f>Table1[[#This Row],[purpleair]]-Table1[[#This Row],[adjusted_weighted_FEM_avg]]</f>
        <v>-4.840314892530456</v>
      </c>
      <c r="L655" s="5">
        <f>ABS(Table1[[#This Row],[modulair_err]])</f>
        <v>5.4611948925304556</v>
      </c>
      <c r="M655" s="5">
        <f>ABS(Table1[[#This Row],[purpleair_err]])</f>
        <v>4.840314892530456</v>
      </c>
      <c r="N655" s="5">
        <f>Table1[[#This Row],[modulair_err]]^2</f>
        <v>29.824649654200734</v>
      </c>
      <c r="O655" s="5">
        <f>Table1[[#This Row],[purpleair_err]]^2</f>
        <v>23.428648258852121</v>
      </c>
      <c r="P655" s="5"/>
      <c r="Q655" s="5"/>
    </row>
    <row r="656" spans="1:17" x14ac:dyDescent="0.3">
      <c r="A656" s="2">
        <v>45530.75</v>
      </c>
      <c r="B656" s="5">
        <v>13.4</v>
      </c>
      <c r="C656" s="5">
        <v>7.9</v>
      </c>
      <c r="D656" s="5">
        <v>8</v>
      </c>
      <c r="E656" s="5">
        <f t="shared" si="16"/>
        <v>9.7666666666666675</v>
      </c>
      <c r="F656" s="5">
        <f>AVERAGE((Table1[[#This Row],[thermo]]*$S$7),(Table1[[#This Row],[1022]]*$T$7),( Table1[[#This Row],[1020]]*$U$7))</f>
        <v>8.842863930881359</v>
      </c>
      <c r="G656" s="5">
        <f>AVERAGE((Table1[[#This Row],[thermo]]*$S$8),(Table1[[#This Row],[1022]]*$T$8),( Table1[[#This Row],[1020]]*$U$8))</f>
        <v>9.4274960820975924</v>
      </c>
      <c r="H656" s="5">
        <v>8.1</v>
      </c>
      <c r="I656" s="7">
        <v>8.5314549999999993</v>
      </c>
      <c r="J656" s="7">
        <f>Table1[[#This Row],[modulair]]-Table1[[#This Row],[adjusted_weighted_FEM_avg]]</f>
        <v>-1.3274960820975927</v>
      </c>
      <c r="K656" s="5">
        <f>Table1[[#This Row],[purpleair]]-Table1[[#This Row],[adjusted_weighted_FEM_avg]]</f>
        <v>-0.89604108209759303</v>
      </c>
      <c r="L656" s="5">
        <f>ABS(Table1[[#This Row],[modulair_err]])</f>
        <v>1.3274960820975927</v>
      </c>
      <c r="M656" s="5">
        <f>ABS(Table1[[#This Row],[purpleair_err]])</f>
        <v>0.89604108209759303</v>
      </c>
      <c r="N656" s="5">
        <f>Table1[[#This Row],[modulair_err]]^2</f>
        <v>1.7622458479844587</v>
      </c>
      <c r="O656" s="5">
        <f>Table1[[#This Row],[purpleair_err]]^2</f>
        <v>0.8028896208066254</v>
      </c>
      <c r="P656" s="5"/>
      <c r="Q656" s="5"/>
    </row>
    <row r="657" spans="1:17" x14ac:dyDescent="0.3">
      <c r="A657" s="2">
        <v>45530.791666666701</v>
      </c>
      <c r="B657" s="5">
        <v>20.399999999999999</v>
      </c>
      <c r="C657" s="5">
        <v>10.8</v>
      </c>
      <c r="D657" s="5">
        <v>7.7</v>
      </c>
      <c r="E657" s="5">
        <f t="shared" si="16"/>
        <v>12.966666666666667</v>
      </c>
      <c r="F657" s="5">
        <f>AVERAGE((Table1[[#This Row],[thermo]]*$S$7),(Table1[[#This Row],[1022]]*$T$7),( Table1[[#This Row],[1020]]*$U$7))</f>
        <v>11.553233908940769</v>
      </c>
      <c r="G657" s="5">
        <f>AVERAGE((Table1[[#This Row],[thermo]]*$S$8),(Table1[[#This Row],[1022]]*$T$8),( Table1[[#This Row],[1020]]*$U$8))</f>
        <v>12.416804277389369</v>
      </c>
      <c r="H657" s="5">
        <v>9.1999999999999993</v>
      </c>
      <c r="I657" s="7">
        <v>8.7491230000000009</v>
      </c>
      <c r="J657" s="7">
        <f>Table1[[#This Row],[modulair]]-Table1[[#This Row],[adjusted_weighted_FEM_avg]]</f>
        <v>-3.2168042773893699</v>
      </c>
      <c r="K657" s="5">
        <f>Table1[[#This Row],[purpleair]]-Table1[[#This Row],[adjusted_weighted_FEM_avg]]</f>
        <v>-3.6676812773893683</v>
      </c>
      <c r="L657" s="5">
        <f>ABS(Table1[[#This Row],[modulair_err]])</f>
        <v>3.2168042773893699</v>
      </c>
      <c r="M657" s="5">
        <f>ABS(Table1[[#This Row],[purpleair_err]])</f>
        <v>3.6676812773893683</v>
      </c>
      <c r="N657" s="5">
        <f>Table1[[#This Row],[modulair_err]]^2</f>
        <v>10.347829759030546</v>
      </c>
      <c r="O657" s="5">
        <f>Table1[[#This Row],[purpleair_err]]^2</f>
        <v>13.451885952512509</v>
      </c>
      <c r="P657" s="5"/>
      <c r="Q657" s="5"/>
    </row>
    <row r="658" spans="1:17" x14ac:dyDescent="0.3">
      <c r="A658" s="2">
        <v>45530.833333333299</v>
      </c>
      <c r="B658" s="5">
        <v>22</v>
      </c>
      <c r="C658" s="5">
        <v>7.5</v>
      </c>
      <c r="D658" s="5">
        <v>8.9</v>
      </c>
      <c r="E658" s="5">
        <f t="shared" si="16"/>
        <v>12.799999999999999</v>
      </c>
      <c r="F658" s="5">
        <f>AVERAGE((Table1[[#This Row],[thermo]]*$S$7),(Table1[[#This Row],[1022]]*$T$7),( Table1[[#This Row],[1020]]*$U$7))</f>
        <v>10.295453247822476</v>
      </c>
      <c r="G658" s="5">
        <f>AVERAGE((Table1[[#This Row],[thermo]]*$S$8),(Table1[[#This Row],[1022]]*$T$8),( Table1[[#This Row],[1020]]*$U$8))</f>
        <v>11.891197640199602</v>
      </c>
      <c r="H658" s="5">
        <v>10.6</v>
      </c>
      <c r="I658" s="7">
        <v>9.1078019999999995</v>
      </c>
      <c r="J658" s="7">
        <f>Table1[[#This Row],[modulair]]-Table1[[#This Row],[adjusted_weighted_FEM_avg]]</f>
        <v>-1.2911976401996021</v>
      </c>
      <c r="K658" s="5">
        <f>Table1[[#This Row],[purpleair]]-Table1[[#This Row],[adjusted_weighted_FEM_avg]]</f>
        <v>-2.7833956401996023</v>
      </c>
      <c r="L658" s="5">
        <f>ABS(Table1[[#This Row],[modulair_err]])</f>
        <v>1.2911976401996021</v>
      </c>
      <c r="M658" s="5">
        <f>ABS(Table1[[#This Row],[purpleair_err]])</f>
        <v>2.7833956401996023</v>
      </c>
      <c r="N658" s="5">
        <f>Table1[[#This Row],[modulair_err]]^2</f>
        <v>1.6671913460570214</v>
      </c>
      <c r="O658" s="5">
        <f>Table1[[#This Row],[purpleair_err]]^2</f>
        <v>7.7472912898821535</v>
      </c>
      <c r="P658" s="5"/>
      <c r="Q658" s="5"/>
    </row>
    <row r="659" spans="1:17" x14ac:dyDescent="0.3">
      <c r="A659" s="2">
        <v>45530.875</v>
      </c>
      <c r="B659" s="5">
        <v>19.899999999999999</v>
      </c>
      <c r="C659" s="5">
        <v>8.8000000000000007</v>
      </c>
      <c r="D659" s="5">
        <v>12.1</v>
      </c>
      <c r="E659" s="5">
        <f t="shared" si="16"/>
        <v>13.6</v>
      </c>
      <c r="F659" s="5">
        <f>AVERAGE((Table1[[#This Row],[thermo]]*$S$7),(Table1[[#This Row],[1022]]*$T$7),( Table1[[#This Row],[1020]]*$U$7))</f>
        <v>11.547294357778918</v>
      </c>
      <c r="G659" s="5">
        <f>AVERAGE((Table1[[#This Row],[thermo]]*$S$8),(Table1[[#This Row],[1022]]*$T$8),( Table1[[#This Row],[1020]]*$U$8))</f>
        <v>12.875617500228481</v>
      </c>
      <c r="H659" s="5">
        <v>19.3</v>
      </c>
      <c r="I659" s="7">
        <v>15.651660700000001</v>
      </c>
      <c r="J659" s="7">
        <f>Table1[[#This Row],[modulair]]-Table1[[#This Row],[adjusted_weighted_FEM_avg]]</f>
        <v>6.4243824997715198</v>
      </c>
      <c r="K659" s="5">
        <f>Table1[[#This Row],[purpleair]]-Table1[[#This Row],[adjusted_weighted_FEM_avg]]</f>
        <v>2.7760431997715198</v>
      </c>
      <c r="L659" s="5">
        <f>ABS(Table1[[#This Row],[modulair_err]])</f>
        <v>6.4243824997715198</v>
      </c>
      <c r="M659" s="5">
        <f>ABS(Table1[[#This Row],[purpleair_err]])</f>
        <v>2.7760431997715198</v>
      </c>
      <c r="N659" s="5">
        <f>Table1[[#This Row],[modulair_err]]^2</f>
        <v>41.272690503370562</v>
      </c>
      <c r="O659" s="5">
        <f>Table1[[#This Row],[purpleair_err]]^2</f>
        <v>7.7064158469976984</v>
      </c>
      <c r="P659" s="5"/>
      <c r="Q659" s="5"/>
    </row>
    <row r="660" spans="1:17" x14ac:dyDescent="0.3">
      <c r="A660" s="2">
        <v>45530.916666666701</v>
      </c>
      <c r="B660" s="5">
        <v>18.5</v>
      </c>
      <c r="C660" s="5">
        <v>10.1</v>
      </c>
      <c r="D660" s="5">
        <v>14.7</v>
      </c>
      <c r="E660" s="5">
        <f t="shared" si="16"/>
        <v>14.433333333333332</v>
      </c>
      <c r="F660" s="5">
        <f>AVERAGE((Table1[[#This Row],[thermo]]*$S$7),(Table1[[#This Row],[1022]]*$T$7),( Table1[[#This Row],[1020]]*$U$7))</f>
        <v>12.752134732658538</v>
      </c>
      <c r="G660" s="5">
        <f>AVERAGE((Table1[[#This Row],[thermo]]*$S$8),(Table1[[#This Row],[1022]]*$T$8),( Table1[[#This Row],[1020]]*$U$8))</f>
        <v>13.85808952461449</v>
      </c>
      <c r="H660" s="5">
        <v>18.399999999999999</v>
      </c>
      <c r="I660" s="7">
        <v>16.453583299999998</v>
      </c>
      <c r="J660" s="7">
        <f>Table1[[#This Row],[modulair]]-Table1[[#This Row],[adjusted_weighted_FEM_avg]]</f>
        <v>4.5419104753855084</v>
      </c>
      <c r="K660" s="5">
        <f>Table1[[#This Row],[purpleair]]-Table1[[#This Row],[adjusted_weighted_FEM_avg]]</f>
        <v>2.5954937753855081</v>
      </c>
      <c r="L660" s="5">
        <f>ABS(Table1[[#This Row],[modulair_err]])</f>
        <v>4.5419104753855084</v>
      </c>
      <c r="M660" s="5">
        <f>ABS(Table1[[#This Row],[purpleair_err]])</f>
        <v>2.5954937753855081</v>
      </c>
      <c r="N660" s="5">
        <f>Table1[[#This Row],[modulair_err]]^2</f>
        <v>20.628950766416615</v>
      </c>
      <c r="O660" s="5">
        <f>Table1[[#This Row],[purpleair_err]]^2</f>
        <v>6.7365879380649183</v>
      </c>
      <c r="P660" s="5"/>
      <c r="Q660" s="5"/>
    </row>
    <row r="661" spans="1:17" x14ac:dyDescent="0.3">
      <c r="A661" s="2">
        <v>45530.958333333299</v>
      </c>
      <c r="B661" s="5">
        <v>20.2</v>
      </c>
      <c r="C661" s="5">
        <v>7.5</v>
      </c>
      <c r="D661" s="5">
        <v>11.8</v>
      </c>
      <c r="E661" s="5">
        <f t="shared" si="16"/>
        <v>13.166666666666666</v>
      </c>
      <c r="F661" s="5">
        <f>AVERAGE((Table1[[#This Row],[thermo]]*$S$7),(Table1[[#This Row],[1022]]*$T$7),( Table1[[#This Row],[1020]]*$U$7))</f>
        <v>10.786207725901569</v>
      </c>
      <c r="G661" s="5">
        <f>AVERAGE((Table1[[#This Row],[thermo]]*$S$8),(Table1[[#This Row],[1022]]*$T$8),( Table1[[#This Row],[1020]]*$U$8))</f>
        <v>12.331120449372387</v>
      </c>
      <c r="H661" s="5">
        <v>15.5</v>
      </c>
      <c r="I661" s="7">
        <v>14.128127299999999</v>
      </c>
      <c r="J661" s="7">
        <f>Table1[[#This Row],[modulair]]-Table1[[#This Row],[adjusted_weighted_FEM_avg]]</f>
        <v>3.1688795506276133</v>
      </c>
      <c r="K661" s="5">
        <f>Table1[[#This Row],[purpleair]]-Table1[[#This Row],[adjusted_weighted_FEM_avg]]</f>
        <v>1.7970068506276125</v>
      </c>
      <c r="L661" s="5">
        <f>ABS(Table1[[#This Row],[modulair_err]])</f>
        <v>3.1688795506276133</v>
      </c>
      <c r="M661" s="5">
        <f>ABS(Table1[[#This Row],[purpleair_err]])</f>
        <v>1.7970068506276125</v>
      </c>
      <c r="N661" s="5">
        <f>Table1[[#This Row],[modulair_err]]^2</f>
        <v>10.041797606385865</v>
      </c>
      <c r="O661" s="5">
        <f>Table1[[#This Row],[purpleair_err]]^2</f>
        <v>3.2292336212025701</v>
      </c>
      <c r="P661" s="5"/>
      <c r="Q661" s="5"/>
    </row>
    <row r="662" spans="1:17" x14ac:dyDescent="0.3">
      <c r="A662" s="2">
        <v>45531</v>
      </c>
      <c r="B662" s="5">
        <v>17.5</v>
      </c>
      <c r="C662" s="5">
        <v>9.5</v>
      </c>
      <c r="D662" s="5">
        <v>11.1</v>
      </c>
      <c r="E662" s="5">
        <f t="shared" si="16"/>
        <v>12.700000000000001</v>
      </c>
      <c r="F662" s="5">
        <f>AVERAGE((Table1[[#This Row],[thermo]]*$S$7),(Table1[[#This Row],[1022]]*$T$7),( Table1[[#This Row],[1020]]*$U$7))</f>
        <v>11.267881409920557</v>
      </c>
      <c r="G662" s="5">
        <f>AVERAGE((Table1[[#This Row],[thermo]]*$S$8),(Table1[[#This Row],[1022]]*$T$8),( Table1[[#This Row],[1020]]*$U$8))</f>
        <v>12.187940501828114</v>
      </c>
      <c r="H662" s="5">
        <v>16.100000000000001</v>
      </c>
      <c r="I662" s="7">
        <v>15.504690999999999</v>
      </c>
      <c r="J662" s="7">
        <f>Table1[[#This Row],[modulair]]-Table1[[#This Row],[adjusted_weighted_FEM_avg]]</f>
        <v>3.912059498171887</v>
      </c>
      <c r="K662" s="5">
        <f>Table1[[#This Row],[purpleair]]-Table1[[#This Row],[adjusted_weighted_FEM_avg]]</f>
        <v>3.3167504981718849</v>
      </c>
      <c r="L662" s="5">
        <f>ABS(Table1[[#This Row],[modulair_err]])</f>
        <v>3.912059498171887</v>
      </c>
      <c r="M662" s="5">
        <f>ABS(Table1[[#This Row],[purpleair_err]])</f>
        <v>3.3167504981718849</v>
      </c>
      <c r="N662" s="5">
        <f>Table1[[#This Row],[modulair_err]]^2</f>
        <v>15.304209517236876</v>
      </c>
      <c r="O662" s="5">
        <f>Table1[[#This Row],[purpleair_err]]^2</f>
        <v>11.000833867123447</v>
      </c>
      <c r="P662" s="5"/>
      <c r="Q662" s="5"/>
    </row>
    <row r="663" spans="1:17" x14ac:dyDescent="0.3">
      <c r="A663" s="2">
        <v>45531.041666666701</v>
      </c>
      <c r="B663" s="5">
        <v>12</v>
      </c>
      <c r="C663" s="5">
        <v>11.8</v>
      </c>
      <c r="D663" s="5">
        <v>11.8</v>
      </c>
      <c r="E663" s="5">
        <f t="shared" si="16"/>
        <v>11.866666666666667</v>
      </c>
      <c r="F663" s="5">
        <f>AVERAGE((Table1[[#This Row],[thermo]]*$S$7),(Table1[[#This Row],[1022]]*$T$7),( Table1[[#This Row],[1020]]*$U$7))</f>
        <v>11.833294853710454</v>
      </c>
      <c r="G663" s="5">
        <f>AVERAGE((Table1[[#This Row],[thermo]]*$S$8),(Table1[[#This Row],[1022]]*$T$8),( Table1[[#This Row],[1020]]*$U$8))</f>
        <v>11.854379992029331</v>
      </c>
      <c r="H663" s="5">
        <v>14.6</v>
      </c>
      <c r="I663" s="7">
        <v>14.768894</v>
      </c>
      <c r="J663" s="7">
        <f>Table1[[#This Row],[modulair]]-Table1[[#This Row],[adjusted_weighted_FEM_avg]]</f>
        <v>2.7456200079706683</v>
      </c>
      <c r="K663" s="5">
        <f>Table1[[#This Row],[purpleair]]-Table1[[#This Row],[adjusted_weighted_FEM_avg]]</f>
        <v>2.9145140079706682</v>
      </c>
      <c r="L663" s="5">
        <f>ABS(Table1[[#This Row],[modulair_err]])</f>
        <v>2.7456200079706683</v>
      </c>
      <c r="M663" s="5">
        <f>ABS(Table1[[#This Row],[purpleair_err]])</f>
        <v>2.9145140079706682</v>
      </c>
      <c r="N663" s="5">
        <f>Table1[[#This Row],[modulair_err]]^2</f>
        <v>7.5384292281688525</v>
      </c>
      <c r="O663" s="5">
        <f>Table1[[#This Row],[purpleair_err]]^2</f>
        <v>8.4943919026572487</v>
      </c>
      <c r="P663" s="5"/>
      <c r="Q663" s="5"/>
    </row>
    <row r="664" spans="1:17" x14ac:dyDescent="0.3">
      <c r="A664" s="2">
        <v>45531.083333333299</v>
      </c>
      <c r="B664" s="5">
        <v>14.7</v>
      </c>
      <c r="C664" s="5">
        <v>10.3</v>
      </c>
      <c r="D664" s="5">
        <v>14</v>
      </c>
      <c r="E664" s="5">
        <f t="shared" si="16"/>
        <v>13</v>
      </c>
      <c r="F664" s="5">
        <f>AVERAGE((Table1[[#This Row],[thermo]]*$S$7),(Table1[[#This Row],[1022]]*$T$7),( Table1[[#This Row],[1020]]*$U$7))</f>
        <v>12.040938573854355</v>
      </c>
      <c r="G664" s="5">
        <f>AVERAGE((Table1[[#This Row],[thermo]]*$S$8),(Table1[[#This Row],[1022]]*$T$8),( Table1[[#This Row],[1020]]*$U$8))</f>
        <v>12.682072972409509</v>
      </c>
      <c r="H664" s="5">
        <v>12.9</v>
      </c>
      <c r="I664" s="7">
        <v>13.607866</v>
      </c>
      <c r="J664" s="7">
        <f>Table1[[#This Row],[modulair]]-Table1[[#This Row],[adjusted_weighted_FEM_avg]]</f>
        <v>0.21792702759049121</v>
      </c>
      <c r="K664" s="5">
        <f>Table1[[#This Row],[purpleair]]-Table1[[#This Row],[adjusted_weighted_FEM_avg]]</f>
        <v>0.92579302759049042</v>
      </c>
      <c r="L664" s="5">
        <f>ABS(Table1[[#This Row],[modulair_err]])</f>
        <v>0.21792702759049121</v>
      </c>
      <c r="M664" s="5">
        <f>ABS(Table1[[#This Row],[purpleair_err]])</f>
        <v>0.92579302759049042</v>
      </c>
      <c r="N664" s="5">
        <f>Table1[[#This Row],[modulair_err]]^2</f>
        <v>4.7492189354426714E-2</v>
      </c>
      <c r="O664" s="5">
        <f>Table1[[#This Row],[purpleair_err]]^2</f>
        <v>0.85709272993516661</v>
      </c>
      <c r="P664" s="5"/>
      <c r="Q664" s="5"/>
    </row>
    <row r="665" spans="1:17" x14ac:dyDescent="0.3">
      <c r="A665" s="2">
        <v>45531.125</v>
      </c>
      <c r="B665" s="5">
        <v>14.1</v>
      </c>
      <c r="C665" s="5">
        <v>10.9</v>
      </c>
      <c r="D665" s="5">
        <v>12.6</v>
      </c>
      <c r="E665" s="5">
        <f t="shared" si="16"/>
        <v>12.533333333333333</v>
      </c>
      <c r="F665" s="5">
        <f>AVERAGE((Table1[[#This Row],[thermo]]*$S$7),(Table1[[#This Row],[1022]]*$T$7),( Table1[[#This Row],[1020]]*$U$7))</f>
        <v>11.89606037471359</v>
      </c>
      <c r="G665" s="5">
        <f>AVERAGE((Table1[[#This Row],[thermo]]*$S$8),(Table1[[#This Row],[1022]]*$T$8),( Table1[[#This Row],[1020]]*$U$8))</f>
        <v>12.314866994415036</v>
      </c>
      <c r="H665" s="5">
        <v>13.9</v>
      </c>
      <c r="I665" s="7">
        <v>14.9182793</v>
      </c>
      <c r="J665" s="7">
        <f>Table1[[#This Row],[modulair]]-Table1[[#This Row],[adjusted_weighted_FEM_avg]]</f>
        <v>1.5851330055849644</v>
      </c>
      <c r="K665" s="5">
        <f>Table1[[#This Row],[purpleair]]-Table1[[#This Row],[adjusted_weighted_FEM_avg]]</f>
        <v>2.6034123055849641</v>
      </c>
      <c r="L665" s="5">
        <f>ABS(Table1[[#This Row],[modulair_err]])</f>
        <v>1.5851330055849644</v>
      </c>
      <c r="M665" s="5">
        <f>ABS(Table1[[#This Row],[purpleair_err]])</f>
        <v>2.6034123055849641</v>
      </c>
      <c r="N665" s="5">
        <f>Table1[[#This Row],[modulair_err]]^2</f>
        <v>2.5126466453948226</v>
      </c>
      <c r="O665" s="5">
        <f>Table1[[#This Row],[purpleair_err]]^2</f>
        <v>6.7777556328712185</v>
      </c>
      <c r="P665" s="5"/>
      <c r="Q665" s="5"/>
    </row>
    <row r="666" spans="1:17" x14ac:dyDescent="0.3">
      <c r="A666" s="2">
        <v>45531.166666666701</v>
      </c>
      <c r="B666" s="5">
        <v>14.7</v>
      </c>
      <c r="C666" s="5">
        <v>14</v>
      </c>
      <c r="D666" s="5">
        <v>15.2</v>
      </c>
      <c r="E666" s="5">
        <f t="shared" si="16"/>
        <v>14.633333333333333</v>
      </c>
      <c r="F666" s="5">
        <f>AVERAGE((Table1[[#This Row],[thermo]]*$S$7),(Table1[[#This Row],[1022]]*$T$7),( Table1[[#This Row],[1020]]*$U$7))</f>
        <v>14.443597434113414</v>
      </c>
      <c r="G666" s="5">
        <f>AVERAGE((Table1[[#This Row],[thermo]]*$S$8),(Table1[[#This Row],[1022]]*$T$8),( Table1[[#This Row],[1020]]*$U$8))</f>
        <v>14.57488558759375</v>
      </c>
      <c r="H666" s="5">
        <v>13.4</v>
      </c>
      <c r="I666" s="7">
        <v>15.02473</v>
      </c>
      <c r="J666" s="7">
        <f>Table1[[#This Row],[modulair]]-Table1[[#This Row],[adjusted_weighted_FEM_avg]]</f>
        <v>-1.1748855875937494</v>
      </c>
      <c r="K666" s="5">
        <f>Table1[[#This Row],[purpleair]]-Table1[[#This Row],[adjusted_weighted_FEM_avg]]</f>
        <v>0.44984441240625017</v>
      </c>
      <c r="L666" s="5">
        <f>ABS(Table1[[#This Row],[modulair_err]])</f>
        <v>1.1748855875937494</v>
      </c>
      <c r="M666" s="5">
        <f>ABS(Table1[[#This Row],[purpleair_err]])</f>
        <v>0.44984441240625017</v>
      </c>
      <c r="N666" s="5">
        <f>Table1[[#This Row],[modulair_err]]^2</f>
        <v>1.3803561439355099</v>
      </c>
      <c r="O666" s="5">
        <f>Table1[[#This Row],[purpleair_err]]^2</f>
        <v>0.20235999537312449</v>
      </c>
      <c r="P666" s="5"/>
      <c r="Q666" s="5"/>
    </row>
    <row r="667" spans="1:17" x14ac:dyDescent="0.3">
      <c r="A667" s="2">
        <v>45531.208333333299</v>
      </c>
      <c r="B667" s="5">
        <v>13.3</v>
      </c>
      <c r="C667" s="5">
        <v>12</v>
      </c>
      <c r="D667" s="5">
        <v>9.3000000000000007</v>
      </c>
      <c r="E667" s="5">
        <f t="shared" si="16"/>
        <v>11.533333333333333</v>
      </c>
      <c r="F667" s="5">
        <f>AVERAGE((Table1[[#This Row],[thermo]]*$S$7),(Table1[[#This Row],[1022]]*$T$7),( Table1[[#This Row],[1020]]*$U$7))</f>
        <v>11.480519295332577</v>
      </c>
      <c r="G667" s="5">
        <f>AVERAGE((Table1[[#This Row],[thermo]]*$S$8),(Table1[[#This Row],[1022]]*$T$8),( Table1[[#This Row],[1020]]*$U$8))</f>
        <v>11.48821981333573</v>
      </c>
      <c r="H667" s="5">
        <v>13.8</v>
      </c>
      <c r="I667" s="7">
        <v>15.736815999999999</v>
      </c>
      <c r="J667" s="7">
        <f>Table1[[#This Row],[modulair]]-Table1[[#This Row],[adjusted_weighted_FEM_avg]]</f>
        <v>2.3117801866642704</v>
      </c>
      <c r="K667" s="5">
        <f>Table1[[#This Row],[purpleair]]-Table1[[#This Row],[adjusted_weighted_FEM_avg]]</f>
        <v>4.248596186664269</v>
      </c>
      <c r="L667" s="5">
        <f>ABS(Table1[[#This Row],[modulair_err]])</f>
        <v>2.3117801866642704</v>
      </c>
      <c r="M667" s="5">
        <f>ABS(Table1[[#This Row],[purpleair_err]])</f>
        <v>4.248596186664269</v>
      </c>
      <c r="N667" s="5">
        <f>Table1[[#This Row],[modulair_err]]^2</f>
        <v>5.3443276314534893</v>
      </c>
      <c r="O667" s="5">
        <f>Table1[[#This Row],[purpleair_err]]^2</f>
        <v>18.050569557338168</v>
      </c>
      <c r="P667" s="5"/>
      <c r="Q667" s="5"/>
    </row>
    <row r="668" spans="1:17" x14ac:dyDescent="0.3">
      <c r="A668" s="2">
        <v>45531.25</v>
      </c>
      <c r="B668" s="5">
        <v>9.8000000000000007</v>
      </c>
      <c r="C668" s="5">
        <v>13.1</v>
      </c>
      <c r="D668" s="5">
        <v>14.5</v>
      </c>
      <c r="E668" s="5">
        <f t="shared" si="16"/>
        <v>12.466666666666667</v>
      </c>
      <c r="F668" s="5">
        <f>AVERAGE((Table1[[#This Row],[thermo]]*$S$7),(Table1[[#This Row],[1022]]*$T$7),( Table1[[#This Row],[1020]]*$U$7))</f>
        <v>12.932211267592159</v>
      </c>
      <c r="G668" s="5">
        <f>AVERAGE((Table1[[#This Row],[thermo]]*$S$8),(Table1[[#This Row],[1022]]*$T$8),( Table1[[#This Row],[1020]]*$U$8))</f>
        <v>12.65137834958893</v>
      </c>
      <c r="H668" s="5">
        <v>14.6</v>
      </c>
      <c r="I668" s="7">
        <v>16.354512</v>
      </c>
      <c r="J668" s="7">
        <f>Table1[[#This Row],[modulair]]-Table1[[#This Row],[adjusted_weighted_FEM_avg]]</f>
        <v>1.94862165041107</v>
      </c>
      <c r="K668" s="5">
        <f>Table1[[#This Row],[purpleair]]-Table1[[#This Row],[adjusted_weighted_FEM_avg]]</f>
        <v>3.7031336504110701</v>
      </c>
      <c r="L668" s="5">
        <f>ABS(Table1[[#This Row],[modulair_err]])</f>
        <v>1.94862165041107</v>
      </c>
      <c r="M668" s="5">
        <f>ABS(Table1[[#This Row],[purpleair_err]])</f>
        <v>3.7031336504110701</v>
      </c>
      <c r="N668" s="5">
        <f>Table1[[#This Row],[modulair_err]]^2</f>
        <v>3.7971263364507624</v>
      </c>
      <c r="O668" s="5">
        <f>Table1[[#This Row],[purpleair_err]]^2</f>
        <v>13.713198832806818</v>
      </c>
      <c r="P668" s="5"/>
      <c r="Q668" s="5"/>
    </row>
    <row r="669" spans="1:17" x14ac:dyDescent="0.3">
      <c r="A669" s="2">
        <v>45531.291666666701</v>
      </c>
      <c r="B669" s="5">
        <v>-4.0999999999999996</v>
      </c>
      <c r="C669" s="5">
        <v>13.4</v>
      </c>
      <c r="D669" s="5">
        <v>13.3</v>
      </c>
      <c r="E669" s="5">
        <f t="shared" si="16"/>
        <v>7.5333333333333341</v>
      </c>
      <c r="F669" s="5">
        <f>AVERAGE((Table1[[#This Row],[thermo]]*$S$7),(Table1[[#This Row],[1022]]*$T$7),( Table1[[#This Row],[1020]]*$U$7))</f>
        <v>10.45944484649146</v>
      </c>
      <c r="G669" s="5">
        <f>AVERAGE((Table1[[#This Row],[thermo]]*$S$8),(Table1[[#This Row],[1022]]*$T$8),( Table1[[#This Row],[1020]]*$U$8))</f>
        <v>8.6097043961424031</v>
      </c>
      <c r="H669" s="5">
        <v>14.2</v>
      </c>
      <c r="I669" s="7">
        <v>15.799899</v>
      </c>
      <c r="J669" s="7">
        <f>Table1[[#This Row],[modulair]]-Table1[[#This Row],[adjusted_weighted_FEM_avg]]</f>
        <v>5.5902956038575962</v>
      </c>
      <c r="K669" s="5">
        <f>Table1[[#This Row],[purpleair]]-Table1[[#This Row],[adjusted_weighted_FEM_avg]]</f>
        <v>7.1901946038575968</v>
      </c>
      <c r="L669" s="5">
        <f>ABS(Table1[[#This Row],[modulair_err]])</f>
        <v>5.5902956038575962</v>
      </c>
      <c r="M669" s="5">
        <f>ABS(Table1[[#This Row],[purpleair_err]])</f>
        <v>7.1901946038575968</v>
      </c>
      <c r="N669" s="5">
        <f>Table1[[#This Row],[modulair_err]]^2</f>
        <v>31.251404938509566</v>
      </c>
      <c r="O669" s="5">
        <f>Table1[[#This Row],[purpleair_err]]^2</f>
        <v>51.698898441342905</v>
      </c>
      <c r="P669" s="5"/>
      <c r="Q669" s="5"/>
    </row>
    <row r="670" spans="1:17" x14ac:dyDescent="0.3">
      <c r="A670" s="2">
        <v>45531.333333333299</v>
      </c>
      <c r="B670" s="5">
        <v>-7</v>
      </c>
      <c r="C670" s="5">
        <v>9.1999999999999993</v>
      </c>
      <c r="D670" s="5">
        <v>15.4</v>
      </c>
      <c r="E670" s="5">
        <f t="shared" si="16"/>
        <v>5.8666666666666671</v>
      </c>
      <c r="F670" s="5">
        <f>AVERAGE((Table1[[#This Row],[thermo]]*$S$7),(Table1[[#This Row],[1022]]*$T$7),( Table1[[#This Row],[1020]]*$U$7))</f>
        <v>8.1929549877752574</v>
      </c>
      <c r="G670" s="5">
        <f>AVERAGE((Table1[[#This Row],[thermo]]*$S$8),(Table1[[#This Row],[1022]]*$T$8),( Table1[[#This Row],[1020]]*$U$8))</f>
        <v>6.7820913256612592</v>
      </c>
      <c r="H670" s="5">
        <v>16.600000000000001</v>
      </c>
      <c r="I670" s="7">
        <v>14.5932513</v>
      </c>
      <c r="J670" s="7">
        <f>Table1[[#This Row],[modulair]]-Table1[[#This Row],[adjusted_weighted_FEM_avg]]</f>
        <v>9.8179086743387423</v>
      </c>
      <c r="K670" s="5">
        <f>Table1[[#This Row],[purpleair]]-Table1[[#This Row],[adjusted_weighted_FEM_avg]]</f>
        <v>7.8111599743387412</v>
      </c>
      <c r="L670" s="5">
        <f>ABS(Table1[[#This Row],[modulair_err]])</f>
        <v>9.8179086743387423</v>
      </c>
      <c r="M670" s="5">
        <f>ABS(Table1[[#This Row],[purpleair_err]])</f>
        <v>7.8111599743387412</v>
      </c>
      <c r="N670" s="5">
        <f>Table1[[#This Row],[modulair_err]]^2</f>
        <v>96.39133073765592</v>
      </c>
      <c r="O670" s="5">
        <f>Table1[[#This Row],[purpleair_err]]^2</f>
        <v>61.014220144711601</v>
      </c>
      <c r="P670" s="5"/>
      <c r="Q670" s="5"/>
    </row>
    <row r="671" spans="1:17" x14ac:dyDescent="0.3">
      <c r="A671" s="2">
        <v>45531.375</v>
      </c>
      <c r="B671" s="5">
        <v>-2</v>
      </c>
      <c r="C671" s="5">
        <v>15.4</v>
      </c>
      <c r="D671" s="5">
        <v>16.899999999999999</v>
      </c>
      <c r="E671" s="5">
        <f t="shared" si="16"/>
        <v>10.1</v>
      </c>
      <c r="F671" s="5">
        <f>AVERAGE((Table1[[#This Row],[thermo]]*$S$7),(Table1[[#This Row],[1022]]*$T$7),( Table1[[#This Row],[1020]]*$U$7))</f>
        <v>12.912179534849125</v>
      </c>
      <c r="G671" s="5">
        <f>AVERAGE((Table1[[#This Row],[thermo]]*$S$8),(Table1[[#This Row],[1022]]*$T$8),( Table1[[#This Row],[1020]]*$U$8))</f>
        <v>11.14963521281185</v>
      </c>
      <c r="H671" s="5">
        <v>15.1</v>
      </c>
      <c r="I671" s="7">
        <v>13.682912999999999</v>
      </c>
      <c r="J671" s="7">
        <f>Table1[[#This Row],[modulair]]-Table1[[#This Row],[adjusted_weighted_FEM_avg]]</f>
        <v>3.9503647871881498</v>
      </c>
      <c r="K671" s="5">
        <f>Table1[[#This Row],[purpleair]]-Table1[[#This Row],[adjusted_weighted_FEM_avg]]</f>
        <v>2.5332777871881493</v>
      </c>
      <c r="L671" s="5">
        <f>ABS(Table1[[#This Row],[modulair_err]])</f>
        <v>3.9503647871881498</v>
      </c>
      <c r="M671" s="5">
        <f>ABS(Table1[[#This Row],[purpleair_err]])</f>
        <v>2.5332777871881493</v>
      </c>
      <c r="N671" s="5">
        <f>Table1[[#This Row],[modulair_err]]^2</f>
        <v>15.605381951856076</v>
      </c>
      <c r="O671" s="5">
        <f>Table1[[#This Row],[purpleair_err]]^2</f>
        <v>6.4174963470608866</v>
      </c>
      <c r="P671" s="5"/>
      <c r="Q671" s="5"/>
    </row>
    <row r="672" spans="1:17" x14ac:dyDescent="0.3">
      <c r="A672" s="2">
        <v>45531.416666666701</v>
      </c>
      <c r="B672" s="5">
        <v>1.1000000000000001</v>
      </c>
      <c r="C672" s="5">
        <v>11.5</v>
      </c>
      <c r="D672" s="5">
        <v>17.2</v>
      </c>
      <c r="E672" s="5">
        <f t="shared" si="16"/>
        <v>9.9333333333333318</v>
      </c>
      <c r="F672" s="5">
        <f>AVERAGE((Table1[[#This Row],[thermo]]*$S$7),(Table1[[#This Row],[1022]]*$T$7),( Table1[[#This Row],[1020]]*$U$7))</f>
        <v>11.322228476158882</v>
      </c>
      <c r="G672" s="5">
        <f>AVERAGE((Table1[[#This Row],[thermo]]*$S$8),(Table1[[#This Row],[1022]]*$T$8),( Table1[[#This Row],[1020]]*$U$8))</f>
        <v>10.49887958805731</v>
      </c>
      <c r="H672" s="5">
        <v>13</v>
      </c>
      <c r="I672" s="7">
        <v>12.188135000000001</v>
      </c>
      <c r="J672" s="7">
        <f>Table1[[#This Row],[modulair]]-Table1[[#This Row],[adjusted_weighted_FEM_avg]]</f>
        <v>2.50112041194269</v>
      </c>
      <c r="K672" s="5">
        <f>Table1[[#This Row],[purpleair]]-Table1[[#This Row],[adjusted_weighted_FEM_avg]]</f>
        <v>1.6892554119426908</v>
      </c>
      <c r="L672" s="5">
        <f>ABS(Table1[[#This Row],[modulair_err]])</f>
        <v>2.50112041194269</v>
      </c>
      <c r="M672" s="5">
        <f>ABS(Table1[[#This Row],[purpleair_err]])</f>
        <v>1.6892554119426908</v>
      </c>
      <c r="N672" s="5">
        <f>Table1[[#This Row],[modulair_err]]^2</f>
        <v>6.255603315036371</v>
      </c>
      <c r="O672" s="5">
        <f>Table1[[#This Row],[purpleair_err]]^2</f>
        <v>2.8535838467776702</v>
      </c>
      <c r="P672" s="5"/>
      <c r="Q672" s="5"/>
    </row>
    <row r="673" spans="1:17" x14ac:dyDescent="0.3">
      <c r="A673" s="2">
        <v>45531.458333333299</v>
      </c>
      <c r="B673" s="5">
        <v>5.6</v>
      </c>
      <c r="C673" s="5">
        <v>7.4</v>
      </c>
      <c r="D673" s="5">
        <v>13.5</v>
      </c>
      <c r="E673" s="5">
        <f t="shared" si="16"/>
        <v>8.8333333333333339</v>
      </c>
      <c r="F673" s="5">
        <f>AVERAGE((Table1[[#This Row],[thermo]]*$S$7),(Table1[[#This Row],[1022]]*$T$7),( Table1[[#This Row],[1020]]*$U$7))</f>
        <v>8.76292900108397</v>
      </c>
      <c r="G673" s="5">
        <f>AVERAGE((Table1[[#This Row],[thermo]]*$S$8),(Table1[[#This Row],[1022]]*$T$8),( Table1[[#This Row],[1020]]*$U$8))</f>
        <v>8.8654044504823393</v>
      </c>
      <c r="H673" s="5">
        <v>14.3</v>
      </c>
      <c r="I673" s="7">
        <v>12.654980999999999</v>
      </c>
      <c r="J673" s="7">
        <f>Table1[[#This Row],[modulair]]-Table1[[#This Row],[adjusted_weighted_FEM_avg]]</f>
        <v>5.4345955495176614</v>
      </c>
      <c r="K673" s="5">
        <f>Table1[[#This Row],[purpleair]]-Table1[[#This Row],[adjusted_weighted_FEM_avg]]</f>
        <v>3.7895765495176601</v>
      </c>
      <c r="L673" s="5">
        <f>ABS(Table1[[#This Row],[modulair_err]])</f>
        <v>5.4345955495176614</v>
      </c>
      <c r="M673" s="5">
        <f>ABS(Table1[[#This Row],[purpleair_err]])</f>
        <v>3.7895765495176601</v>
      </c>
      <c r="N673" s="5">
        <f>Table1[[#This Row],[modulair_err]]^2</f>
        <v>29.534828786837174</v>
      </c>
      <c r="O673" s="5">
        <f>Table1[[#This Row],[purpleair_err]]^2</f>
        <v>14.360890424654174</v>
      </c>
      <c r="P673" s="5"/>
      <c r="Q673" s="5"/>
    </row>
    <row r="674" spans="1:17" x14ac:dyDescent="0.3">
      <c r="A674" s="2">
        <v>45531.5</v>
      </c>
      <c r="B674" s="5">
        <v>11.1</v>
      </c>
      <c r="C674" s="5">
        <v>18.3</v>
      </c>
      <c r="D674" s="5">
        <v>16.2</v>
      </c>
      <c r="E674" s="5">
        <f t="shared" si="16"/>
        <v>15.199999999999998</v>
      </c>
      <c r="F674" s="5">
        <f>AVERAGE((Table1[[#This Row],[thermo]]*$S$7),(Table1[[#This Row],[1022]]*$T$7),( Table1[[#This Row],[1020]]*$U$7))</f>
        <v>16.529020735701739</v>
      </c>
      <c r="G674" s="5">
        <f>AVERAGE((Table1[[#This Row],[thermo]]*$S$8),(Table1[[#This Row],[1022]]*$T$8),( Table1[[#This Row],[1020]]*$U$8))</f>
        <v>15.669347959834601</v>
      </c>
      <c r="H674" s="5">
        <v>26.8</v>
      </c>
      <c r="I674" s="7">
        <v>23.863626</v>
      </c>
      <c r="J674" s="7">
        <f>Table1[[#This Row],[modulair]]-Table1[[#This Row],[adjusted_weighted_FEM_avg]]</f>
        <v>11.130652040165399</v>
      </c>
      <c r="K674" s="5">
        <f>Table1[[#This Row],[purpleair]]-Table1[[#This Row],[adjusted_weighted_FEM_avg]]</f>
        <v>8.1942780401653987</v>
      </c>
      <c r="L674" s="5">
        <f>ABS(Table1[[#This Row],[modulair_err]])</f>
        <v>11.130652040165399</v>
      </c>
      <c r="M674" s="5">
        <f>ABS(Table1[[#This Row],[purpleair_err]])</f>
        <v>8.1942780401653987</v>
      </c>
      <c r="N674" s="5">
        <f>Table1[[#This Row],[modulair_err]]^2</f>
        <v>123.89141483923817</v>
      </c>
      <c r="O674" s="5">
        <f>Table1[[#This Row],[purpleair_err]]^2</f>
        <v>67.146192599536889</v>
      </c>
      <c r="P674" s="5"/>
      <c r="Q674" s="5"/>
    </row>
    <row r="675" spans="1:17" x14ac:dyDescent="0.3">
      <c r="A675" s="2">
        <v>45531.541666666701</v>
      </c>
      <c r="B675" s="5">
        <v>17.5</v>
      </c>
      <c r="C675" s="5">
        <v>12.1</v>
      </c>
      <c r="D675" s="5">
        <v>1.5</v>
      </c>
      <c r="E675" s="5">
        <f t="shared" si="16"/>
        <v>10.366666666666667</v>
      </c>
      <c r="F675" s="5">
        <f>AVERAGE((Table1[[#This Row],[thermo]]*$S$7),(Table1[[#This Row],[1022]]*$T$7),( Table1[[#This Row],[1020]]*$U$7))</f>
        <v>10.109882942728573</v>
      </c>
      <c r="G675" s="5">
        <f>AVERAGE((Table1[[#This Row],[thermo]]*$S$8),(Table1[[#This Row],[1022]]*$T$8),( Table1[[#This Row],[1020]]*$U$8))</f>
        <v>10.171351847954096</v>
      </c>
      <c r="H675" s="5">
        <v>22.2</v>
      </c>
      <c r="I675" s="7">
        <v>19.560203999999999</v>
      </c>
      <c r="J675" s="7">
        <f>Table1[[#This Row],[modulair]]-Table1[[#This Row],[adjusted_weighted_FEM_avg]]</f>
        <v>12.028648152045903</v>
      </c>
      <c r="K675" s="5">
        <f>Table1[[#This Row],[purpleair]]-Table1[[#This Row],[adjusted_weighted_FEM_avg]]</f>
        <v>9.388852152045903</v>
      </c>
      <c r="L675" s="5">
        <f>ABS(Table1[[#This Row],[modulair_err]])</f>
        <v>12.028648152045903</v>
      </c>
      <c r="M675" s="5">
        <f>ABS(Table1[[#This Row],[purpleair_err]])</f>
        <v>9.388852152045903</v>
      </c>
      <c r="N675" s="5">
        <f>Table1[[#This Row],[modulair_err]]^2</f>
        <v>144.68837636571732</v>
      </c>
      <c r="O675" s="5">
        <f>Table1[[#This Row],[purpleair_err]]^2</f>
        <v>88.150544732976982</v>
      </c>
      <c r="P675" s="5"/>
      <c r="Q675" s="5"/>
    </row>
    <row r="676" spans="1:17" x14ac:dyDescent="0.3">
      <c r="A676" s="2">
        <v>45531.583333333299</v>
      </c>
      <c r="B676" s="5">
        <v>17.899999999999999</v>
      </c>
      <c r="C676" s="5">
        <v>11.2</v>
      </c>
      <c r="D676" s="5">
        <v>17.899999999999999</v>
      </c>
      <c r="E676" s="5">
        <f t="shared" si="16"/>
        <v>15.666666666666666</v>
      </c>
      <c r="F676" s="5">
        <f>AVERAGE((Table1[[#This Row],[thermo]]*$S$7),(Table1[[#This Row],[1022]]*$T$7),( Table1[[#This Row],[1020]]*$U$7))</f>
        <v>14.141493006841635</v>
      </c>
      <c r="G676" s="5">
        <f>AVERAGE((Table1[[#This Row],[thermo]]*$S$8),(Table1[[#This Row],[1022]]*$T$8),( Table1[[#This Row],[1020]]*$U$8))</f>
        <v>15.168831919474551</v>
      </c>
      <c r="H676" s="5">
        <v>22.8</v>
      </c>
      <c r="I676" s="7">
        <v>20.033649</v>
      </c>
      <c r="J676" s="7">
        <f>Table1[[#This Row],[modulair]]-Table1[[#This Row],[adjusted_weighted_FEM_avg]]</f>
        <v>7.63116808052545</v>
      </c>
      <c r="K676" s="5">
        <f>Table1[[#This Row],[purpleair]]-Table1[[#This Row],[adjusted_weighted_FEM_avg]]</f>
        <v>4.8648170805254498</v>
      </c>
      <c r="L676" s="5">
        <f>ABS(Table1[[#This Row],[modulair_err]])</f>
        <v>7.63116808052545</v>
      </c>
      <c r="M676" s="5">
        <f>ABS(Table1[[#This Row],[purpleair_err]])</f>
        <v>4.8648170805254498</v>
      </c>
      <c r="N676" s="5">
        <f>Table1[[#This Row],[modulair_err]]^2</f>
        <v>58.234726273230478</v>
      </c>
      <c r="O676" s="5">
        <f>Table1[[#This Row],[purpleair_err]]^2</f>
        <v>23.666445226972161</v>
      </c>
      <c r="P676" s="5"/>
      <c r="Q676" s="5"/>
    </row>
    <row r="677" spans="1:17" x14ac:dyDescent="0.3">
      <c r="A677" s="2">
        <v>45531.625</v>
      </c>
      <c r="B677" s="5">
        <v>13.8</v>
      </c>
      <c r="C677" s="5">
        <v>7.2</v>
      </c>
      <c r="D677" s="5">
        <v>10.8</v>
      </c>
      <c r="E677" s="5">
        <f t="shared" si="16"/>
        <v>10.6</v>
      </c>
      <c r="F677" s="5">
        <f>AVERAGE((Table1[[#This Row],[thermo]]*$S$7),(Table1[[#This Row],[1022]]*$T$7),( Table1[[#This Row],[1020]]*$U$7))</f>
        <v>9.279926510825435</v>
      </c>
      <c r="G677" s="5">
        <f>AVERAGE((Table1[[#This Row],[thermo]]*$S$8),(Table1[[#This Row],[1022]]*$T$8),( Table1[[#This Row],[1020]]*$U$8))</f>
        <v>10.148206583441254</v>
      </c>
      <c r="H677" s="5">
        <v>16.2</v>
      </c>
      <c r="I677" s="7">
        <v>15.044025</v>
      </c>
      <c r="J677" s="7">
        <f>Table1[[#This Row],[modulair]]-Table1[[#This Row],[adjusted_weighted_FEM_avg]]</f>
        <v>6.0517934165587448</v>
      </c>
      <c r="K677" s="5">
        <f>Table1[[#This Row],[purpleair]]-Table1[[#This Row],[adjusted_weighted_FEM_avg]]</f>
        <v>4.8958184165587451</v>
      </c>
      <c r="L677" s="5">
        <f>ABS(Table1[[#This Row],[modulair_err]])</f>
        <v>6.0517934165587448</v>
      </c>
      <c r="M677" s="5">
        <f>ABS(Table1[[#This Row],[purpleair_err]])</f>
        <v>4.8958184165587451</v>
      </c>
      <c r="N677" s="5">
        <f>Table1[[#This Row],[modulair_err]]^2</f>
        <v>36.624203556703762</v>
      </c>
      <c r="O677" s="5">
        <f>Table1[[#This Row],[purpleair_err]]^2</f>
        <v>23.969037967915778</v>
      </c>
      <c r="P677" s="5"/>
      <c r="Q677" s="5"/>
    </row>
    <row r="678" spans="1:17" x14ac:dyDescent="0.3">
      <c r="A678" s="2">
        <v>45531.666666666701</v>
      </c>
      <c r="B678" s="5">
        <v>7.8</v>
      </c>
      <c r="C678" s="5">
        <v>2.2000000000000002</v>
      </c>
      <c r="D678" s="5">
        <v>10.3</v>
      </c>
      <c r="E678" s="5">
        <f t="shared" si="16"/>
        <v>6.7666666666666666</v>
      </c>
      <c r="F678" s="5">
        <f>AVERAGE((Table1[[#This Row],[thermo]]*$S$7),(Table1[[#This Row],[1022]]*$T$7),( Table1[[#This Row],[1020]]*$U$7))</f>
        <v>5.3399476652487818</v>
      </c>
      <c r="G678" s="5">
        <f>AVERAGE((Table1[[#This Row],[thermo]]*$S$8),(Table1[[#This Row],[1022]]*$T$8),( Table1[[#This Row],[1020]]*$U$8))</f>
        <v>6.3183901813861496</v>
      </c>
      <c r="H678" s="5">
        <v>12.6</v>
      </c>
      <c r="I678" s="7">
        <v>11.652399000000001</v>
      </c>
      <c r="J678" s="7">
        <f>Table1[[#This Row],[modulair]]-Table1[[#This Row],[adjusted_weighted_FEM_avg]]</f>
        <v>6.28160981861385</v>
      </c>
      <c r="K678" s="5">
        <f>Table1[[#This Row],[purpleair]]-Table1[[#This Row],[adjusted_weighted_FEM_avg]]</f>
        <v>5.3340088186138512</v>
      </c>
      <c r="L678" s="5">
        <f>ABS(Table1[[#This Row],[modulair_err]])</f>
        <v>6.28160981861385</v>
      </c>
      <c r="M678" s="5">
        <f>ABS(Table1[[#This Row],[purpleair_err]])</f>
        <v>5.3340088186138512</v>
      </c>
      <c r="N678" s="5">
        <f>Table1[[#This Row],[modulair_err]]^2</f>
        <v>39.458621913305926</v>
      </c>
      <c r="O678" s="5">
        <f>Table1[[#This Row],[purpleair_err]]^2</f>
        <v>28.451650077050331</v>
      </c>
      <c r="P678" s="5"/>
      <c r="Q678" s="5"/>
    </row>
    <row r="679" spans="1:17" x14ac:dyDescent="0.3">
      <c r="A679" s="2">
        <v>45531.708333333299</v>
      </c>
      <c r="B679" s="5">
        <v>14.3</v>
      </c>
      <c r="C679" s="5">
        <v>4.2</v>
      </c>
      <c r="D679" s="5">
        <v>8.4</v>
      </c>
      <c r="E679" s="5">
        <f t="shared" si="16"/>
        <v>8.9666666666666668</v>
      </c>
      <c r="F679" s="5">
        <f>AVERAGE((Table1[[#This Row],[thermo]]*$S$7),(Table1[[#This Row],[1022]]*$T$7),( Table1[[#This Row],[1020]]*$U$7))</f>
        <v>7.0261191738217788</v>
      </c>
      <c r="G679" s="5">
        <f>AVERAGE((Table1[[#This Row],[thermo]]*$S$8),(Table1[[#This Row],[1022]]*$T$8),( Table1[[#This Row],[1020]]*$U$8))</f>
        <v>8.29213425170013</v>
      </c>
      <c r="H679" s="5">
        <v>15.7</v>
      </c>
      <c r="I679" s="7">
        <v>14.036609</v>
      </c>
      <c r="J679" s="7">
        <f>Table1[[#This Row],[modulair]]-Table1[[#This Row],[adjusted_weighted_FEM_avg]]</f>
        <v>7.4078657482998693</v>
      </c>
      <c r="K679" s="5">
        <f>Table1[[#This Row],[purpleair]]-Table1[[#This Row],[adjusted_weighted_FEM_avg]]</f>
        <v>5.7444747482998704</v>
      </c>
      <c r="L679" s="5">
        <f>ABS(Table1[[#This Row],[modulair_err]])</f>
        <v>7.4078657482998693</v>
      </c>
      <c r="M679" s="5">
        <f>ABS(Table1[[#This Row],[purpleair_err]])</f>
        <v>5.7444747482998704</v>
      </c>
      <c r="N679" s="5">
        <f>Table1[[#This Row],[modulair_err]]^2</f>
        <v>54.876474944834385</v>
      </c>
      <c r="O679" s="5">
        <f>Table1[[#This Row],[purpleair_err]]^2</f>
        <v>32.998990133854861</v>
      </c>
      <c r="P679" s="5"/>
      <c r="Q679" s="5"/>
    </row>
    <row r="680" spans="1:17" x14ac:dyDescent="0.3">
      <c r="A680" s="2">
        <v>45531.75</v>
      </c>
      <c r="B680" s="5">
        <v>17.2</v>
      </c>
      <c r="C680" s="5">
        <v>-1.2</v>
      </c>
      <c r="D680" s="5">
        <v>8.8000000000000007</v>
      </c>
      <c r="E680" s="5">
        <f t="shared" si="16"/>
        <v>8.2666666666666675</v>
      </c>
      <c r="F680" s="5">
        <f>AVERAGE((Table1[[#This Row],[thermo]]*$S$7),(Table1[[#This Row],[1022]]*$T$7),( Table1[[#This Row],[1020]]*$U$7))</f>
        <v>4.5886719257519184</v>
      </c>
      <c r="G680" s="5">
        <f>AVERAGE((Table1[[#This Row],[thermo]]*$S$8),(Table1[[#This Row],[1022]]*$T$8),( Table1[[#This Row],[1020]]*$U$8))</f>
        <v>7.0075893957910376</v>
      </c>
      <c r="H680" s="5">
        <v>14.2</v>
      </c>
      <c r="I680" s="7">
        <v>13.315467</v>
      </c>
      <c r="J680" s="7">
        <f>Table1[[#This Row],[modulair]]-Table1[[#This Row],[adjusted_weighted_FEM_avg]]</f>
        <v>7.1924106042089617</v>
      </c>
      <c r="K680" s="5">
        <f>Table1[[#This Row],[purpleair]]-Table1[[#This Row],[adjusted_weighted_FEM_avg]]</f>
        <v>6.3078776042089624</v>
      </c>
      <c r="L680" s="5">
        <f>ABS(Table1[[#This Row],[modulair_err]])</f>
        <v>7.1924106042089617</v>
      </c>
      <c r="M680" s="5">
        <f>ABS(Table1[[#This Row],[purpleair_err]])</f>
        <v>6.3078776042089624</v>
      </c>
      <c r="N680" s="5">
        <f>Table1[[#This Row],[modulair_err]]^2</f>
        <v>51.730770299537525</v>
      </c>
      <c r="O680" s="5">
        <f>Table1[[#This Row],[purpleair_err]]^2</f>
        <v>39.789319869681002</v>
      </c>
      <c r="P680" s="5"/>
      <c r="Q680" s="5"/>
    </row>
    <row r="681" spans="1:17" x14ac:dyDescent="0.3">
      <c r="A681" s="2">
        <v>45531.791666666701</v>
      </c>
      <c r="B681" s="5">
        <v>11.9</v>
      </c>
      <c r="C681" s="5">
        <v>7</v>
      </c>
      <c r="D681" s="5">
        <v>24</v>
      </c>
      <c r="E681" s="5">
        <f t="shared" si="16"/>
        <v>14.299999999999999</v>
      </c>
      <c r="F681" s="5">
        <f>AVERAGE((Table1[[#This Row],[thermo]]*$S$7),(Table1[[#This Row],[1022]]*$T$7),( Table1[[#This Row],[1020]]*$U$7))</f>
        <v>12.449151069369512</v>
      </c>
      <c r="G681" s="5">
        <f>AVERAGE((Table1[[#This Row],[thermo]]*$S$8),(Table1[[#This Row],[1022]]*$T$8),( Table1[[#This Row],[1020]]*$U$8))</f>
        <v>13.780181024175688</v>
      </c>
      <c r="H681" s="5">
        <v>11.2</v>
      </c>
      <c r="I681" s="7">
        <v>10.705392</v>
      </c>
      <c r="J681" s="7">
        <f>Table1[[#This Row],[modulair]]-Table1[[#This Row],[adjusted_weighted_FEM_avg]]</f>
        <v>-2.5801810241756886</v>
      </c>
      <c r="K681" s="5">
        <f>Table1[[#This Row],[purpleair]]-Table1[[#This Row],[adjusted_weighted_FEM_avg]]</f>
        <v>-3.0747890241756881</v>
      </c>
      <c r="L681" s="5">
        <f>ABS(Table1[[#This Row],[modulair_err]])</f>
        <v>2.5801810241756886</v>
      </c>
      <c r="M681" s="5">
        <f>ABS(Table1[[#This Row],[purpleair_err]])</f>
        <v>3.0747890241756881</v>
      </c>
      <c r="N681" s="5">
        <f>Table1[[#This Row],[modulair_err]]^2</f>
        <v>6.6573341175163057</v>
      </c>
      <c r="O681" s="5">
        <f>Table1[[#This Row],[purpleair_err]]^2</f>
        <v>9.4543275431912797</v>
      </c>
      <c r="P681" s="5"/>
      <c r="Q681" s="5"/>
    </row>
    <row r="682" spans="1:17" x14ac:dyDescent="0.3">
      <c r="A682" s="2">
        <v>45531.833333333299</v>
      </c>
      <c r="B682" s="5">
        <v>15.5</v>
      </c>
      <c r="C682" s="5">
        <v>5.8</v>
      </c>
      <c r="D682" s="5">
        <v>23.3</v>
      </c>
      <c r="E682" s="5">
        <f t="shared" si="16"/>
        <v>14.866666666666667</v>
      </c>
      <c r="F682" s="5">
        <f>AVERAGE((Table1[[#This Row],[thermo]]*$S$7),(Table1[[#This Row],[1022]]*$T$7),( Table1[[#This Row],[1020]]*$U$7))</f>
        <v>12.184504827639893</v>
      </c>
      <c r="G682" s="5">
        <f>AVERAGE((Table1[[#This Row],[thermo]]*$S$8),(Table1[[#This Row],[1022]]*$T$8),( Table1[[#This Row],[1020]]*$U$8))</f>
        <v>14.045532339334308</v>
      </c>
      <c r="H682" s="5">
        <v>12.7</v>
      </c>
      <c r="I682" s="7">
        <v>12.231115000000001</v>
      </c>
      <c r="J682" s="7">
        <f>Table1[[#This Row],[modulair]]-Table1[[#This Row],[adjusted_weighted_FEM_avg]]</f>
        <v>-1.3455323393343086</v>
      </c>
      <c r="K682" s="5">
        <f>Table1[[#This Row],[purpleair]]-Table1[[#This Row],[adjusted_weighted_FEM_avg]]</f>
        <v>-1.814417339334307</v>
      </c>
      <c r="L682" s="5">
        <f>ABS(Table1[[#This Row],[modulair_err]])</f>
        <v>1.3455323393343086</v>
      </c>
      <c r="M682" s="5">
        <f>ABS(Table1[[#This Row],[purpleair_err]])</f>
        <v>1.814417339334307</v>
      </c>
      <c r="N682" s="5">
        <f>Table1[[#This Row],[modulair_err]]^2</f>
        <v>1.8104572761944571</v>
      </c>
      <c r="O682" s="5">
        <f>Table1[[#This Row],[purpleair_err]]^2</f>
        <v>3.2921102812769858</v>
      </c>
      <c r="P682" s="5"/>
      <c r="Q682" s="5"/>
    </row>
    <row r="683" spans="1:17" x14ac:dyDescent="0.3">
      <c r="A683" s="2">
        <v>45531.875</v>
      </c>
      <c r="B683" s="5">
        <v>17.600000000000001</v>
      </c>
      <c r="C683" s="5">
        <v>6.2</v>
      </c>
      <c r="D683" s="5">
        <v>9.8000000000000007</v>
      </c>
      <c r="E683" s="5">
        <f t="shared" si="16"/>
        <v>11.200000000000001</v>
      </c>
      <c r="F683" s="5">
        <f>AVERAGE((Table1[[#This Row],[thermo]]*$S$7),(Table1[[#This Row],[1022]]*$T$7),( Table1[[#This Row],[1020]]*$U$7))</f>
        <v>9.0790029998763071</v>
      </c>
      <c r="G683" s="5">
        <f>AVERAGE((Table1[[#This Row],[thermo]]*$S$8),(Table1[[#This Row],[1022]]*$T$8),( Table1[[#This Row],[1020]]*$U$8))</f>
        <v>10.453326392145255</v>
      </c>
      <c r="H683" s="5">
        <v>8.1999999999999993</v>
      </c>
      <c r="I683" s="7">
        <v>8.7516920000000002</v>
      </c>
      <c r="J683" s="7">
        <f>Table1[[#This Row],[modulair]]-Table1[[#This Row],[adjusted_weighted_FEM_avg]]</f>
        <v>-2.2533263921452562</v>
      </c>
      <c r="K683" s="5">
        <f>Table1[[#This Row],[purpleair]]-Table1[[#This Row],[adjusted_weighted_FEM_avg]]</f>
        <v>-1.7016343921452552</v>
      </c>
      <c r="L683" s="5">
        <f>ABS(Table1[[#This Row],[modulair_err]])</f>
        <v>2.2533263921452562</v>
      </c>
      <c r="M683" s="5">
        <f>ABS(Table1[[#This Row],[purpleair_err]])</f>
        <v>1.7016343921452552</v>
      </c>
      <c r="N683" s="5">
        <f>Table1[[#This Row],[modulair_err]]^2</f>
        <v>5.0774798295383565</v>
      </c>
      <c r="O683" s="5">
        <f>Table1[[#This Row],[purpleair_err]]^2</f>
        <v>2.8955596045315524</v>
      </c>
      <c r="P683" s="5"/>
      <c r="Q683" s="5"/>
    </row>
    <row r="684" spans="1:17" x14ac:dyDescent="0.3">
      <c r="A684" s="2">
        <v>45531.916666666701</v>
      </c>
      <c r="B684" s="5">
        <v>19.899999999999999</v>
      </c>
      <c r="C684" s="5">
        <v>1.2</v>
      </c>
      <c r="D684" s="5">
        <v>9.1</v>
      </c>
      <c r="E684" s="5">
        <f t="shared" si="16"/>
        <v>10.066666666666665</v>
      </c>
      <c r="F684" s="5">
        <f>AVERAGE((Table1[[#This Row],[thermo]]*$S$7),(Table1[[#This Row],[1022]]*$T$7),( Table1[[#This Row],[1020]]*$U$7))</f>
        <v>6.4662496755956456</v>
      </c>
      <c r="G684" s="5">
        <f>AVERAGE((Table1[[#This Row],[thermo]]*$S$8),(Table1[[#This Row],[1022]]*$T$8),( Table1[[#This Row],[1020]]*$U$8))</f>
        <v>8.8161870567256404</v>
      </c>
      <c r="H684" s="5">
        <v>5.5</v>
      </c>
      <c r="I684" s="7">
        <v>6.1402559999999999</v>
      </c>
      <c r="J684" s="7">
        <f>Table1[[#This Row],[modulair]]-Table1[[#This Row],[adjusted_weighted_FEM_avg]]</f>
        <v>-3.3161870567256404</v>
      </c>
      <c r="K684" s="5">
        <f>Table1[[#This Row],[purpleair]]-Table1[[#This Row],[adjusted_weighted_FEM_avg]]</f>
        <v>-2.6759310567256405</v>
      </c>
      <c r="L684" s="5">
        <f>ABS(Table1[[#This Row],[modulair_err]])</f>
        <v>3.3161870567256404</v>
      </c>
      <c r="M684" s="5">
        <f>ABS(Table1[[#This Row],[purpleair_err]])</f>
        <v>2.6759310567256405</v>
      </c>
      <c r="N684" s="5">
        <f>Table1[[#This Row],[modulair_err]]^2</f>
        <v>10.997096595194666</v>
      </c>
      <c r="O684" s="5">
        <f>Table1[[#This Row],[purpleair_err]]^2</f>
        <v>7.1606070203488033</v>
      </c>
      <c r="P684" s="5"/>
      <c r="Q684" s="5"/>
    </row>
    <row r="685" spans="1:17" x14ac:dyDescent="0.3">
      <c r="A685" s="2">
        <v>45531.958333333299</v>
      </c>
      <c r="B685" s="5">
        <v>17</v>
      </c>
      <c r="C685" s="5">
        <v>-0.7</v>
      </c>
      <c r="D685" s="5">
        <v>3.7</v>
      </c>
      <c r="E685" s="5">
        <f t="shared" si="16"/>
        <v>6.666666666666667</v>
      </c>
      <c r="F685" s="5">
        <f>AVERAGE((Table1[[#This Row],[thermo]]*$S$7),(Table1[[#This Row],[1022]]*$T$7),( Table1[[#This Row],[1020]]*$U$7))</f>
        <v>3.4458345225067966</v>
      </c>
      <c r="G685" s="5">
        <f>AVERAGE((Table1[[#This Row],[thermo]]*$S$8),(Table1[[#This Row],[1022]]*$T$8),( Table1[[#This Row],[1020]]*$U$8))</f>
        <v>5.5226665513966466</v>
      </c>
      <c r="H685" s="5">
        <v>3.6</v>
      </c>
      <c r="I685" s="7">
        <v>4.3786800000000001</v>
      </c>
      <c r="J685" s="7">
        <f>Table1[[#This Row],[modulair]]-Table1[[#This Row],[adjusted_weighted_FEM_avg]]</f>
        <v>-1.9226665513966466</v>
      </c>
      <c r="K685" s="5">
        <f>Table1[[#This Row],[purpleair]]-Table1[[#This Row],[adjusted_weighted_FEM_avg]]</f>
        <v>-1.1439865513966465</v>
      </c>
      <c r="L685" s="5">
        <f>ABS(Table1[[#This Row],[modulair_err]])</f>
        <v>1.9226665513966466</v>
      </c>
      <c r="M685" s="5">
        <f>ABS(Table1[[#This Row],[purpleair_err]])</f>
        <v>1.1439865513966465</v>
      </c>
      <c r="N685" s="5">
        <f>Table1[[#This Row],[modulair_err]]^2</f>
        <v>3.6966466678594738</v>
      </c>
      <c r="O685" s="5">
        <f>Table1[[#This Row],[purpleair_err]]^2</f>
        <v>1.3087052297763921</v>
      </c>
      <c r="P685" s="5"/>
      <c r="Q685" s="5"/>
    </row>
    <row r="686" spans="1:17" x14ac:dyDescent="0.3">
      <c r="A686" s="2">
        <v>45532</v>
      </c>
      <c r="B686" s="5">
        <v>20</v>
      </c>
      <c r="C686" s="5">
        <v>2.2999999999999998</v>
      </c>
      <c r="D686" s="5">
        <v>-3.4</v>
      </c>
      <c r="E686" s="5">
        <f t="shared" si="16"/>
        <v>6.3000000000000007</v>
      </c>
      <c r="F686" s="5">
        <f>AVERAGE((Table1[[#This Row],[thermo]]*$S$7),(Table1[[#This Row],[1022]]*$T$7),( Table1[[#This Row],[1020]]*$U$7))</f>
        <v>3.6930336842726503</v>
      </c>
      <c r="G686" s="5">
        <f>AVERAGE((Table1[[#This Row],[thermo]]*$S$8),(Table1[[#This Row],[1022]]*$T$8),( Table1[[#This Row],[1020]]*$U$8))</f>
        <v>5.2859901210133584</v>
      </c>
      <c r="H686" s="5">
        <v>1.9</v>
      </c>
      <c r="I686" s="7">
        <v>2.5320372999999998</v>
      </c>
      <c r="J686" s="7">
        <f>Table1[[#This Row],[modulair]]-Table1[[#This Row],[adjusted_weighted_FEM_avg]]</f>
        <v>-3.3859901210133585</v>
      </c>
      <c r="K686" s="5">
        <f>Table1[[#This Row],[purpleair]]-Table1[[#This Row],[adjusted_weighted_FEM_avg]]</f>
        <v>-2.7539528210133586</v>
      </c>
      <c r="L686" s="5">
        <f>ABS(Table1[[#This Row],[modulair_err]])</f>
        <v>3.3859901210133585</v>
      </c>
      <c r="M686" s="5">
        <f>ABS(Table1[[#This Row],[purpleair_err]])</f>
        <v>2.7539528210133586</v>
      </c>
      <c r="N686" s="5">
        <f>Table1[[#This Row],[modulair_err]]^2</f>
        <v>11.464929099600058</v>
      </c>
      <c r="O686" s="5">
        <f>Table1[[#This Row],[purpleair_err]]^2</f>
        <v>7.5842561403674358</v>
      </c>
      <c r="P686" s="5"/>
      <c r="Q686" s="5"/>
    </row>
    <row r="687" spans="1:17" x14ac:dyDescent="0.3">
      <c r="A687" s="2">
        <v>45532.041666666701</v>
      </c>
      <c r="B687" s="5">
        <v>15.8</v>
      </c>
      <c r="C687" s="5">
        <v>-7.2</v>
      </c>
      <c r="D687" s="5">
        <v>-0.7</v>
      </c>
      <c r="E687" s="5">
        <f t="shared" si="16"/>
        <v>2.6333333333333337</v>
      </c>
      <c r="F687" s="5">
        <f>AVERAGE((Table1[[#This Row],[thermo]]*$S$7),(Table1[[#This Row],[1022]]*$T$7),( Table1[[#This Row],[1020]]*$U$7))</f>
        <v>-1.5994873234442484</v>
      </c>
      <c r="G687" s="5">
        <f>AVERAGE((Table1[[#This Row],[thermo]]*$S$8),(Table1[[#This Row],[1022]]*$T$8),( Table1[[#This Row],[1020]]*$U$8))</f>
        <v>1.136708667283379</v>
      </c>
      <c r="H687" s="5">
        <v>3.3</v>
      </c>
      <c r="I687" s="7">
        <v>3.1147767000000002</v>
      </c>
      <c r="J687" s="7">
        <f>Table1[[#This Row],[modulair]]-Table1[[#This Row],[adjusted_weighted_FEM_avg]]</f>
        <v>2.1632913327166206</v>
      </c>
      <c r="K687" s="5">
        <f>Table1[[#This Row],[purpleair]]-Table1[[#This Row],[adjusted_weighted_FEM_avg]]</f>
        <v>1.9780680327166211</v>
      </c>
      <c r="L687" s="5">
        <f>ABS(Table1[[#This Row],[modulair_err]])</f>
        <v>2.1632913327166206</v>
      </c>
      <c r="M687" s="5">
        <f>ABS(Table1[[#This Row],[purpleair_err]])</f>
        <v>1.9780680327166211</v>
      </c>
      <c r="N687" s="5">
        <f>Table1[[#This Row],[modulair_err]]^2</f>
        <v>4.6798293902068524</v>
      </c>
      <c r="O687" s="5">
        <f>Table1[[#This Row],[purpleair_err]]^2</f>
        <v>3.9127531420554038</v>
      </c>
      <c r="P687" s="5"/>
      <c r="Q687" s="5"/>
    </row>
    <row r="688" spans="1:17" x14ac:dyDescent="0.3">
      <c r="A688" s="2">
        <v>45532.083333333299</v>
      </c>
      <c r="B688" s="5">
        <v>2.2000000000000002</v>
      </c>
      <c r="C688" s="5">
        <v>6</v>
      </c>
      <c r="D688" s="5">
        <v>7.9</v>
      </c>
      <c r="E688" s="5">
        <f t="shared" si="16"/>
        <v>5.3666666666666671</v>
      </c>
      <c r="F688" s="5">
        <f>AVERAGE((Table1[[#This Row],[thermo]]*$S$7),(Table1[[#This Row],[1022]]*$T$7),( Table1[[#This Row],[1020]]*$U$7))</f>
        <v>5.8852514025355402</v>
      </c>
      <c r="G688" s="5">
        <f>AVERAGE((Table1[[#This Row],[thermo]]*$S$8),(Table1[[#This Row],[1022]]*$T$8),( Table1[[#This Row],[1020]]*$U$8))</f>
        <v>5.5756598759702145</v>
      </c>
      <c r="H688" s="5">
        <v>2.9</v>
      </c>
      <c r="I688" s="7">
        <v>2.4371138000000001</v>
      </c>
      <c r="J688" s="7">
        <f>Table1[[#This Row],[modulair]]-Table1[[#This Row],[adjusted_weighted_FEM_avg]]</f>
        <v>-2.6756598759702146</v>
      </c>
      <c r="K688" s="5">
        <f>Table1[[#This Row],[purpleair]]-Table1[[#This Row],[adjusted_weighted_FEM_avg]]</f>
        <v>-3.1385460759702144</v>
      </c>
      <c r="L688" s="5">
        <f>ABS(Table1[[#This Row],[modulair_err]])</f>
        <v>2.6756598759702146</v>
      </c>
      <c r="M688" s="5">
        <f>ABS(Table1[[#This Row],[purpleair_err]])</f>
        <v>3.1385460759702144</v>
      </c>
      <c r="N688" s="5">
        <f>Table1[[#This Row],[modulair_err]]^2</f>
        <v>7.1591557718769439</v>
      </c>
      <c r="O688" s="5">
        <f>Table1[[#This Row],[purpleair_err]]^2</f>
        <v>9.8504714709880314</v>
      </c>
      <c r="P688" s="5"/>
      <c r="Q688" s="5"/>
    </row>
    <row r="689" spans="1:17" x14ac:dyDescent="0.3">
      <c r="A689" s="2">
        <v>45532.125</v>
      </c>
      <c r="B689" s="5">
        <v>-1.1000000000000001</v>
      </c>
      <c r="C689" s="5">
        <v>2.6</v>
      </c>
      <c r="D689" s="5">
        <v>6.5</v>
      </c>
      <c r="E689" s="5">
        <f t="shared" si="16"/>
        <v>2.6666666666666665</v>
      </c>
      <c r="F689" s="5">
        <f>AVERAGE((Table1[[#This Row],[thermo]]*$S$7),(Table1[[#This Row],[1022]]*$T$7),( Table1[[#This Row],[1020]]*$U$7))</f>
        <v>3.0470079062688149</v>
      </c>
      <c r="G689" s="5">
        <f>AVERAGE((Table1[[#This Row],[thermo]]*$S$8),(Table1[[#This Row],[1022]]*$T$8),( Table1[[#This Row],[1020]]*$U$8))</f>
        <v>2.8437758978033543</v>
      </c>
      <c r="H689" s="5">
        <v>3.4</v>
      </c>
      <c r="I689" s="7">
        <v>3.1329332999999999</v>
      </c>
      <c r="J689" s="7">
        <f>Table1[[#This Row],[modulair]]-Table1[[#This Row],[adjusted_weighted_FEM_avg]]</f>
        <v>0.55622410219664564</v>
      </c>
      <c r="K689" s="5">
        <f>Table1[[#This Row],[purpleair]]-Table1[[#This Row],[adjusted_weighted_FEM_avg]]</f>
        <v>0.28915740219664565</v>
      </c>
      <c r="L689" s="5">
        <f>ABS(Table1[[#This Row],[modulair_err]])</f>
        <v>0.55622410219664564</v>
      </c>
      <c r="M689" s="5">
        <f>ABS(Table1[[#This Row],[purpleair_err]])</f>
        <v>0.28915740219664565</v>
      </c>
      <c r="N689" s="5">
        <f>Table1[[#This Row],[modulair_err]]^2</f>
        <v>0.30938525186446447</v>
      </c>
      <c r="O689" s="5">
        <f>Table1[[#This Row],[purpleair_err]]^2</f>
        <v>8.3612003245112698E-2</v>
      </c>
      <c r="P689" s="5"/>
      <c r="Q689" s="5"/>
    </row>
    <row r="690" spans="1:17" x14ac:dyDescent="0.3">
      <c r="A690" s="2">
        <v>45532.166666666701</v>
      </c>
      <c r="B690" s="5">
        <v>-3.2</v>
      </c>
      <c r="C690" s="5">
        <v>2.5</v>
      </c>
      <c r="D690" s="5">
        <v>6.5</v>
      </c>
      <c r="E690" s="5">
        <f t="shared" si="16"/>
        <v>1.9333333333333333</v>
      </c>
      <c r="F690" s="5">
        <f>AVERAGE((Table1[[#This Row],[thermo]]*$S$7),(Table1[[#This Row],[1022]]*$T$7),( Table1[[#This Row],[1020]]*$U$7))</f>
        <v>2.6413148230081869</v>
      </c>
      <c r="G690" s="5">
        <f>AVERAGE((Table1[[#This Row],[thermo]]*$S$8),(Table1[[#This Row],[1022]]*$T$8),( Table1[[#This Row],[1020]]*$U$8))</f>
        <v>2.2320222788009434</v>
      </c>
      <c r="H690" s="5">
        <v>4.3</v>
      </c>
      <c r="I690" s="7">
        <v>3.8693339999999998</v>
      </c>
      <c r="J690" s="7">
        <f>Table1[[#This Row],[modulair]]-Table1[[#This Row],[adjusted_weighted_FEM_avg]]</f>
        <v>2.0679777211990564</v>
      </c>
      <c r="K690" s="5">
        <f>Table1[[#This Row],[purpleair]]-Table1[[#This Row],[adjusted_weighted_FEM_avg]]</f>
        <v>1.6373117211990564</v>
      </c>
      <c r="L690" s="5">
        <f>ABS(Table1[[#This Row],[modulair_err]])</f>
        <v>2.0679777211990564</v>
      </c>
      <c r="M690" s="5">
        <f>ABS(Table1[[#This Row],[purpleair_err]])</f>
        <v>1.6373117211990564</v>
      </c>
      <c r="N690" s="5">
        <f>Table1[[#This Row],[modulair_err]]^2</f>
        <v>4.2765318553756426</v>
      </c>
      <c r="O690" s="5">
        <f>Table1[[#This Row],[purpleair_err]]^2</f>
        <v>2.6807896723758167</v>
      </c>
      <c r="P690" s="5"/>
      <c r="Q690" s="5"/>
    </row>
    <row r="691" spans="1:17" x14ac:dyDescent="0.3">
      <c r="A691" s="2">
        <v>45532.208333333299</v>
      </c>
      <c r="B691" s="5">
        <v>3</v>
      </c>
      <c r="C691" s="5">
        <v>-0.6</v>
      </c>
      <c r="D691" s="5">
        <v>6</v>
      </c>
      <c r="E691" s="5">
        <f t="shared" si="16"/>
        <v>2.8000000000000003</v>
      </c>
      <c r="F691" s="5">
        <f>AVERAGE((Table1[[#This Row],[thermo]]*$S$7),(Table1[[#This Row],[1022]]*$T$7),( Table1[[#This Row],[1020]]*$U$7))</f>
        <v>1.7981673204857145</v>
      </c>
      <c r="G691" s="5">
        <f>AVERAGE((Table1[[#This Row],[thermo]]*$S$8),(Table1[[#This Row],[1022]]*$T$8),( Table1[[#This Row],[1020]]*$U$8))</f>
        <v>2.4938957417289616</v>
      </c>
      <c r="H691" s="5">
        <v>4.0999999999999996</v>
      </c>
      <c r="I691" s="7">
        <v>3.8690479999999998</v>
      </c>
      <c r="J691" s="7">
        <f>Table1[[#This Row],[modulair]]-Table1[[#This Row],[adjusted_weighted_FEM_avg]]</f>
        <v>1.6061042582710381</v>
      </c>
      <c r="K691" s="5">
        <f>Table1[[#This Row],[purpleair]]-Table1[[#This Row],[adjusted_weighted_FEM_avg]]</f>
        <v>1.3751522582710383</v>
      </c>
      <c r="L691" s="5">
        <f>ABS(Table1[[#This Row],[modulair_err]])</f>
        <v>1.6061042582710381</v>
      </c>
      <c r="M691" s="5">
        <f>ABS(Table1[[#This Row],[purpleair_err]])</f>
        <v>1.3751522582710383</v>
      </c>
      <c r="N691" s="5">
        <f>Table1[[#This Row],[modulair_err]]^2</f>
        <v>2.5795708884363613</v>
      </c>
      <c r="O691" s="5">
        <f>Table1[[#This Row],[purpleair_err]]^2</f>
        <v>1.8910437334279364</v>
      </c>
      <c r="P691" s="5"/>
      <c r="Q691" s="5"/>
    </row>
    <row r="692" spans="1:17" x14ac:dyDescent="0.3">
      <c r="A692" s="2">
        <v>45532.25</v>
      </c>
      <c r="B692" s="5">
        <v>6.2</v>
      </c>
      <c r="C692" s="5">
        <v>6.3</v>
      </c>
      <c r="D692" s="5">
        <v>5.5</v>
      </c>
      <c r="E692" s="5">
        <f t="shared" si="16"/>
        <v>6</v>
      </c>
      <c r="F692" s="5">
        <f>AVERAGE((Table1[[#This Row],[thermo]]*$S$7),(Table1[[#This Row],[1022]]*$T$7),( Table1[[#This Row],[1020]]*$U$7))</f>
        <v>6.0653089423935533</v>
      </c>
      <c r="G692" s="5">
        <f>AVERAGE((Table1[[#This Row],[thermo]]*$S$8),(Table1[[#This Row],[1022]]*$T$8),( Table1[[#This Row],[1020]]*$U$8))</f>
        <v>6.0164395936579451</v>
      </c>
      <c r="H692" s="5">
        <v>4.4000000000000004</v>
      </c>
      <c r="I692" s="7">
        <v>4.0045279999999996</v>
      </c>
      <c r="J692" s="7">
        <f>Table1[[#This Row],[modulair]]-Table1[[#This Row],[adjusted_weighted_FEM_avg]]</f>
        <v>-1.6164395936579448</v>
      </c>
      <c r="K692" s="5">
        <f>Table1[[#This Row],[purpleair]]-Table1[[#This Row],[adjusted_weighted_FEM_avg]]</f>
        <v>-2.0119115936579455</v>
      </c>
      <c r="L692" s="5">
        <f>ABS(Table1[[#This Row],[modulair_err]])</f>
        <v>1.6164395936579448</v>
      </c>
      <c r="M692" s="5">
        <f>ABS(Table1[[#This Row],[purpleair_err]])</f>
        <v>2.0119115936579455</v>
      </c>
      <c r="N692" s="5">
        <f>Table1[[#This Row],[modulair_err]]^2</f>
        <v>2.6128769599450616</v>
      </c>
      <c r="O692" s="5">
        <f>Table1[[#This Row],[purpleair_err]]^2</f>
        <v>4.0477882606952535</v>
      </c>
      <c r="P692" s="5"/>
      <c r="Q692" s="5"/>
    </row>
    <row r="693" spans="1:17" x14ac:dyDescent="0.3">
      <c r="A693" s="2">
        <v>45532.291666666701</v>
      </c>
      <c r="B693" s="5">
        <v>-16</v>
      </c>
      <c r="C693" s="5">
        <v>8.1999999999999993</v>
      </c>
      <c r="D693" s="5">
        <v>6.7</v>
      </c>
      <c r="E693" s="5">
        <f t="shared" si="16"/>
        <v>-0.36666666666666686</v>
      </c>
      <c r="F693" s="5">
        <f>AVERAGE((Table1[[#This Row],[thermo]]*$S$7),(Table1[[#This Row],[1022]]*$T$7),( Table1[[#This Row],[1020]]*$U$7))</f>
        <v>3.7624908933766519</v>
      </c>
      <c r="G693" s="5">
        <f>AVERAGE((Table1[[#This Row],[thermo]]*$S$8),(Table1[[#This Row],[1022]]*$T$8),( Table1[[#This Row],[1020]]*$U$8))</f>
        <v>1.1393264450868026</v>
      </c>
      <c r="H693" s="5">
        <v>6.2</v>
      </c>
      <c r="I693" s="7">
        <v>6.5727352000000003</v>
      </c>
      <c r="J693" s="7">
        <f>Table1[[#This Row],[modulair]]-Table1[[#This Row],[adjusted_weighted_FEM_avg]]</f>
        <v>5.0606735549131976</v>
      </c>
      <c r="K693" s="5">
        <f>Table1[[#This Row],[purpleair]]-Table1[[#This Row],[adjusted_weighted_FEM_avg]]</f>
        <v>5.4334087549131977</v>
      </c>
      <c r="L693" s="5">
        <f>ABS(Table1[[#This Row],[modulair_err]])</f>
        <v>5.0606735549131976</v>
      </c>
      <c r="M693" s="5">
        <f>ABS(Table1[[#This Row],[purpleair_err]])</f>
        <v>5.4334087549131977</v>
      </c>
      <c r="N693" s="5">
        <f>Table1[[#This Row],[modulair_err]]^2</f>
        <v>25.610416829397781</v>
      </c>
      <c r="O693" s="5">
        <f>Table1[[#This Row],[purpleair_err]]^2</f>
        <v>29.521930697967385</v>
      </c>
      <c r="P693" s="5"/>
      <c r="Q693" s="5"/>
    </row>
    <row r="694" spans="1:17" x14ac:dyDescent="0.3">
      <c r="A694" s="2">
        <v>45532.333333333299</v>
      </c>
      <c r="B694" s="5">
        <v>-6.7</v>
      </c>
      <c r="C694" s="5">
        <v>1.4</v>
      </c>
      <c r="D694" s="5">
        <v>1</v>
      </c>
      <c r="E694" s="5">
        <f t="shared" si="16"/>
        <v>-1.4333333333333336</v>
      </c>
      <c r="F694" s="5">
        <f>AVERAGE((Table1[[#This Row],[thermo]]*$S$7),(Table1[[#This Row],[1022]]*$T$7),( Table1[[#This Row],[1020]]*$U$7))</f>
        <v>-5.7463390648955781E-2</v>
      </c>
      <c r="G694" s="5">
        <f>AVERAGE((Table1[[#This Row],[thermo]]*$S$8),(Table1[[#This Row],[1022]]*$T$8),( Table1[[#This Row],[1020]]*$U$8))</f>
        <v>-0.9305748823516975</v>
      </c>
      <c r="H694" s="5">
        <v>7.8</v>
      </c>
      <c r="I694" s="7">
        <v>8.4113760000000006</v>
      </c>
      <c r="J694" s="7">
        <f>Table1[[#This Row],[modulair]]-Table1[[#This Row],[adjusted_weighted_FEM_avg]]</f>
        <v>8.7305748823516964</v>
      </c>
      <c r="K694" s="5">
        <f>Table1[[#This Row],[purpleair]]-Table1[[#This Row],[adjusted_weighted_FEM_avg]]</f>
        <v>9.3419508823516981</v>
      </c>
      <c r="L694" s="5">
        <f>ABS(Table1[[#This Row],[modulair_err]])</f>
        <v>8.7305748823516964</v>
      </c>
      <c r="M694" s="5">
        <f>ABS(Table1[[#This Row],[purpleair_err]])</f>
        <v>9.3419508823516981</v>
      </c>
      <c r="N694" s="5">
        <f>Table1[[#This Row],[modulair_err]]^2</f>
        <v>76.222937776350335</v>
      </c>
      <c r="O694" s="5">
        <f>Table1[[#This Row],[purpleair_err]]^2</f>
        <v>87.272046288271667</v>
      </c>
      <c r="P694" s="5"/>
      <c r="Q694" s="5"/>
    </row>
    <row r="695" spans="1:17" x14ac:dyDescent="0.3">
      <c r="A695" s="2">
        <v>45532.375</v>
      </c>
      <c r="B695" s="5">
        <v>3.2</v>
      </c>
      <c r="C695" s="5">
        <v>7.5</v>
      </c>
      <c r="D695" s="5">
        <v>4</v>
      </c>
      <c r="E695" s="5">
        <f t="shared" si="16"/>
        <v>4.8999999999999995</v>
      </c>
      <c r="F695" s="5">
        <f>AVERAGE((Table1[[#This Row],[thermo]]*$S$7),(Table1[[#This Row],[1022]]*$T$7),( Table1[[#This Row],[1020]]*$U$7))</f>
        <v>5.8302197606886752</v>
      </c>
      <c r="G695" s="5">
        <f>AVERAGE((Table1[[#This Row],[thermo]]*$S$8),(Table1[[#This Row],[1022]]*$T$8),( Table1[[#This Row],[1020]]*$U$8))</f>
        <v>5.209209626187004</v>
      </c>
      <c r="H695" s="5">
        <v>4.5999999999999996</v>
      </c>
      <c r="I695" s="7">
        <v>6.1485849999999997</v>
      </c>
      <c r="J695" s="7">
        <f>Table1[[#This Row],[modulair]]-Table1[[#This Row],[adjusted_weighted_FEM_avg]]</f>
        <v>-0.60920962618700436</v>
      </c>
      <c r="K695" s="5">
        <f>Table1[[#This Row],[purpleair]]-Table1[[#This Row],[adjusted_weighted_FEM_avg]]</f>
        <v>0.93937537381299574</v>
      </c>
      <c r="L695" s="5">
        <f>ABS(Table1[[#This Row],[modulair_err]])</f>
        <v>0.60920962618700436</v>
      </c>
      <c r="M695" s="5">
        <f>ABS(Table1[[#This Row],[purpleair_err]])</f>
        <v>0.93937537381299574</v>
      </c>
      <c r="N695" s="5">
        <f>Table1[[#This Row],[modulair_err]]^2</f>
        <v>0.37113636863890959</v>
      </c>
      <c r="O695" s="5">
        <f>Table1[[#This Row],[purpleair_err]]^2</f>
        <v>0.88242609292630547</v>
      </c>
      <c r="P695" s="5"/>
      <c r="Q695" s="5"/>
    </row>
    <row r="696" spans="1:17" x14ac:dyDescent="0.3">
      <c r="A696" s="2">
        <v>45532.416666666701</v>
      </c>
      <c r="B696" s="5">
        <v>4.7</v>
      </c>
      <c r="C696" s="5">
        <v>2.8</v>
      </c>
      <c r="D696" s="5">
        <v>3</v>
      </c>
      <c r="E696" s="5">
        <f t="shared" si="16"/>
        <v>3.5</v>
      </c>
      <c r="F696" s="5">
        <f>AVERAGE((Table1[[#This Row],[thermo]]*$S$7),(Table1[[#This Row],[1022]]*$T$7),( Table1[[#This Row],[1020]]*$U$7))</f>
        <v>3.170812017937108</v>
      </c>
      <c r="G696" s="5">
        <f>AVERAGE((Table1[[#This Row],[thermo]]*$S$8),(Table1[[#This Row],[1022]]*$T$8),( Table1[[#This Row],[1020]]*$U$8))</f>
        <v>3.3807025268605151</v>
      </c>
      <c r="H696" s="5">
        <v>3.8</v>
      </c>
      <c r="I696" s="7">
        <v>4.9808579000000002</v>
      </c>
      <c r="J696" s="7">
        <f>Table1[[#This Row],[modulair]]-Table1[[#This Row],[adjusted_weighted_FEM_avg]]</f>
        <v>0.41929747313948473</v>
      </c>
      <c r="K696" s="5">
        <f>Table1[[#This Row],[purpleair]]-Table1[[#This Row],[adjusted_weighted_FEM_avg]]</f>
        <v>1.6001553731394851</v>
      </c>
      <c r="L696" s="5">
        <f>ABS(Table1[[#This Row],[modulair_err]])</f>
        <v>0.41929747313948473</v>
      </c>
      <c r="M696" s="5">
        <f>ABS(Table1[[#This Row],[purpleair_err]])</f>
        <v>1.6001553731394851</v>
      </c>
      <c r="N696" s="5">
        <f>Table1[[#This Row],[modulair_err]]^2</f>
        <v>0.17581037098115693</v>
      </c>
      <c r="O696" s="5">
        <f>Table1[[#This Row],[purpleair_err]]^2</f>
        <v>2.5604972181871646</v>
      </c>
      <c r="P696" s="5"/>
      <c r="Q696" s="5"/>
    </row>
    <row r="697" spans="1:17" x14ac:dyDescent="0.3">
      <c r="A697" s="2">
        <v>45532.458333333299</v>
      </c>
      <c r="B697" s="5">
        <v>-0.4</v>
      </c>
      <c r="C697" s="5">
        <v>5.4</v>
      </c>
      <c r="D697" s="5">
        <v>14.5</v>
      </c>
      <c r="E697" s="5">
        <f t="shared" si="16"/>
        <v>6.5</v>
      </c>
      <c r="F697" s="5">
        <f>AVERAGE((Table1[[#This Row],[thermo]]*$S$7),(Table1[[#This Row],[1022]]*$T$7),( Table1[[#This Row],[1020]]*$U$7))</f>
        <v>6.9146955421919856</v>
      </c>
      <c r="G697" s="5">
        <f>AVERAGE((Table1[[#This Row],[thermo]]*$S$8),(Table1[[#This Row],[1022]]*$T$8),( Table1[[#This Row],[1020]]*$U$8))</f>
        <v>6.7391936486233819</v>
      </c>
      <c r="H697" s="5">
        <v>3.4</v>
      </c>
      <c r="I697" s="7">
        <v>5.03299333</v>
      </c>
      <c r="J697" s="7">
        <f>Table1[[#This Row],[modulair]]-Table1[[#This Row],[adjusted_weighted_FEM_avg]]</f>
        <v>-3.339193648623382</v>
      </c>
      <c r="K697" s="5">
        <f>Table1[[#This Row],[purpleair]]-Table1[[#This Row],[adjusted_weighted_FEM_avg]]</f>
        <v>-1.7062003186233818</v>
      </c>
      <c r="L697" s="5">
        <f>ABS(Table1[[#This Row],[modulair_err]])</f>
        <v>3.339193648623382</v>
      </c>
      <c r="M697" s="5">
        <f>ABS(Table1[[#This Row],[purpleair_err]])</f>
        <v>1.7062003186233818</v>
      </c>
      <c r="N697" s="5">
        <f>Table1[[#This Row],[modulair_err]]^2</f>
        <v>11.150214223006735</v>
      </c>
      <c r="O697" s="5">
        <f>Table1[[#This Row],[purpleair_err]]^2</f>
        <v>2.9111195272705297</v>
      </c>
      <c r="P697" s="5"/>
      <c r="Q697" s="5"/>
    </row>
    <row r="698" spans="1:17" x14ac:dyDescent="0.3">
      <c r="A698" s="2">
        <v>45532.5</v>
      </c>
      <c r="B698" s="5">
        <v>1.6</v>
      </c>
      <c r="C698" s="5">
        <v>-3.7</v>
      </c>
      <c r="D698" s="5">
        <v>9.3000000000000007</v>
      </c>
      <c r="E698" s="5">
        <f t="shared" si="16"/>
        <v>2.4000000000000004</v>
      </c>
      <c r="F698" s="5">
        <f>AVERAGE((Table1[[#This Row],[thermo]]*$S$7),(Table1[[#This Row],[1022]]*$T$7),( Table1[[#This Row],[1020]]*$U$7))</f>
        <v>0.7255226230343208</v>
      </c>
      <c r="G698" s="5">
        <f>AVERAGE((Table1[[#This Row],[thermo]]*$S$8),(Table1[[#This Row],[1022]]*$T$8),( Table1[[#This Row],[1020]]*$U$8))</f>
        <v>1.907088956597409</v>
      </c>
      <c r="H698" s="5">
        <v>3.1</v>
      </c>
      <c r="I698" s="7">
        <v>4.7123340000000002</v>
      </c>
      <c r="J698" s="7">
        <f>Table1[[#This Row],[modulair]]-Table1[[#This Row],[adjusted_weighted_FEM_avg]]</f>
        <v>1.1929110434025911</v>
      </c>
      <c r="K698" s="5">
        <f>Table1[[#This Row],[purpleair]]-Table1[[#This Row],[adjusted_weighted_FEM_avg]]</f>
        <v>2.8052450434025911</v>
      </c>
      <c r="L698" s="5">
        <f>ABS(Table1[[#This Row],[modulair_err]])</f>
        <v>1.1929110434025911</v>
      </c>
      <c r="M698" s="5">
        <f>ABS(Table1[[#This Row],[purpleair_err]])</f>
        <v>2.8052450434025911</v>
      </c>
      <c r="N698" s="5">
        <f>Table1[[#This Row],[modulair_err]]^2</f>
        <v>1.4230367574718588</v>
      </c>
      <c r="O698" s="5">
        <f>Table1[[#This Row],[purpleair_err]]^2</f>
        <v>7.8693997535348048</v>
      </c>
      <c r="P698" s="5"/>
      <c r="Q698" s="5"/>
    </row>
    <row r="699" spans="1:17" x14ac:dyDescent="0.3">
      <c r="A699" s="2">
        <v>45532.541666666701</v>
      </c>
      <c r="B699" s="5">
        <v>1</v>
      </c>
      <c r="C699" s="5">
        <v>2.7</v>
      </c>
      <c r="D699" s="5">
        <v>7.4</v>
      </c>
      <c r="E699" s="5">
        <f t="shared" si="16"/>
        <v>3.7000000000000006</v>
      </c>
      <c r="F699" s="5">
        <f>AVERAGE((Table1[[#This Row],[thermo]]*$S$7),(Table1[[#This Row],[1022]]*$T$7),( Table1[[#This Row],[1020]]*$U$7))</f>
        <v>3.6980000741245642</v>
      </c>
      <c r="G699" s="5">
        <f>AVERAGE((Table1[[#This Row],[thermo]]*$S$8),(Table1[[#This Row],[1022]]*$T$8),( Table1[[#This Row],[1020]]*$U$8))</f>
        <v>3.7439462284240772</v>
      </c>
      <c r="H699" s="5">
        <v>4.0999999999999996</v>
      </c>
      <c r="I699" s="7">
        <v>5.5411279999999996</v>
      </c>
      <c r="J699" s="7">
        <f>Table1[[#This Row],[modulair]]-Table1[[#This Row],[adjusted_weighted_FEM_avg]]</f>
        <v>0.35605377157592244</v>
      </c>
      <c r="K699" s="5">
        <f>Table1[[#This Row],[purpleair]]-Table1[[#This Row],[adjusted_weighted_FEM_avg]]</f>
        <v>1.7971817715759224</v>
      </c>
      <c r="L699" s="5">
        <f>ABS(Table1[[#This Row],[modulair_err]])</f>
        <v>0.35605377157592244</v>
      </c>
      <c r="M699" s="5">
        <f>ABS(Table1[[#This Row],[purpleair_err]])</f>
        <v>1.7971817715759224</v>
      </c>
      <c r="N699" s="5">
        <f>Table1[[#This Row],[modulair_err]]^2</f>
        <v>0.12677428825343914</v>
      </c>
      <c r="O699" s="5">
        <f>Table1[[#This Row],[purpleair_err]]^2</f>
        <v>3.2298623200847709</v>
      </c>
      <c r="P699" s="5"/>
      <c r="Q699" s="5"/>
    </row>
    <row r="700" spans="1:17" x14ac:dyDescent="0.3">
      <c r="A700" s="2">
        <v>45532.583333333299</v>
      </c>
      <c r="B700" s="5">
        <v>2.6</v>
      </c>
      <c r="C700" s="5">
        <v>6.3</v>
      </c>
      <c r="D700" s="5">
        <v>6.2</v>
      </c>
      <c r="E700" s="5">
        <f t="shared" si="16"/>
        <v>5.0333333333333341</v>
      </c>
      <c r="F700" s="5">
        <f>AVERAGE((Table1[[#This Row],[thermo]]*$S$7),(Table1[[#This Row],[1022]]*$T$7),( Table1[[#This Row],[1020]]*$U$7))</f>
        <v>5.656789752512716</v>
      </c>
      <c r="G700" s="5">
        <f>AVERAGE((Table1[[#This Row],[thermo]]*$S$8),(Table1[[#This Row],[1022]]*$T$8),( Table1[[#This Row],[1020]]*$U$8))</f>
        <v>5.2619238461664075</v>
      </c>
      <c r="H700" s="5">
        <v>4.0999999999999996</v>
      </c>
      <c r="I700" s="7">
        <v>5.8397493000000003</v>
      </c>
      <c r="J700" s="7">
        <f>Table1[[#This Row],[modulair]]-Table1[[#This Row],[adjusted_weighted_FEM_avg]]</f>
        <v>-1.1619238461664079</v>
      </c>
      <c r="K700" s="5">
        <f>Table1[[#This Row],[purpleair]]-Table1[[#This Row],[adjusted_weighted_FEM_avg]]</f>
        <v>0.57782545383359274</v>
      </c>
      <c r="L700" s="5">
        <f>ABS(Table1[[#This Row],[modulair_err]])</f>
        <v>1.1619238461664079</v>
      </c>
      <c r="M700" s="5">
        <f>ABS(Table1[[#This Row],[purpleair_err]])</f>
        <v>0.57782545383359274</v>
      </c>
      <c r="N700" s="5">
        <f>Table1[[#This Row],[modulair_err]]^2</f>
        <v>1.3500670242901383</v>
      </c>
      <c r="O700" s="5">
        <f>Table1[[#This Row],[purpleair_err]]^2</f>
        <v>0.3338822550979974</v>
      </c>
      <c r="P700" s="5"/>
      <c r="Q700" s="5"/>
    </row>
    <row r="701" spans="1:17" x14ac:dyDescent="0.3">
      <c r="A701" s="2">
        <v>45532.625</v>
      </c>
      <c r="B701" s="5">
        <v>8.8000000000000007</v>
      </c>
      <c r="C701" s="5">
        <v>5.3</v>
      </c>
      <c r="D701" s="5">
        <v>-0.2</v>
      </c>
      <c r="E701" s="5">
        <f t="shared" si="16"/>
        <v>4.6333333333333337</v>
      </c>
      <c r="F701" s="5">
        <f>AVERAGE((Table1[[#This Row],[thermo]]*$S$7),(Table1[[#This Row],[1022]]*$T$7),( Table1[[#This Row],[1020]]*$U$7))</f>
        <v>4.3836099785182929</v>
      </c>
      <c r="G701" s="5">
        <f>AVERAGE((Table1[[#This Row],[thermo]]*$S$8),(Table1[[#This Row],[1022]]*$T$8),( Table1[[#This Row],[1020]]*$U$8))</f>
        <v>4.489103289512534</v>
      </c>
      <c r="H701" s="5">
        <v>5</v>
      </c>
      <c r="I701" s="7">
        <v>6.4416779999999996</v>
      </c>
      <c r="J701" s="7">
        <f>Table1[[#This Row],[modulair]]-Table1[[#This Row],[adjusted_weighted_FEM_avg]]</f>
        <v>0.51089671048746599</v>
      </c>
      <c r="K701" s="5">
        <f>Table1[[#This Row],[purpleair]]-Table1[[#This Row],[adjusted_weighted_FEM_avg]]</f>
        <v>1.9525747104874656</v>
      </c>
      <c r="L701" s="5">
        <f>ABS(Table1[[#This Row],[modulair_err]])</f>
        <v>0.51089671048746599</v>
      </c>
      <c r="M701" s="5">
        <f>ABS(Table1[[#This Row],[purpleair_err]])</f>
        <v>1.9525747104874656</v>
      </c>
      <c r="N701" s="5">
        <f>Table1[[#This Row],[modulair_err]]^2</f>
        <v>0.26101544878691363</v>
      </c>
      <c r="O701" s="5">
        <f>Table1[[#This Row],[purpleair_err]]^2</f>
        <v>3.8125480000352101</v>
      </c>
      <c r="P701" s="5"/>
      <c r="Q701" s="5"/>
    </row>
    <row r="702" spans="1:17" x14ac:dyDescent="0.3">
      <c r="A702" s="2">
        <v>45532.666666666701</v>
      </c>
      <c r="B702" s="5">
        <v>13.8</v>
      </c>
      <c r="C702" s="5">
        <v>1.7</v>
      </c>
      <c r="D702" s="5">
        <v>15.7</v>
      </c>
      <c r="E702" s="5">
        <f t="shared" si="16"/>
        <v>10.4</v>
      </c>
      <c r="F702" s="5">
        <f>AVERAGE((Table1[[#This Row],[thermo]]*$S$7),(Table1[[#This Row],[1022]]*$T$7),( Table1[[#This Row],[1020]]*$U$7))</f>
        <v>7.5301021876287457</v>
      </c>
      <c r="G702" s="5">
        <f>AVERAGE((Table1[[#This Row],[thermo]]*$S$8),(Table1[[#This Row],[1022]]*$T$8),( Table1[[#This Row],[1020]]*$U$8))</f>
        <v>9.4764716985039801</v>
      </c>
      <c r="H702" s="5">
        <v>3.9</v>
      </c>
      <c r="I702" s="7">
        <v>5.6446513300000003</v>
      </c>
      <c r="J702" s="7">
        <f>Table1[[#This Row],[modulair]]-Table1[[#This Row],[adjusted_weighted_FEM_avg]]</f>
        <v>-5.5764716985039797</v>
      </c>
      <c r="K702" s="5">
        <f>Table1[[#This Row],[purpleair]]-Table1[[#This Row],[adjusted_weighted_FEM_avg]]</f>
        <v>-3.8318203685039798</v>
      </c>
      <c r="L702" s="5">
        <f>ABS(Table1[[#This Row],[modulair_err]])</f>
        <v>5.5764716985039797</v>
      </c>
      <c r="M702" s="5">
        <f>ABS(Table1[[#This Row],[purpleair_err]])</f>
        <v>3.8318203685039798</v>
      </c>
      <c r="N702" s="5">
        <f>Table1[[#This Row],[modulair_err]]^2</f>
        <v>31.097036604215859</v>
      </c>
      <c r="O702" s="5">
        <f>Table1[[#This Row],[purpleair_err]]^2</f>
        <v>14.682847336481975</v>
      </c>
      <c r="P702" s="5"/>
      <c r="Q702" s="5"/>
    </row>
    <row r="703" spans="1:17" x14ac:dyDescent="0.3">
      <c r="A703" s="2">
        <v>45532.708333333299</v>
      </c>
      <c r="B703" s="5">
        <v>15.4</v>
      </c>
      <c r="C703" s="5">
        <v>0</v>
      </c>
      <c r="D703" s="5">
        <v>3</v>
      </c>
      <c r="E703" s="5">
        <f t="shared" si="16"/>
        <v>6.1333333333333329</v>
      </c>
      <c r="F703" s="5">
        <f>AVERAGE((Table1[[#This Row],[thermo]]*$S$7),(Table1[[#This Row],[1022]]*$T$7),( Table1[[#This Row],[1020]]*$U$7))</f>
        <v>3.3813673510219524</v>
      </c>
      <c r="G703" s="5">
        <f>AVERAGE((Table1[[#This Row],[thermo]]*$S$8),(Table1[[#This Row],[1022]]*$T$8),( Table1[[#This Row],[1020]]*$U$8))</f>
        <v>5.1486484249863809</v>
      </c>
      <c r="H703" s="5">
        <v>1.9</v>
      </c>
      <c r="I703" s="7">
        <v>4.0611959999999998</v>
      </c>
      <c r="J703" s="7">
        <f>Table1[[#This Row],[modulair]]-Table1[[#This Row],[adjusted_weighted_FEM_avg]]</f>
        <v>-3.248648424986381</v>
      </c>
      <c r="K703" s="5">
        <f>Table1[[#This Row],[purpleair]]-Table1[[#This Row],[adjusted_weighted_FEM_avg]]</f>
        <v>-1.0874524249863811</v>
      </c>
      <c r="L703" s="5">
        <f>ABS(Table1[[#This Row],[modulair_err]])</f>
        <v>3.248648424986381</v>
      </c>
      <c r="M703" s="5">
        <f>ABS(Table1[[#This Row],[purpleair_err]])</f>
        <v>1.0874524249863811</v>
      </c>
      <c r="N703" s="5">
        <f>Table1[[#This Row],[modulair_err]]^2</f>
        <v>10.553716589166493</v>
      </c>
      <c r="O703" s="5">
        <f>Table1[[#This Row],[purpleair_err]]^2</f>
        <v>1.1825527766087607</v>
      </c>
      <c r="P703" s="5"/>
      <c r="Q703" s="5"/>
    </row>
    <row r="704" spans="1:17" x14ac:dyDescent="0.3">
      <c r="A704" s="2">
        <v>45532.75</v>
      </c>
      <c r="B704" s="5">
        <v>8.5</v>
      </c>
      <c r="C704" s="5">
        <v>3.5</v>
      </c>
      <c r="D704" s="5">
        <v>3.5</v>
      </c>
      <c r="E704" s="5">
        <f t="shared" si="16"/>
        <v>5.166666666666667</v>
      </c>
      <c r="F704" s="5">
        <f>AVERAGE((Table1[[#This Row],[thermo]]*$S$7),(Table1[[#This Row],[1022]]*$T$7),( Table1[[#This Row],[1020]]*$U$7))</f>
        <v>4.3323713427613244</v>
      </c>
      <c r="G704" s="5">
        <f>AVERAGE((Table1[[#This Row],[thermo]]*$S$8),(Table1[[#This Row],[1022]]*$T$8),( Table1[[#This Row],[1020]]*$U$8))</f>
        <v>4.8594998007333343</v>
      </c>
      <c r="H704" s="5">
        <v>1.5</v>
      </c>
      <c r="I704" s="7">
        <v>3.420312</v>
      </c>
      <c r="J704" s="7">
        <f>Table1[[#This Row],[modulair]]-Table1[[#This Row],[adjusted_weighted_FEM_avg]]</f>
        <v>-3.3594998007333343</v>
      </c>
      <c r="K704" s="5">
        <f>Table1[[#This Row],[purpleair]]-Table1[[#This Row],[adjusted_weighted_FEM_avg]]</f>
        <v>-1.4391878007333343</v>
      </c>
      <c r="L704" s="5">
        <f>ABS(Table1[[#This Row],[modulair_err]])</f>
        <v>3.3594998007333343</v>
      </c>
      <c r="M704" s="5">
        <f>ABS(Table1[[#This Row],[purpleair_err]])</f>
        <v>1.4391878007333343</v>
      </c>
      <c r="N704" s="5">
        <f>Table1[[#This Row],[modulair_err]]^2</f>
        <v>11.286238911127313</v>
      </c>
      <c r="O704" s="5">
        <f>Table1[[#This Row],[purpleair_err]]^2</f>
        <v>2.0712615257796516</v>
      </c>
      <c r="P704" s="5"/>
      <c r="Q704" s="5"/>
    </row>
    <row r="705" spans="1:17" x14ac:dyDescent="0.3">
      <c r="A705" s="2">
        <v>45532.791666666701</v>
      </c>
      <c r="B705" s="5">
        <v>5.0999999999999996</v>
      </c>
      <c r="C705" s="5">
        <v>2.7</v>
      </c>
      <c r="D705" s="5">
        <v>1.5</v>
      </c>
      <c r="E705" s="5">
        <f t="shared" si="16"/>
        <v>3.1</v>
      </c>
      <c r="F705" s="5">
        <f>AVERAGE((Table1[[#This Row],[thermo]]*$S$7),(Table1[[#This Row],[1022]]*$T$7),( Table1[[#This Row],[1020]]*$U$7))</f>
        <v>2.7724727983986064</v>
      </c>
      <c r="G705" s="5">
        <f>AVERAGE((Table1[[#This Row],[thermo]]*$S$8),(Table1[[#This Row],[1022]]*$T$8),( Table1[[#This Row],[1020]]*$U$8))</f>
        <v>2.9680042888609175</v>
      </c>
      <c r="H705" s="5">
        <v>1.7</v>
      </c>
      <c r="I705" s="7">
        <v>3.3075326700000001</v>
      </c>
      <c r="J705" s="7">
        <f>Table1[[#This Row],[modulair]]-Table1[[#This Row],[adjusted_weighted_FEM_avg]]</f>
        <v>-1.2680042888609175</v>
      </c>
      <c r="K705" s="5">
        <f>Table1[[#This Row],[purpleair]]-Table1[[#This Row],[adjusted_weighted_FEM_avg]]</f>
        <v>0.33952838113908257</v>
      </c>
      <c r="L705" s="5">
        <f>ABS(Table1[[#This Row],[modulair_err]])</f>
        <v>1.2680042888609175</v>
      </c>
      <c r="M705" s="5">
        <f>ABS(Table1[[#This Row],[purpleair_err]])</f>
        <v>0.33952838113908257</v>
      </c>
      <c r="N705" s="5">
        <f>Table1[[#This Row],[modulair_err]]^2</f>
        <v>1.6078348765696813</v>
      </c>
      <c r="O705" s="5">
        <f>Table1[[#This Row],[purpleair_err]]^2</f>
        <v>0.11527952159892613</v>
      </c>
      <c r="P705" s="5"/>
      <c r="Q705" s="5"/>
    </row>
    <row r="706" spans="1:17" x14ac:dyDescent="0.3">
      <c r="A706" s="2">
        <v>45532.833333333299</v>
      </c>
      <c r="B706" s="5">
        <v>3.1</v>
      </c>
      <c r="C706" s="5">
        <v>2.9</v>
      </c>
      <c r="D706" s="5">
        <v>2.5</v>
      </c>
      <c r="E706" s="5">
        <f t="shared" si="16"/>
        <v>2.8333333333333335</v>
      </c>
      <c r="F706" s="5">
        <f>AVERAGE((Table1[[#This Row],[thermo]]*$S$7),(Table1[[#This Row],[1022]]*$T$7),( Table1[[#This Row],[1020]]*$U$7))</f>
        <v>2.8242730383348431</v>
      </c>
      <c r="G706" s="5">
        <f>AVERAGE((Table1[[#This Row],[thermo]]*$S$8),(Table1[[#This Row],[1022]]*$T$8),( Table1[[#This Row],[1020]]*$U$8))</f>
        <v>2.8261947868656385</v>
      </c>
      <c r="H706" s="5">
        <v>1.6</v>
      </c>
      <c r="I706" s="7">
        <v>3.1410952000000001</v>
      </c>
      <c r="J706" s="7">
        <f>Table1[[#This Row],[modulair]]-Table1[[#This Row],[adjusted_weighted_FEM_avg]]</f>
        <v>-1.2261947868656384</v>
      </c>
      <c r="K706" s="5">
        <f>Table1[[#This Row],[purpleair]]-Table1[[#This Row],[adjusted_weighted_FEM_avg]]</f>
        <v>0.31490041313436157</v>
      </c>
      <c r="L706" s="5">
        <f>ABS(Table1[[#This Row],[modulair_err]])</f>
        <v>1.2261947868656384</v>
      </c>
      <c r="M706" s="5">
        <f>ABS(Table1[[#This Row],[purpleair_err]])</f>
        <v>0.31490041313436157</v>
      </c>
      <c r="N706" s="5">
        <f>Table1[[#This Row],[modulair_err]]^2</f>
        <v>1.5035536553364686</v>
      </c>
      <c r="O706" s="5">
        <f>Table1[[#This Row],[purpleair_err]]^2</f>
        <v>9.9162270192191593E-2</v>
      </c>
      <c r="P706" s="5"/>
      <c r="Q706" s="5"/>
    </row>
    <row r="707" spans="1:17" x14ac:dyDescent="0.3">
      <c r="A707" s="2">
        <v>45532.875</v>
      </c>
      <c r="B707" s="5">
        <v>1.6</v>
      </c>
      <c r="C707" s="5">
        <v>2.4</v>
      </c>
      <c r="D707" s="5">
        <v>4.5</v>
      </c>
      <c r="E707" s="5">
        <f t="shared" ref="E707:E770" si="17">AVERAGE(B707:D707)</f>
        <v>2.8333333333333335</v>
      </c>
      <c r="F707" s="5">
        <f>AVERAGE((Table1[[#This Row],[thermo]]*$S$7),(Table1[[#This Row],[1022]]*$T$7),( Table1[[#This Row],[1020]]*$U$7))</f>
        <v>2.8391851158801384</v>
      </c>
      <c r="G707" s="5">
        <f>AVERAGE((Table1[[#This Row],[thermo]]*$S$8),(Table1[[#This Row],[1022]]*$T$8),( Table1[[#This Row],[1020]]*$U$8))</f>
        <v>2.8554523589920628</v>
      </c>
      <c r="H707" s="5">
        <v>2</v>
      </c>
      <c r="I707" s="7">
        <v>3.2715812999999998</v>
      </c>
      <c r="J707" s="7">
        <f>Table1[[#This Row],[modulair]]-Table1[[#This Row],[adjusted_weighted_FEM_avg]]</f>
        <v>-0.85545235899206284</v>
      </c>
      <c r="K707" s="5">
        <f>Table1[[#This Row],[purpleair]]-Table1[[#This Row],[adjusted_weighted_FEM_avg]]</f>
        <v>0.41612894100793696</v>
      </c>
      <c r="L707" s="5">
        <f>ABS(Table1[[#This Row],[modulair_err]])</f>
        <v>0.85545235899206284</v>
      </c>
      <c r="M707" s="5">
        <f>ABS(Table1[[#This Row],[purpleair_err]])</f>
        <v>0.41612894100793696</v>
      </c>
      <c r="N707" s="5">
        <f>Table1[[#This Row],[modulair_err]]^2</f>
        <v>0.73179873850508514</v>
      </c>
      <c r="O707" s="5">
        <f>Table1[[#This Row],[purpleair_err]]^2</f>
        <v>0.17316329554438709</v>
      </c>
      <c r="P707" s="5"/>
      <c r="Q707" s="5"/>
    </row>
    <row r="708" spans="1:17" x14ac:dyDescent="0.3">
      <c r="A708" s="2">
        <v>45532.916666666701</v>
      </c>
      <c r="B708" s="5">
        <v>0.2</v>
      </c>
      <c r="C708" s="5">
        <v>1.6</v>
      </c>
      <c r="D708" s="5">
        <v>5.5</v>
      </c>
      <c r="E708" s="5">
        <f t="shared" si="17"/>
        <v>2.4333333333333331</v>
      </c>
      <c r="F708" s="5">
        <f>AVERAGE((Table1[[#This Row],[thermo]]*$S$7),(Table1[[#This Row],[1022]]*$T$7),( Table1[[#This Row],[1020]]*$U$7))</f>
        <v>2.429898723939024</v>
      </c>
      <c r="G708" s="5">
        <f>AVERAGE((Table1[[#This Row],[thermo]]*$S$8),(Table1[[#This Row],[1022]]*$T$8),( Table1[[#This Row],[1020]]*$U$8))</f>
        <v>2.4691458061406881</v>
      </c>
      <c r="H708" s="5">
        <v>2</v>
      </c>
      <c r="I708" s="7">
        <v>3.1865960000000002</v>
      </c>
      <c r="J708" s="7">
        <f>Table1[[#This Row],[modulair]]-Table1[[#This Row],[adjusted_weighted_FEM_avg]]</f>
        <v>-0.46914580614068813</v>
      </c>
      <c r="K708" s="5">
        <f>Table1[[#This Row],[purpleair]]-Table1[[#This Row],[adjusted_weighted_FEM_avg]]</f>
        <v>0.71745019385931208</v>
      </c>
      <c r="L708" s="5">
        <f>ABS(Table1[[#This Row],[modulair_err]])</f>
        <v>0.46914580614068813</v>
      </c>
      <c r="M708" s="5">
        <f>ABS(Table1[[#This Row],[purpleair_err]])</f>
        <v>0.71745019385931208</v>
      </c>
      <c r="N708" s="5">
        <f>Table1[[#This Row],[modulair_err]]^2</f>
        <v>0.22009778741939612</v>
      </c>
      <c r="O708" s="5">
        <f>Table1[[#This Row],[purpleair_err]]^2</f>
        <v>0.51473478066876444</v>
      </c>
      <c r="P708" s="5"/>
      <c r="Q708" s="5"/>
    </row>
    <row r="709" spans="1:17" x14ac:dyDescent="0.3">
      <c r="A709" s="2">
        <v>45532.958333333299</v>
      </c>
      <c r="B709" s="5">
        <v>4</v>
      </c>
      <c r="C709" s="5">
        <v>-2.2000000000000002</v>
      </c>
      <c r="D709" s="5">
        <v>5</v>
      </c>
      <c r="E709" s="5">
        <f t="shared" si="17"/>
        <v>2.2666666666666666</v>
      </c>
      <c r="F709" s="5">
        <f>AVERAGE((Table1[[#This Row],[thermo]]*$S$7),(Table1[[#This Row],[1022]]*$T$7),( Table1[[#This Row],[1020]]*$U$7))</f>
        <v>0.79453314178501777</v>
      </c>
      <c r="G709" s="5">
        <f>AVERAGE((Table1[[#This Row],[thermo]]*$S$8),(Table1[[#This Row],[1022]]*$T$8),( Table1[[#This Row],[1020]]*$U$8))</f>
        <v>1.7931134458558375</v>
      </c>
      <c r="H709" s="5">
        <v>3</v>
      </c>
      <c r="I709" s="7">
        <v>3.5204680000000002</v>
      </c>
      <c r="J709" s="7">
        <f>Table1[[#This Row],[modulair]]-Table1[[#This Row],[adjusted_weighted_FEM_avg]]</f>
        <v>1.2068865541441625</v>
      </c>
      <c r="K709" s="5">
        <f>Table1[[#This Row],[purpleair]]-Table1[[#This Row],[adjusted_weighted_FEM_avg]]</f>
        <v>1.7273545541441626</v>
      </c>
      <c r="L709" s="5">
        <f>ABS(Table1[[#This Row],[modulair_err]])</f>
        <v>1.2068865541441625</v>
      </c>
      <c r="M709" s="5">
        <f>ABS(Table1[[#This Row],[purpleair_err]])</f>
        <v>1.7273545541441626</v>
      </c>
      <c r="N709" s="5">
        <f>Table1[[#This Row],[modulair_err]]^2</f>
        <v>1.4565751545739705</v>
      </c>
      <c r="O709" s="5">
        <f>Table1[[#This Row],[purpleair_err]]^2</f>
        <v>2.9837537557225788</v>
      </c>
      <c r="P709" s="5"/>
      <c r="Q709" s="5"/>
    </row>
    <row r="710" spans="1:17" x14ac:dyDescent="0.3">
      <c r="A710" s="2">
        <v>45533</v>
      </c>
      <c r="B710" s="5">
        <v>2.5</v>
      </c>
      <c r="C710" s="5">
        <v>4.0999999999999996</v>
      </c>
      <c r="D710" s="5">
        <v>3.5</v>
      </c>
      <c r="E710" s="5">
        <f t="shared" si="17"/>
        <v>3.3666666666666667</v>
      </c>
      <c r="F710" s="5">
        <f>AVERAGE((Table1[[#This Row],[thermo]]*$S$7),(Table1[[#This Row],[1022]]*$T$7),( Table1[[#This Row],[1020]]*$U$7))</f>
        <v>3.6701084472529608</v>
      </c>
      <c r="G710" s="5">
        <f>AVERAGE((Table1[[#This Row],[thermo]]*$S$8),(Table1[[#This Row],[1022]]*$T$8),( Table1[[#This Row],[1020]]*$U$8))</f>
        <v>3.4726822560197905</v>
      </c>
      <c r="H710" s="5">
        <v>2.6</v>
      </c>
      <c r="I710" s="7">
        <v>3.5286420000000001</v>
      </c>
      <c r="J710" s="7">
        <f>Table1[[#This Row],[modulair]]-Table1[[#This Row],[adjusted_weighted_FEM_avg]]</f>
        <v>-0.87268225601979044</v>
      </c>
      <c r="K710" s="5">
        <f>Table1[[#This Row],[purpleair]]-Table1[[#This Row],[adjusted_weighted_FEM_avg]]</f>
        <v>5.5959743980209531E-2</v>
      </c>
      <c r="L710" s="5">
        <f>ABS(Table1[[#This Row],[modulair_err]])</f>
        <v>0.87268225601979044</v>
      </c>
      <c r="M710" s="5">
        <f>ABS(Table1[[#This Row],[purpleair_err]])</f>
        <v>5.5959743980209531E-2</v>
      </c>
      <c r="N710" s="5">
        <f>Table1[[#This Row],[modulair_err]]^2</f>
        <v>0.76157431997179104</v>
      </c>
      <c r="O710" s="5">
        <f>Table1[[#This Row],[purpleair_err]]^2</f>
        <v>3.1314929463305968E-3</v>
      </c>
      <c r="P710" s="5"/>
      <c r="Q710" s="5"/>
    </row>
    <row r="711" spans="1:17" x14ac:dyDescent="0.3">
      <c r="A711" s="2">
        <v>45533.041666666701</v>
      </c>
      <c r="B711" s="5">
        <v>-1.3</v>
      </c>
      <c r="C711" s="5">
        <v>2.4</v>
      </c>
      <c r="D711" s="5">
        <v>10.3</v>
      </c>
      <c r="E711" s="5">
        <f t="shared" si="17"/>
        <v>3.8000000000000003</v>
      </c>
      <c r="F711" s="5">
        <f>AVERAGE((Table1[[#This Row],[thermo]]*$S$7),(Table1[[#This Row],[1022]]*$T$7),( Table1[[#This Row],[1020]]*$U$7))</f>
        <v>3.937226060024912</v>
      </c>
      <c r="G711" s="5">
        <f>AVERAGE((Table1[[#This Row],[thermo]]*$S$8),(Table1[[#This Row],[1022]]*$T$8),( Table1[[#This Row],[1020]]*$U$8))</f>
        <v>3.9256279494402997</v>
      </c>
      <c r="H711" s="5">
        <v>2.4</v>
      </c>
      <c r="I711" s="7">
        <v>3.3755199999999999</v>
      </c>
      <c r="J711" s="7">
        <f>Table1[[#This Row],[modulair]]-Table1[[#This Row],[adjusted_weighted_FEM_avg]]</f>
        <v>-1.5256279494402998</v>
      </c>
      <c r="K711" s="5">
        <f>Table1[[#This Row],[purpleair]]-Table1[[#This Row],[adjusted_weighted_FEM_avg]]</f>
        <v>-0.55010794944029984</v>
      </c>
      <c r="L711" s="5">
        <f>ABS(Table1[[#This Row],[modulair_err]])</f>
        <v>1.5256279494402998</v>
      </c>
      <c r="M711" s="5">
        <f>ABS(Table1[[#This Row],[purpleair_err]])</f>
        <v>0.55010794944029984</v>
      </c>
      <c r="N711" s="5">
        <f>Table1[[#This Row],[modulair_err]]^2</f>
        <v>2.3275406401134138</v>
      </c>
      <c r="O711" s="5">
        <f>Table1[[#This Row],[purpleair_err]]^2</f>
        <v>0.30261875603741151</v>
      </c>
      <c r="P711" s="5"/>
      <c r="Q711" s="5"/>
    </row>
    <row r="712" spans="1:17" x14ac:dyDescent="0.3">
      <c r="A712" s="2">
        <v>45533.083333333299</v>
      </c>
      <c r="B712" s="5">
        <v>-1.3</v>
      </c>
      <c r="C712" s="5">
        <v>4.7</v>
      </c>
      <c r="D712" s="5">
        <v>6.9</v>
      </c>
      <c r="E712" s="5">
        <f t="shared" si="17"/>
        <v>3.4333333333333336</v>
      </c>
      <c r="F712" s="5">
        <f>AVERAGE((Table1[[#This Row],[thermo]]*$S$7),(Table1[[#This Row],[1022]]*$T$7),( Table1[[#This Row],[1020]]*$U$7))</f>
        <v>4.3007743732522643</v>
      </c>
      <c r="G712" s="5">
        <f>AVERAGE((Table1[[#This Row],[thermo]]*$S$8),(Table1[[#This Row],[1022]]*$T$8),( Table1[[#This Row],[1020]]*$U$8))</f>
        <v>3.7736188675203177</v>
      </c>
      <c r="H712" s="5">
        <v>2.4</v>
      </c>
      <c r="I712" s="7">
        <v>3.4106076000000001</v>
      </c>
      <c r="J712" s="7">
        <f>Table1[[#This Row],[modulair]]-Table1[[#This Row],[adjusted_weighted_FEM_avg]]</f>
        <v>-1.3736188675203178</v>
      </c>
      <c r="K712" s="5">
        <f>Table1[[#This Row],[purpleair]]-Table1[[#This Row],[adjusted_weighted_FEM_avg]]</f>
        <v>-0.36301126752031765</v>
      </c>
      <c r="L712" s="5">
        <f>ABS(Table1[[#This Row],[modulair_err]])</f>
        <v>1.3736188675203178</v>
      </c>
      <c r="M712" s="5">
        <f>ABS(Table1[[#This Row],[purpleair_err]])</f>
        <v>0.36301126752031765</v>
      </c>
      <c r="N712" s="5">
        <f>Table1[[#This Row],[modulair_err]]^2</f>
        <v>1.8868287932078005</v>
      </c>
      <c r="O712" s="5">
        <f>Table1[[#This Row],[purpleair_err]]^2</f>
        <v>0.13177718034670763</v>
      </c>
      <c r="P712" s="5"/>
      <c r="Q712" s="5"/>
    </row>
    <row r="713" spans="1:17" x14ac:dyDescent="0.3">
      <c r="A713" s="2">
        <v>45533.125</v>
      </c>
      <c r="B713" s="5">
        <v>2.5</v>
      </c>
      <c r="C713" s="5">
        <v>2.6</v>
      </c>
      <c r="D713" s="5">
        <v>4.2</v>
      </c>
      <c r="E713" s="5">
        <f t="shared" si="17"/>
        <v>3.1</v>
      </c>
      <c r="F713" s="5">
        <f>AVERAGE((Table1[[#This Row],[thermo]]*$S$7),(Table1[[#This Row],[1022]]*$T$7),( Table1[[#This Row],[1020]]*$U$7))</f>
        <v>3.0194398346472124</v>
      </c>
      <c r="G713" s="5">
        <f>AVERAGE((Table1[[#This Row],[thermo]]*$S$8),(Table1[[#This Row],[1022]]*$T$8),( Table1[[#This Row],[1020]]*$U$8))</f>
        <v>3.0855508246401118</v>
      </c>
      <c r="H713" s="5">
        <v>3</v>
      </c>
      <c r="I713" s="7">
        <v>3.819318</v>
      </c>
      <c r="J713" s="7">
        <f>Table1[[#This Row],[modulair]]-Table1[[#This Row],[adjusted_weighted_FEM_avg]]</f>
        <v>-8.5550824640111767E-2</v>
      </c>
      <c r="K713" s="5">
        <f>Table1[[#This Row],[purpleair]]-Table1[[#This Row],[adjusted_weighted_FEM_avg]]</f>
        <v>0.73376717535988822</v>
      </c>
      <c r="L713" s="5">
        <f>ABS(Table1[[#This Row],[modulair_err]])</f>
        <v>8.5550824640111767E-2</v>
      </c>
      <c r="M713" s="5">
        <f>ABS(Table1[[#This Row],[purpleair_err]])</f>
        <v>0.73376717535988822</v>
      </c>
      <c r="N713" s="5">
        <f>Table1[[#This Row],[modulair_err]]^2</f>
        <v>7.3189435966031545E-3</v>
      </c>
      <c r="O713" s="5">
        <f>Table1[[#This Row],[purpleair_err]]^2</f>
        <v>0.53841426763562894</v>
      </c>
      <c r="P713" s="5"/>
      <c r="Q713" s="5"/>
    </row>
    <row r="714" spans="1:17" x14ac:dyDescent="0.3">
      <c r="A714" s="2">
        <v>45533.166666666701</v>
      </c>
      <c r="B714" s="5">
        <v>9</v>
      </c>
      <c r="C714" s="5">
        <v>1.2</v>
      </c>
      <c r="D714" s="5">
        <v>4.2</v>
      </c>
      <c r="E714" s="5">
        <f t="shared" si="17"/>
        <v>4.8</v>
      </c>
      <c r="F714" s="5">
        <f>AVERAGE((Table1[[#This Row],[thermo]]*$S$7),(Table1[[#This Row],[1022]]*$T$7),( Table1[[#This Row],[1020]]*$U$7))</f>
        <v>3.316162910024739</v>
      </c>
      <c r="G714" s="5">
        <f>AVERAGE((Table1[[#This Row],[thermo]]*$S$8),(Table1[[#This Row],[1022]]*$T$8),( Table1[[#This Row],[1020]]*$U$8))</f>
        <v>4.282208727871712</v>
      </c>
      <c r="H714" s="5">
        <v>3.1</v>
      </c>
      <c r="I714" s="7">
        <v>3.7511710300000001</v>
      </c>
      <c r="J714" s="7">
        <f>Table1[[#This Row],[modulair]]-Table1[[#This Row],[adjusted_weighted_FEM_avg]]</f>
        <v>-1.1822087278717119</v>
      </c>
      <c r="K714" s="5">
        <f>Table1[[#This Row],[purpleair]]-Table1[[#This Row],[adjusted_weighted_FEM_avg]]</f>
        <v>-0.53103769787171196</v>
      </c>
      <c r="L714" s="5">
        <f>ABS(Table1[[#This Row],[modulair_err]])</f>
        <v>1.1822087278717119</v>
      </c>
      <c r="M714" s="5">
        <f>ABS(Table1[[#This Row],[purpleair_err]])</f>
        <v>0.53103769787171196</v>
      </c>
      <c r="N714" s="5">
        <f>Table1[[#This Row],[modulair_err]]^2</f>
        <v>1.3976174762560514</v>
      </c>
      <c r="O714" s="5">
        <f>Table1[[#This Row],[purpleair_err]]^2</f>
        <v>0.28200103656088765</v>
      </c>
      <c r="P714" s="5"/>
      <c r="Q714" s="5"/>
    </row>
    <row r="715" spans="1:17" x14ac:dyDescent="0.3">
      <c r="A715" s="2">
        <v>45533.208333333299</v>
      </c>
      <c r="B715" s="5">
        <v>3.9</v>
      </c>
      <c r="C715" s="5">
        <v>8.1</v>
      </c>
      <c r="D715" s="5">
        <v>8.4</v>
      </c>
      <c r="E715" s="5">
        <f t="shared" si="17"/>
        <v>6.8</v>
      </c>
      <c r="F715" s="5">
        <f>AVERAGE((Table1[[#This Row],[thermo]]*$S$7),(Table1[[#This Row],[1022]]*$T$7),( Table1[[#This Row],[1020]]*$U$7))</f>
        <v>7.4825744336121938</v>
      </c>
      <c r="G715" s="5">
        <f>AVERAGE((Table1[[#This Row],[thermo]]*$S$8),(Table1[[#This Row],[1022]]*$T$8),( Table1[[#This Row],[1020]]*$U$8))</f>
        <v>7.0541590712567688</v>
      </c>
      <c r="H715" s="5">
        <v>3.3</v>
      </c>
      <c r="I715" s="7">
        <v>3.9393207000000001</v>
      </c>
      <c r="J715" s="7">
        <f>Table1[[#This Row],[modulair]]-Table1[[#This Row],[adjusted_weighted_FEM_avg]]</f>
        <v>-3.754159071256769</v>
      </c>
      <c r="K715" s="5">
        <f>Table1[[#This Row],[purpleair]]-Table1[[#This Row],[adjusted_weighted_FEM_avg]]</f>
        <v>-3.1148383712567687</v>
      </c>
      <c r="L715" s="5">
        <f>ABS(Table1[[#This Row],[modulair_err]])</f>
        <v>3.754159071256769</v>
      </c>
      <c r="M715" s="5">
        <f>ABS(Table1[[#This Row],[purpleair_err]])</f>
        <v>3.1148383712567687</v>
      </c>
      <c r="N715" s="5">
        <f>Table1[[#This Row],[modulair_err]]^2</f>
        <v>14.093710332299485</v>
      </c>
      <c r="O715" s="5">
        <f>Table1[[#This Row],[purpleair_err]]^2</f>
        <v>9.7022180790535195</v>
      </c>
      <c r="P715" s="5"/>
      <c r="Q715" s="5"/>
    </row>
    <row r="716" spans="1:17" x14ac:dyDescent="0.3">
      <c r="A716" s="2">
        <v>45533.25</v>
      </c>
      <c r="B716" s="5">
        <v>5.2</v>
      </c>
      <c r="C716" s="5">
        <v>3.4</v>
      </c>
      <c r="D716" s="5">
        <v>8.1999999999999993</v>
      </c>
      <c r="E716" s="5">
        <f t="shared" si="17"/>
        <v>5.5999999999999988</v>
      </c>
      <c r="F716" s="5">
        <f>AVERAGE((Table1[[#This Row],[thermo]]*$S$7),(Table1[[#This Row],[1022]]*$T$7),( Table1[[#This Row],[1020]]*$U$7))</f>
        <v>5.0079154679013937</v>
      </c>
      <c r="G716" s="5">
        <f>AVERAGE((Table1[[#This Row],[thermo]]*$S$8),(Table1[[#This Row],[1022]]*$T$8),( Table1[[#This Row],[1020]]*$U$8))</f>
        <v>5.4276423902283355</v>
      </c>
      <c r="H716" s="5">
        <v>3.7</v>
      </c>
      <c r="I716" s="7">
        <v>4.3233107000000004</v>
      </c>
      <c r="J716" s="7">
        <f>Table1[[#This Row],[modulair]]-Table1[[#This Row],[adjusted_weighted_FEM_avg]]</f>
        <v>-1.7276423902283353</v>
      </c>
      <c r="K716" s="5">
        <f>Table1[[#This Row],[purpleair]]-Table1[[#This Row],[adjusted_weighted_FEM_avg]]</f>
        <v>-1.1043316902283351</v>
      </c>
      <c r="L716" s="5">
        <f>ABS(Table1[[#This Row],[modulair_err]])</f>
        <v>1.7276423902283353</v>
      </c>
      <c r="M716" s="5">
        <f>ABS(Table1[[#This Row],[purpleair_err]])</f>
        <v>1.1043316902283351</v>
      </c>
      <c r="N716" s="5">
        <f>Table1[[#This Row],[modulair_err]]^2</f>
        <v>2.9847482285138756</v>
      </c>
      <c r="O716" s="5">
        <f>Table1[[#This Row],[purpleair_err]]^2</f>
        <v>1.2195484820425715</v>
      </c>
      <c r="P716" s="5"/>
      <c r="Q716" s="5"/>
    </row>
    <row r="717" spans="1:17" x14ac:dyDescent="0.3">
      <c r="A717" s="2">
        <v>45533.291666666701</v>
      </c>
      <c r="B717" s="5">
        <v>-6.3</v>
      </c>
      <c r="C717" s="5">
        <v>5.6</v>
      </c>
      <c r="D717" s="5">
        <v>5.2</v>
      </c>
      <c r="E717" s="5">
        <f t="shared" si="17"/>
        <v>1.5</v>
      </c>
      <c r="F717" s="5">
        <f>AVERAGE((Table1[[#This Row],[thermo]]*$S$7),(Table1[[#This Row],[1022]]*$T$7),( Table1[[#This Row],[1020]]*$U$7))</f>
        <v>3.5099343888524372</v>
      </c>
      <c r="G717" s="5">
        <f>AVERAGE((Table1[[#This Row],[thermo]]*$S$8),(Table1[[#This Row],[1022]]*$T$8),( Table1[[#This Row],[1020]]*$U$8))</f>
        <v>2.2362052690909677</v>
      </c>
      <c r="H717" s="5">
        <v>3.8</v>
      </c>
      <c r="I717" s="7">
        <v>4.5840766999999998</v>
      </c>
      <c r="J717" s="7">
        <f>Table1[[#This Row],[modulair]]-Table1[[#This Row],[adjusted_weighted_FEM_avg]]</f>
        <v>1.5637947309090321</v>
      </c>
      <c r="K717" s="5">
        <f>Table1[[#This Row],[purpleair]]-Table1[[#This Row],[adjusted_weighted_FEM_avg]]</f>
        <v>2.3478714309090321</v>
      </c>
      <c r="L717" s="5">
        <f>ABS(Table1[[#This Row],[modulair_err]])</f>
        <v>1.5637947309090321</v>
      </c>
      <c r="M717" s="5">
        <f>ABS(Table1[[#This Row],[purpleair_err]])</f>
        <v>2.3478714309090321</v>
      </c>
      <c r="N717" s="5">
        <f>Table1[[#This Row],[modulair_err]]^2</f>
        <v>2.4454539604188521</v>
      </c>
      <c r="O717" s="5">
        <f>Table1[[#This Row],[purpleair_err]]^2</f>
        <v>5.5125002560788259</v>
      </c>
      <c r="P717" s="5"/>
      <c r="Q717" s="5"/>
    </row>
    <row r="718" spans="1:17" x14ac:dyDescent="0.3">
      <c r="A718" s="2">
        <v>45533.333333333299</v>
      </c>
      <c r="B718" s="5">
        <v>1.8</v>
      </c>
      <c r="C718" s="5">
        <v>4.0999999999999996</v>
      </c>
      <c r="D718" s="5">
        <v>11.3</v>
      </c>
      <c r="E718" s="5">
        <f t="shared" si="17"/>
        <v>5.7333333333333334</v>
      </c>
      <c r="F718" s="5">
        <f>AVERAGE((Table1[[#This Row],[thermo]]*$S$7),(Table1[[#This Row],[1022]]*$T$7),( Table1[[#This Row],[1020]]*$U$7))</f>
        <v>5.6795018590907658</v>
      </c>
      <c r="G718" s="5">
        <f>AVERAGE((Table1[[#This Row],[thermo]]*$S$8),(Table1[[#This Row],[1022]]*$T$8),( Table1[[#This Row],[1020]]*$U$8))</f>
        <v>5.781963784609168</v>
      </c>
      <c r="H718" s="5">
        <v>4.7</v>
      </c>
      <c r="I718" s="7">
        <v>5.3429200000000003</v>
      </c>
      <c r="J718" s="7">
        <f>Table1[[#This Row],[modulair]]-Table1[[#This Row],[adjusted_weighted_FEM_avg]]</f>
        <v>-1.0819637846091679</v>
      </c>
      <c r="K718" s="5">
        <f>Table1[[#This Row],[purpleair]]-Table1[[#This Row],[adjusted_weighted_FEM_avg]]</f>
        <v>-0.43904378460916771</v>
      </c>
      <c r="L718" s="5">
        <f>ABS(Table1[[#This Row],[modulair_err]])</f>
        <v>1.0819637846091679</v>
      </c>
      <c r="M718" s="5">
        <f>ABS(Table1[[#This Row],[purpleair_err]])</f>
        <v>0.43904378460916771</v>
      </c>
      <c r="N718" s="5">
        <f>Table1[[#This Row],[modulair_err]]^2</f>
        <v>1.1706456312057938</v>
      </c>
      <c r="O718" s="5">
        <f>Table1[[#This Row],[purpleair_err]]^2</f>
        <v>0.19275944480394125</v>
      </c>
      <c r="P718" s="5"/>
      <c r="Q718" s="5"/>
    </row>
    <row r="719" spans="1:17" x14ac:dyDescent="0.3">
      <c r="A719" s="2">
        <v>45533.375</v>
      </c>
      <c r="B719" s="5">
        <v>1.9</v>
      </c>
      <c r="C719" s="5">
        <v>5.0999999999999996</v>
      </c>
      <c r="D719" s="5">
        <v>10.1</v>
      </c>
      <c r="E719" s="5">
        <f t="shared" si="17"/>
        <v>5.7</v>
      </c>
      <c r="F719" s="5">
        <f>AVERAGE((Table1[[#This Row],[thermo]]*$S$7),(Table1[[#This Row],[1022]]*$T$7),( Table1[[#This Row],[1020]]*$U$7))</f>
        <v>5.9300550328278732</v>
      </c>
      <c r="G719" s="5">
        <f>AVERAGE((Table1[[#This Row],[thermo]]*$S$8),(Table1[[#This Row],[1022]]*$T$8),( Table1[[#This Row],[1020]]*$U$8))</f>
        <v>5.8322351920768467</v>
      </c>
      <c r="H719" s="5">
        <v>4.5</v>
      </c>
      <c r="I719" s="7">
        <v>5.4412972999999996</v>
      </c>
      <c r="J719" s="7">
        <f>Table1[[#This Row],[modulair]]-Table1[[#This Row],[adjusted_weighted_FEM_avg]]</f>
        <v>-1.3322351920768467</v>
      </c>
      <c r="K719" s="5">
        <f>Table1[[#This Row],[purpleair]]-Table1[[#This Row],[adjusted_weighted_FEM_avg]]</f>
        <v>-0.39093789207684715</v>
      </c>
      <c r="L719" s="5">
        <f>ABS(Table1[[#This Row],[modulair_err]])</f>
        <v>1.3322351920768467</v>
      </c>
      <c r="M719" s="5">
        <f>ABS(Table1[[#This Row],[purpleair_err]])</f>
        <v>0.39093789207684715</v>
      </c>
      <c r="N719" s="5">
        <f>Table1[[#This Row],[modulair_err]]^2</f>
        <v>1.7748506070080325</v>
      </c>
      <c r="O719" s="5">
        <f>Table1[[#This Row],[purpleair_err]]^2</f>
        <v>0.15283243546148859</v>
      </c>
      <c r="P719" s="5"/>
      <c r="Q719" s="5"/>
    </row>
    <row r="720" spans="1:17" x14ac:dyDescent="0.3">
      <c r="A720" s="2">
        <v>45533.416666666701</v>
      </c>
      <c r="B720" s="5">
        <v>0.1</v>
      </c>
      <c r="C720" s="5">
        <v>3.5</v>
      </c>
      <c r="D720" s="5">
        <v>7.5</v>
      </c>
      <c r="E720" s="5">
        <f t="shared" si="17"/>
        <v>3.6999999999999997</v>
      </c>
      <c r="F720" s="5">
        <f>AVERAGE((Table1[[#This Row],[thermo]]*$S$7),(Table1[[#This Row],[1022]]*$T$7),( Table1[[#This Row],[1020]]*$U$7))</f>
        <v>4.0242056406783968</v>
      </c>
      <c r="G720" s="5">
        <f>AVERAGE((Table1[[#This Row],[thermo]]*$S$8),(Table1[[#This Row],[1022]]*$T$8),( Table1[[#This Row],[1020]]*$U$8))</f>
        <v>3.8573921871382773</v>
      </c>
      <c r="H720" s="5">
        <v>4</v>
      </c>
      <c r="I720" s="7">
        <v>5.5496980000000002</v>
      </c>
      <c r="J720" s="7">
        <f>Table1[[#This Row],[modulair]]-Table1[[#This Row],[adjusted_weighted_FEM_avg]]</f>
        <v>0.14260781286172275</v>
      </c>
      <c r="K720" s="5">
        <f>Table1[[#This Row],[purpleair]]-Table1[[#This Row],[adjusted_weighted_FEM_avg]]</f>
        <v>1.692305812861723</v>
      </c>
      <c r="L720" s="5">
        <f>ABS(Table1[[#This Row],[modulair_err]])</f>
        <v>0.14260781286172275</v>
      </c>
      <c r="M720" s="5">
        <f>ABS(Table1[[#This Row],[purpleair_err]])</f>
        <v>1.692305812861723</v>
      </c>
      <c r="N720" s="5">
        <f>Table1[[#This Row],[modulair_err]]^2</f>
        <v>2.0336988289204137E-2</v>
      </c>
      <c r="O720" s="5">
        <f>Table1[[#This Row],[purpleair_err]]^2</f>
        <v>2.863898964245577</v>
      </c>
      <c r="P720" s="5"/>
      <c r="Q720" s="5"/>
    </row>
    <row r="721" spans="1:17" x14ac:dyDescent="0.3">
      <c r="A721" s="2">
        <v>45533.458333333299</v>
      </c>
      <c r="B721" s="5">
        <v>-2.9</v>
      </c>
      <c r="C721" s="5">
        <v>4.5999999999999996</v>
      </c>
      <c r="D721" s="5">
        <v>4.2</v>
      </c>
      <c r="E721" s="5">
        <f t="shared" si="17"/>
        <v>1.9666666666666668</v>
      </c>
      <c r="F721" s="5">
        <f>AVERAGE((Table1[[#This Row],[thermo]]*$S$7),(Table1[[#This Row],[1022]]*$T$7),( Table1[[#This Row],[1020]]*$U$7))</f>
        <v>3.2424211704824031</v>
      </c>
      <c r="G721" s="5">
        <f>AVERAGE((Table1[[#This Row],[thermo]]*$S$8),(Table1[[#This Row],[1022]]*$T$8),( Table1[[#This Row],[1020]]*$U$8))</f>
        <v>2.4325650937363026</v>
      </c>
      <c r="H721" s="5">
        <v>3.3</v>
      </c>
      <c r="I721" s="7">
        <v>5.20045</v>
      </c>
      <c r="J721" s="7">
        <f>Table1[[#This Row],[modulair]]-Table1[[#This Row],[adjusted_weighted_FEM_avg]]</f>
        <v>0.86743490626369724</v>
      </c>
      <c r="K721" s="5">
        <f>Table1[[#This Row],[purpleair]]-Table1[[#This Row],[adjusted_weighted_FEM_avg]]</f>
        <v>2.7678849062636974</v>
      </c>
      <c r="L721" s="5">
        <f>ABS(Table1[[#This Row],[modulair_err]])</f>
        <v>0.86743490626369724</v>
      </c>
      <c r="M721" s="5">
        <f>ABS(Table1[[#This Row],[purpleair_err]])</f>
        <v>2.7678849062636974</v>
      </c>
      <c r="N721" s="5">
        <f>Table1[[#This Row],[modulair_err]]^2</f>
        <v>0.7524433166047092</v>
      </c>
      <c r="O721" s="5">
        <f>Table1[[#This Row],[purpleair_err]]^2</f>
        <v>7.6611868543223975</v>
      </c>
      <c r="P721" s="5"/>
      <c r="Q721" s="5"/>
    </row>
    <row r="722" spans="1:17" x14ac:dyDescent="0.3">
      <c r="A722" s="2">
        <v>45533.5</v>
      </c>
      <c r="B722" s="5">
        <v>-0.4</v>
      </c>
      <c r="C722" s="5">
        <v>3.6</v>
      </c>
      <c r="D722" s="5">
        <v>4.5</v>
      </c>
      <c r="E722" s="5">
        <f t="shared" si="17"/>
        <v>2.5666666666666669</v>
      </c>
      <c r="F722" s="5">
        <f>AVERAGE((Table1[[#This Row],[thermo]]*$S$7),(Table1[[#This Row],[1022]]*$T$7),( Table1[[#This Row],[1020]]*$U$7))</f>
        <v>3.1794020103860618</v>
      </c>
      <c r="G722" s="5">
        <f>AVERAGE((Table1[[#This Row],[thermo]]*$S$8),(Table1[[#This Row],[1022]]*$T$8),( Table1[[#This Row],[1020]]*$U$8))</f>
        <v>2.8008168710316443</v>
      </c>
      <c r="H722" s="5">
        <v>3</v>
      </c>
      <c r="I722" s="7">
        <v>5.0674619999999999</v>
      </c>
      <c r="J722" s="7">
        <f>Table1[[#This Row],[modulair]]-Table1[[#This Row],[adjusted_weighted_FEM_avg]]</f>
        <v>0.19918312896835566</v>
      </c>
      <c r="K722" s="5">
        <f>Table1[[#This Row],[purpleair]]-Table1[[#This Row],[adjusted_weighted_FEM_avg]]</f>
        <v>2.2666451289683556</v>
      </c>
      <c r="L722" s="5">
        <f>ABS(Table1[[#This Row],[modulair_err]])</f>
        <v>0.19918312896835566</v>
      </c>
      <c r="M722" s="5">
        <f>ABS(Table1[[#This Row],[purpleair_err]])</f>
        <v>2.2666451289683556</v>
      </c>
      <c r="N722" s="5">
        <f>Table1[[#This Row],[modulair_err]]^2</f>
        <v>3.9673918865624602E-2</v>
      </c>
      <c r="O722" s="5">
        <f>Table1[[#This Row],[purpleair_err]]^2</f>
        <v>5.1376801406759736</v>
      </c>
      <c r="P722" s="5"/>
      <c r="Q722" s="5"/>
    </row>
    <row r="723" spans="1:17" x14ac:dyDescent="0.3">
      <c r="A723" s="2">
        <v>45533.541666666701</v>
      </c>
      <c r="B723" s="5">
        <v>1.6</v>
      </c>
      <c r="C723" s="5">
        <v>2.1</v>
      </c>
      <c r="D723" s="5">
        <v>3.7</v>
      </c>
      <c r="E723" s="5">
        <f t="shared" si="17"/>
        <v>2.4666666666666668</v>
      </c>
      <c r="F723" s="5">
        <f>AVERAGE((Table1[[#This Row],[thermo]]*$S$7),(Table1[[#This Row],[1022]]*$T$7),( Table1[[#This Row],[1020]]*$U$7))</f>
        <v>2.4528501272263061</v>
      </c>
      <c r="G723" s="5">
        <f>AVERAGE((Table1[[#This Row],[thermo]]*$S$8),(Table1[[#This Row],[1022]]*$T$8),( Table1[[#This Row],[1020]]*$U$8))</f>
        <v>2.4767908405814452</v>
      </c>
      <c r="H723" s="5">
        <v>2.6</v>
      </c>
      <c r="I723" s="7">
        <v>5.055555</v>
      </c>
      <c r="J723" s="7">
        <f>Table1[[#This Row],[modulair]]-Table1[[#This Row],[adjusted_weighted_FEM_avg]]</f>
        <v>0.12320915941855493</v>
      </c>
      <c r="K723" s="5">
        <f>Table1[[#This Row],[purpleair]]-Table1[[#This Row],[adjusted_weighted_FEM_avg]]</f>
        <v>2.5787641594185549</v>
      </c>
      <c r="L723" s="5">
        <f>ABS(Table1[[#This Row],[modulair_err]])</f>
        <v>0.12320915941855493</v>
      </c>
      <c r="M723" s="5">
        <f>ABS(Table1[[#This Row],[purpleair_err]])</f>
        <v>2.5787641594185549</v>
      </c>
      <c r="N723" s="5">
        <f>Table1[[#This Row],[modulair_err]]^2</f>
        <v>1.5180496964626882E-2</v>
      </c>
      <c r="O723" s="5">
        <f>Table1[[#This Row],[purpleair_err]]^2</f>
        <v>6.6500245899016859</v>
      </c>
      <c r="P723" s="5"/>
      <c r="Q723" s="5"/>
    </row>
    <row r="724" spans="1:17" x14ac:dyDescent="0.3">
      <c r="A724" s="2">
        <v>45533.583333333299</v>
      </c>
      <c r="B724" s="5">
        <v>2.1</v>
      </c>
      <c r="C724" s="5">
        <v>2.7</v>
      </c>
      <c r="D724" s="5">
        <v>4.9000000000000004</v>
      </c>
      <c r="E724" s="5">
        <f t="shared" si="17"/>
        <v>3.2333333333333338</v>
      </c>
      <c r="F724" s="5">
        <f>AVERAGE((Table1[[#This Row],[thermo]]*$S$7),(Table1[[#This Row],[1022]]*$T$7),( Table1[[#This Row],[1020]]*$U$7))</f>
        <v>3.1997354234344946</v>
      </c>
      <c r="G724" s="5">
        <f>AVERAGE((Table1[[#This Row],[thermo]]*$S$8),(Table1[[#This Row],[1022]]*$T$8),( Table1[[#This Row],[1020]]*$U$8))</f>
        <v>3.24187865231232</v>
      </c>
      <c r="H724" s="5">
        <v>1.9</v>
      </c>
      <c r="I724" s="7">
        <v>4.911702</v>
      </c>
      <c r="J724" s="7">
        <f>Table1[[#This Row],[modulair]]-Table1[[#This Row],[adjusted_weighted_FEM_avg]]</f>
        <v>-1.3418786523123201</v>
      </c>
      <c r="K724" s="5">
        <f>Table1[[#This Row],[purpleair]]-Table1[[#This Row],[adjusted_weighted_FEM_avg]]</f>
        <v>1.66982334768768</v>
      </c>
      <c r="L724" s="5">
        <f>ABS(Table1[[#This Row],[modulair_err]])</f>
        <v>1.3418786523123201</v>
      </c>
      <c r="M724" s="5">
        <f>ABS(Table1[[#This Row],[purpleair_err]])</f>
        <v>1.66982334768768</v>
      </c>
      <c r="N724" s="5">
        <f>Table1[[#This Row],[modulair_err]]^2</f>
        <v>1.8006383175315284</v>
      </c>
      <c r="O724" s="5">
        <f>Table1[[#This Row],[purpleair_err]]^2</f>
        <v>2.7883100124828908</v>
      </c>
      <c r="P724" s="5"/>
      <c r="Q724" s="5"/>
    </row>
    <row r="725" spans="1:17" x14ac:dyDescent="0.3">
      <c r="A725" s="2">
        <v>45533.625</v>
      </c>
      <c r="B725" s="5">
        <v>7</v>
      </c>
      <c r="C725" s="5">
        <v>0.5</v>
      </c>
      <c r="D725" s="5">
        <v>3.7</v>
      </c>
      <c r="E725" s="5">
        <f t="shared" si="17"/>
        <v>3.7333333333333329</v>
      </c>
      <c r="F725" s="5">
        <f>AVERAGE((Table1[[#This Row],[thermo]]*$S$7),(Table1[[#This Row],[1022]]*$T$7),( Table1[[#This Row],[1020]]*$U$7))</f>
        <v>2.4542572685945996</v>
      </c>
      <c r="G725" s="5">
        <f>AVERAGE((Table1[[#This Row],[thermo]]*$S$8),(Table1[[#This Row],[1022]]*$T$8),( Table1[[#This Row],[1020]]*$U$8))</f>
        <v>3.2928313822628925</v>
      </c>
      <c r="H725" s="5">
        <v>2.1</v>
      </c>
      <c r="I725" s="7">
        <v>5.0230420000000002</v>
      </c>
      <c r="J725" s="7">
        <f>Table1[[#This Row],[modulair]]-Table1[[#This Row],[adjusted_weighted_FEM_avg]]</f>
        <v>-1.1928313822628924</v>
      </c>
      <c r="K725" s="5">
        <f>Table1[[#This Row],[purpleair]]-Table1[[#This Row],[adjusted_weighted_FEM_avg]]</f>
        <v>1.7302106177371077</v>
      </c>
      <c r="L725" s="5">
        <f>ABS(Table1[[#This Row],[modulair_err]])</f>
        <v>1.1928313822628924</v>
      </c>
      <c r="M725" s="5">
        <f>ABS(Table1[[#This Row],[purpleair_err]])</f>
        <v>1.7302106177371077</v>
      </c>
      <c r="N725" s="5">
        <f>Table1[[#This Row],[modulair_err]]^2</f>
        <v>1.4228467065112025</v>
      </c>
      <c r="O725" s="5">
        <f>Table1[[#This Row],[purpleair_err]]^2</f>
        <v>2.9936287817302238</v>
      </c>
      <c r="P725" s="5"/>
      <c r="Q725" s="5"/>
    </row>
    <row r="726" spans="1:17" x14ac:dyDescent="0.3">
      <c r="A726" s="2">
        <v>45533.666666666701</v>
      </c>
      <c r="B726" s="5">
        <v>1.3</v>
      </c>
      <c r="C726" s="5">
        <v>4.5999999999999996</v>
      </c>
      <c r="D726" s="5">
        <v>2.7</v>
      </c>
      <c r="E726" s="5">
        <f t="shared" si="17"/>
        <v>2.8666666666666667</v>
      </c>
      <c r="F726" s="5">
        <f>AVERAGE((Table1[[#This Row],[thermo]]*$S$7),(Table1[[#This Row],[1022]]*$T$7),( Table1[[#This Row],[1020]]*$U$7))</f>
        <v>3.5327812907433791</v>
      </c>
      <c r="G726" s="5">
        <f>AVERAGE((Table1[[#This Row],[thermo]]*$S$8),(Table1[[#This Row],[1022]]*$T$8),( Table1[[#This Row],[1020]]*$U$8))</f>
        <v>3.0938504069884494</v>
      </c>
      <c r="H726" s="5">
        <v>3.2</v>
      </c>
      <c r="I726" s="7">
        <v>5.4383879999999998</v>
      </c>
      <c r="J726" s="7">
        <f>Table1[[#This Row],[modulair]]-Table1[[#This Row],[adjusted_weighted_FEM_avg]]</f>
        <v>0.1061495930115508</v>
      </c>
      <c r="K726" s="5">
        <f>Table1[[#This Row],[purpleair]]-Table1[[#This Row],[adjusted_weighted_FEM_avg]]</f>
        <v>2.3445375930115504</v>
      </c>
      <c r="L726" s="5">
        <f>ABS(Table1[[#This Row],[modulair_err]])</f>
        <v>0.1061495930115508</v>
      </c>
      <c r="M726" s="5">
        <f>ABS(Table1[[#This Row],[purpleair_err]])</f>
        <v>2.3445375930115504</v>
      </c>
      <c r="N726" s="5">
        <f>Table1[[#This Row],[modulair_err]]^2</f>
        <v>1.1267736096517876E-2</v>
      </c>
      <c r="O726" s="5">
        <f>Table1[[#This Row],[purpleair_err]]^2</f>
        <v>5.4968565250443939</v>
      </c>
      <c r="P726" s="5"/>
      <c r="Q726" s="5"/>
    </row>
    <row r="727" spans="1:17" x14ac:dyDescent="0.3">
      <c r="A727" s="2">
        <v>45533.708333333299</v>
      </c>
      <c r="B727" s="5">
        <v>7</v>
      </c>
      <c r="C727" s="5">
        <v>4.5</v>
      </c>
      <c r="D727" s="5">
        <v>2</v>
      </c>
      <c r="E727" s="5">
        <f t="shared" si="17"/>
        <v>4.5</v>
      </c>
      <c r="F727" s="5">
        <f>AVERAGE((Table1[[#This Row],[thermo]]*$S$7),(Table1[[#This Row],[1022]]*$T$7),( Table1[[#This Row],[1020]]*$U$7))</f>
        <v>4.2347993252831015</v>
      </c>
      <c r="G727" s="5">
        <f>AVERAGE((Table1[[#This Row],[thermo]]*$S$8),(Table1[[#This Row],[1022]]*$T$8),( Table1[[#This Row],[1020]]*$U$8))</f>
        <v>4.3785923680935772</v>
      </c>
      <c r="H727" s="5">
        <v>3.3</v>
      </c>
      <c r="I727" s="7">
        <v>5.5571970000000004</v>
      </c>
      <c r="J727" s="7">
        <f>Table1[[#This Row],[modulair]]-Table1[[#This Row],[adjusted_weighted_FEM_avg]]</f>
        <v>-1.0785923680935774</v>
      </c>
      <c r="K727" s="5">
        <f>Table1[[#This Row],[purpleair]]-Table1[[#This Row],[adjusted_weighted_FEM_avg]]</f>
        <v>1.1786046319064232</v>
      </c>
      <c r="L727" s="5">
        <f>ABS(Table1[[#This Row],[modulair_err]])</f>
        <v>1.0785923680935774</v>
      </c>
      <c r="M727" s="5">
        <f>ABS(Table1[[#This Row],[purpleair_err]])</f>
        <v>1.1786046319064232</v>
      </c>
      <c r="N727" s="5">
        <f>Table1[[#This Row],[modulair_err]]^2</f>
        <v>1.1633614965097112</v>
      </c>
      <c r="O727" s="5">
        <f>Table1[[#This Row],[purpleair_err]]^2</f>
        <v>1.3891088783512753</v>
      </c>
      <c r="P727" s="5"/>
      <c r="Q727" s="5"/>
    </row>
    <row r="728" spans="1:17" x14ac:dyDescent="0.3">
      <c r="A728" s="2">
        <v>45533.75</v>
      </c>
      <c r="B728" s="5">
        <v>9.6</v>
      </c>
      <c r="C728" s="5">
        <v>2.5</v>
      </c>
      <c r="D728" s="5">
        <v>5.9</v>
      </c>
      <c r="E728" s="5">
        <f t="shared" si="17"/>
        <v>6</v>
      </c>
      <c r="F728" s="5">
        <f>AVERAGE((Table1[[#This Row],[thermo]]*$S$7),(Table1[[#This Row],[1022]]*$T$7),( Table1[[#This Row],[1020]]*$U$7))</f>
        <v>4.6086527374137631</v>
      </c>
      <c r="G728" s="5">
        <f>AVERAGE((Table1[[#This Row],[thermo]]*$S$8),(Table1[[#This Row],[1022]]*$T$8),( Table1[[#This Row],[1020]]*$U$8))</f>
        <v>5.5200639609327391</v>
      </c>
      <c r="H728" s="5">
        <v>4</v>
      </c>
      <c r="I728" s="7">
        <v>6.0878009999999998</v>
      </c>
      <c r="J728" s="7">
        <f>Table1[[#This Row],[modulair]]-Table1[[#This Row],[adjusted_weighted_FEM_avg]]</f>
        <v>-1.5200639609327391</v>
      </c>
      <c r="K728" s="5">
        <f>Table1[[#This Row],[purpleair]]-Table1[[#This Row],[adjusted_weighted_FEM_avg]]</f>
        <v>0.5677370390672607</v>
      </c>
      <c r="L728" s="5">
        <f>ABS(Table1[[#This Row],[modulair_err]])</f>
        <v>1.5200639609327391</v>
      </c>
      <c r="M728" s="5">
        <f>ABS(Table1[[#This Row],[purpleair_err]])</f>
        <v>0.5677370390672607</v>
      </c>
      <c r="N728" s="5">
        <f>Table1[[#This Row],[modulair_err]]^2</f>
        <v>2.3105944453265277</v>
      </c>
      <c r="O728" s="5">
        <f>Table1[[#This Row],[purpleair_err]]^2</f>
        <v>0.32232534552886027</v>
      </c>
      <c r="P728" s="5"/>
      <c r="Q728" s="5"/>
    </row>
    <row r="729" spans="1:17" x14ac:dyDescent="0.3">
      <c r="A729" s="2">
        <v>45533.791666666701</v>
      </c>
      <c r="B729" s="5">
        <v>20.100000000000001</v>
      </c>
      <c r="C729" s="5">
        <v>3.6</v>
      </c>
      <c r="D729" s="5">
        <v>18.899999999999999</v>
      </c>
      <c r="E729" s="5">
        <f t="shared" si="17"/>
        <v>14.200000000000001</v>
      </c>
      <c r="F729" s="5">
        <f>AVERAGE((Table1[[#This Row],[thermo]]*$S$7),(Table1[[#This Row],[1022]]*$T$7),( Table1[[#This Row],[1020]]*$U$7))</f>
        <v>10.516909869229444</v>
      </c>
      <c r="G729" s="5">
        <f>AVERAGE((Table1[[#This Row],[thermo]]*$S$8),(Table1[[#This Row],[1022]]*$T$8),( Table1[[#This Row],[1020]]*$U$8))</f>
        <v>12.989433439931323</v>
      </c>
      <c r="H729" s="5">
        <v>7.6</v>
      </c>
      <c r="I729" s="7">
        <v>6.3583179999999997</v>
      </c>
      <c r="J729" s="7">
        <f>Table1[[#This Row],[modulair]]-Table1[[#This Row],[adjusted_weighted_FEM_avg]]</f>
        <v>-5.3894334399313237</v>
      </c>
      <c r="K729" s="5">
        <f>Table1[[#This Row],[purpleair]]-Table1[[#This Row],[adjusted_weighted_FEM_avg]]</f>
        <v>-6.6311154399313237</v>
      </c>
      <c r="L729" s="5">
        <f>ABS(Table1[[#This Row],[modulair_err]])</f>
        <v>5.3894334399313237</v>
      </c>
      <c r="M729" s="5">
        <f>ABS(Table1[[#This Row],[purpleair_err]])</f>
        <v>6.6311154399313237</v>
      </c>
      <c r="N729" s="5">
        <f>Table1[[#This Row],[modulair_err]]^2</f>
        <v>29.04599280344998</v>
      </c>
      <c r="O729" s="5">
        <f>Table1[[#This Row],[purpleair_err]]^2</f>
        <v>43.971691977695592</v>
      </c>
      <c r="P729" s="5"/>
      <c r="Q729" s="5"/>
    </row>
    <row r="730" spans="1:17" x14ac:dyDescent="0.3">
      <c r="A730" s="2">
        <v>45533.833333333299</v>
      </c>
      <c r="B730" s="5">
        <v>25</v>
      </c>
      <c r="C730" s="5">
        <v>0.3</v>
      </c>
      <c r="D730" s="5">
        <v>6.2</v>
      </c>
      <c r="E730" s="5">
        <f t="shared" si="17"/>
        <v>10.5</v>
      </c>
      <c r="F730" s="5">
        <f>AVERAGE((Table1[[#This Row],[thermo]]*$S$7),(Table1[[#This Row],[1022]]*$T$7),( Table1[[#This Row],[1020]]*$U$7))</f>
        <v>6.0199862100311874</v>
      </c>
      <c r="G730" s="5">
        <f>AVERAGE((Table1[[#This Row],[thermo]]*$S$8),(Table1[[#This Row],[1022]]*$T$8),( Table1[[#This Row],[1020]]*$U$8))</f>
        <v>8.9066607917871714</v>
      </c>
      <c r="H730" s="5">
        <v>5.8</v>
      </c>
      <c r="I730" s="7">
        <v>6.1764359999999998</v>
      </c>
      <c r="J730" s="7">
        <f>Table1[[#This Row],[modulair]]-Table1[[#This Row],[adjusted_weighted_FEM_avg]]</f>
        <v>-3.1066607917871716</v>
      </c>
      <c r="K730" s="5">
        <f>Table1[[#This Row],[purpleair]]-Table1[[#This Row],[adjusted_weighted_FEM_avg]]</f>
        <v>-2.7302247917871716</v>
      </c>
      <c r="L730" s="5">
        <f>ABS(Table1[[#This Row],[modulair_err]])</f>
        <v>3.1066607917871716</v>
      </c>
      <c r="M730" s="5">
        <f>ABS(Table1[[#This Row],[purpleair_err]])</f>
        <v>2.7302247917871716</v>
      </c>
      <c r="N730" s="5">
        <f>Table1[[#This Row],[modulair_err]]^2</f>
        <v>9.6513412752276952</v>
      </c>
      <c r="O730" s="5">
        <f>Table1[[#This Row],[purpleair_err]]^2</f>
        <v>7.4541274136893048</v>
      </c>
      <c r="P730" s="5"/>
      <c r="Q730" s="5"/>
    </row>
    <row r="731" spans="1:17" x14ac:dyDescent="0.3">
      <c r="A731" s="2">
        <v>45533.875</v>
      </c>
      <c r="B731" s="5">
        <v>11.1</v>
      </c>
      <c r="C731" s="5">
        <v>-5</v>
      </c>
      <c r="D731" s="5">
        <v>5.7</v>
      </c>
      <c r="E731" s="5">
        <f t="shared" si="17"/>
        <v>3.9333333333333336</v>
      </c>
      <c r="F731" s="5">
        <f>AVERAGE((Table1[[#This Row],[thermo]]*$S$7),(Table1[[#This Row],[1022]]*$T$7),( Table1[[#This Row],[1020]]*$U$7))</f>
        <v>0.59656928498902617</v>
      </c>
      <c r="G731" s="5">
        <f>AVERAGE((Table1[[#This Row],[thermo]]*$S$8),(Table1[[#This Row],[1022]]*$T$8),( Table1[[#This Row],[1020]]*$U$8))</f>
        <v>2.8065435964901688</v>
      </c>
      <c r="H731" s="5">
        <v>5.3</v>
      </c>
      <c r="I731" s="7">
        <v>5.7385169999999999</v>
      </c>
      <c r="J731" s="7">
        <f>Table1[[#This Row],[modulair]]-Table1[[#This Row],[adjusted_weighted_FEM_avg]]</f>
        <v>2.493456403509831</v>
      </c>
      <c r="K731" s="5">
        <f>Table1[[#This Row],[purpleair]]-Table1[[#This Row],[adjusted_weighted_FEM_avg]]</f>
        <v>2.931973403509831</v>
      </c>
      <c r="L731" s="5">
        <f>ABS(Table1[[#This Row],[modulair_err]])</f>
        <v>2.493456403509831</v>
      </c>
      <c r="M731" s="5">
        <f>ABS(Table1[[#This Row],[purpleair_err]])</f>
        <v>2.931973403509831</v>
      </c>
      <c r="N731" s="5">
        <f>Table1[[#This Row],[modulair_err]]^2</f>
        <v>6.2173248362041811</v>
      </c>
      <c r="O731" s="5">
        <f>Table1[[#This Row],[purpleair_err]]^2</f>
        <v>8.5964680388890233</v>
      </c>
      <c r="P731" s="5"/>
      <c r="Q731" s="5"/>
    </row>
    <row r="732" spans="1:17" x14ac:dyDescent="0.3">
      <c r="A732" s="2">
        <v>45533.916666666701</v>
      </c>
      <c r="B732" s="5">
        <v>10.9</v>
      </c>
      <c r="C732" s="5">
        <v>7.2</v>
      </c>
      <c r="D732" s="5">
        <v>8.9</v>
      </c>
      <c r="E732" s="5">
        <f t="shared" si="17"/>
        <v>9</v>
      </c>
      <c r="F732" s="5">
        <f>AVERAGE((Table1[[#This Row],[thermo]]*$S$7),(Table1[[#This Row],[1022]]*$T$7),( Table1[[#This Row],[1020]]*$U$7))</f>
        <v>8.2792975089897229</v>
      </c>
      <c r="G732" s="5">
        <f>AVERAGE((Table1[[#This Row],[thermo]]*$S$8),(Table1[[#This Row],[1022]]*$T$8),( Table1[[#This Row],[1020]]*$U$8))</f>
        <v>8.7508169744883695</v>
      </c>
      <c r="H732" s="5">
        <v>5.2</v>
      </c>
      <c r="I732" s="7">
        <v>5.2230910000000002</v>
      </c>
      <c r="J732" s="7">
        <f>Table1[[#This Row],[modulair]]-Table1[[#This Row],[adjusted_weighted_FEM_avg]]</f>
        <v>-3.5508169744883693</v>
      </c>
      <c r="K732" s="5">
        <f>Table1[[#This Row],[purpleair]]-Table1[[#This Row],[adjusted_weighted_FEM_avg]]</f>
        <v>-3.5277259744883693</v>
      </c>
      <c r="L732" s="5">
        <f>ABS(Table1[[#This Row],[modulair_err]])</f>
        <v>3.5508169744883693</v>
      </c>
      <c r="M732" s="5">
        <f>ABS(Table1[[#This Row],[purpleair_err]])</f>
        <v>3.5277259744883693</v>
      </c>
      <c r="N732" s="5">
        <f>Table1[[#This Row],[modulair_err]]^2</f>
        <v>12.608301186314737</v>
      </c>
      <c r="O732" s="5">
        <f>Table1[[#This Row],[purpleair_err]]^2</f>
        <v>12.444850551079915</v>
      </c>
      <c r="P732" s="5"/>
      <c r="Q732" s="5"/>
    </row>
    <row r="733" spans="1:17" x14ac:dyDescent="0.3">
      <c r="A733" s="2">
        <v>45533.958333333299</v>
      </c>
      <c r="B733" s="5">
        <v>8.4</v>
      </c>
      <c r="C733" s="5">
        <v>0.7</v>
      </c>
      <c r="D733" s="5">
        <v>7</v>
      </c>
      <c r="E733" s="5">
        <f t="shared" si="17"/>
        <v>5.3666666666666671</v>
      </c>
      <c r="F733" s="5">
        <f>AVERAGE((Table1[[#This Row],[thermo]]*$S$7),(Table1[[#This Row],[1022]]*$T$7),( Table1[[#This Row],[1020]]*$U$7))</f>
        <v>3.6989454600182925</v>
      </c>
      <c r="G733" s="5">
        <f>AVERAGE((Table1[[#This Row],[thermo]]*$S$8),(Table1[[#This Row],[1022]]*$T$8),( Table1[[#This Row],[1020]]*$U$8))</f>
        <v>4.8125466744575256</v>
      </c>
      <c r="H733" s="5">
        <v>4.9000000000000004</v>
      </c>
      <c r="I733" s="7">
        <v>4.6425850000000004</v>
      </c>
      <c r="J733" s="7">
        <f>Table1[[#This Row],[modulair]]-Table1[[#This Row],[adjusted_weighted_FEM_avg]]</f>
        <v>8.7453325542474758E-2</v>
      </c>
      <c r="K733" s="5">
        <f>Table1[[#This Row],[purpleair]]-Table1[[#This Row],[adjusted_weighted_FEM_avg]]</f>
        <v>-0.16996167445752519</v>
      </c>
      <c r="L733" s="5">
        <f>ABS(Table1[[#This Row],[modulair_err]])</f>
        <v>8.7453325542474758E-2</v>
      </c>
      <c r="M733" s="5">
        <f>ABS(Table1[[#This Row],[purpleair_err]])</f>
        <v>0.16996167445752519</v>
      </c>
      <c r="N733" s="5">
        <f>Table1[[#This Row],[modulair_err]]^2</f>
        <v>7.6480841484380677E-3</v>
      </c>
      <c r="O733" s="5">
        <f>Table1[[#This Row],[purpleair_err]]^2</f>
        <v>2.8886970784405771E-2</v>
      </c>
      <c r="P733" s="5"/>
      <c r="Q733" s="5"/>
    </row>
    <row r="734" spans="1:17" x14ac:dyDescent="0.3">
      <c r="A734" s="2">
        <v>45534</v>
      </c>
      <c r="B734" s="5">
        <v>5.9</v>
      </c>
      <c r="C734" s="5">
        <v>2.2999999999999998</v>
      </c>
      <c r="D734" s="5">
        <v>6.5</v>
      </c>
      <c r="E734" s="5">
        <f t="shared" si="17"/>
        <v>4.8999999999999995</v>
      </c>
      <c r="F734" s="5">
        <f>AVERAGE((Table1[[#This Row],[thermo]]*$S$7),(Table1[[#This Row],[1022]]*$T$7),( Table1[[#This Row],[1020]]*$U$7))</f>
        <v>4.0440364282320553</v>
      </c>
      <c r="G734" s="5">
        <f>AVERAGE((Table1[[#This Row],[thermo]]*$S$8),(Table1[[#This Row],[1022]]*$T$8),( Table1[[#This Row],[1020]]*$U$8))</f>
        <v>4.6247845107467942</v>
      </c>
      <c r="H734" s="5">
        <v>4.7</v>
      </c>
      <c r="I734" s="7">
        <v>4.4837068999999996</v>
      </c>
      <c r="J734" s="7">
        <f>Table1[[#This Row],[modulair]]-Table1[[#This Row],[adjusted_weighted_FEM_avg]]</f>
        <v>7.521548925320598E-2</v>
      </c>
      <c r="K734" s="5">
        <f>Table1[[#This Row],[purpleair]]-Table1[[#This Row],[adjusted_weighted_FEM_avg]]</f>
        <v>-0.14107761074679459</v>
      </c>
      <c r="L734" s="5">
        <f>ABS(Table1[[#This Row],[modulair_err]])</f>
        <v>7.521548925320598E-2</v>
      </c>
      <c r="M734" s="5">
        <f>ABS(Table1[[#This Row],[purpleair_err]])</f>
        <v>0.14107761074679459</v>
      </c>
      <c r="N734" s="5">
        <f>Table1[[#This Row],[modulair_err]]^2</f>
        <v>5.6573698235991444E-3</v>
      </c>
      <c r="O734" s="5">
        <f>Table1[[#This Row],[purpleair_err]]^2</f>
        <v>1.9902892254024092E-2</v>
      </c>
      <c r="P734" s="5"/>
      <c r="Q734" s="5"/>
    </row>
    <row r="735" spans="1:17" x14ac:dyDescent="0.3">
      <c r="A735" s="2">
        <v>45534.041666666701</v>
      </c>
      <c r="B735" s="5">
        <v>0.5</v>
      </c>
      <c r="C735" s="5">
        <v>2.1</v>
      </c>
      <c r="D735" s="5">
        <v>3.2</v>
      </c>
      <c r="E735" s="5">
        <f t="shared" si="17"/>
        <v>1.9333333333333336</v>
      </c>
      <c r="F735" s="5">
        <f>AVERAGE((Table1[[#This Row],[thermo]]*$S$7),(Table1[[#This Row],[1022]]*$T$7),( Table1[[#This Row],[1020]]*$U$7))</f>
        <v>2.1334511625993025</v>
      </c>
      <c r="G735" s="5">
        <f>AVERAGE((Table1[[#This Row],[thermo]]*$S$8),(Table1[[#This Row],[1022]]*$T$8),( Table1[[#This Row],[1020]]*$U$8))</f>
        <v>2.0174693779654929</v>
      </c>
      <c r="H735" s="5">
        <v>4.2</v>
      </c>
      <c r="I735" s="7">
        <v>4.2058257100000001</v>
      </c>
      <c r="J735" s="7">
        <f>Table1[[#This Row],[modulair]]-Table1[[#This Row],[adjusted_weighted_FEM_avg]]</f>
        <v>2.1825306220345073</v>
      </c>
      <c r="K735" s="5">
        <f>Table1[[#This Row],[purpleair]]-Table1[[#This Row],[adjusted_weighted_FEM_avg]]</f>
        <v>2.1883563320345072</v>
      </c>
      <c r="L735" s="5">
        <f>ABS(Table1[[#This Row],[modulair_err]])</f>
        <v>2.1825306220345073</v>
      </c>
      <c r="M735" s="5">
        <f>ABS(Table1[[#This Row],[purpleair_err]])</f>
        <v>2.1883563320345072</v>
      </c>
      <c r="N735" s="5">
        <f>Table1[[#This Row],[modulair_err]]^2</f>
        <v>4.7634399161183332</v>
      </c>
      <c r="O735" s="5">
        <f>Table1[[#This Row],[purpleair_err]]^2</f>
        <v>4.7889034359555227</v>
      </c>
      <c r="P735" s="5"/>
      <c r="Q735" s="5"/>
    </row>
    <row r="736" spans="1:17" x14ac:dyDescent="0.3">
      <c r="A736" s="2">
        <v>45534.083333333299</v>
      </c>
      <c r="B736" s="5">
        <v>4.4000000000000004</v>
      </c>
      <c r="C736" s="5">
        <v>1.6</v>
      </c>
      <c r="D736" s="5">
        <v>1.7</v>
      </c>
      <c r="E736" s="5">
        <f t="shared" si="17"/>
        <v>2.5666666666666669</v>
      </c>
      <c r="F736" s="5">
        <f>AVERAGE((Table1[[#This Row],[thermo]]*$S$7),(Table1[[#This Row],[1022]]*$T$7),( Table1[[#This Row],[1020]]*$U$7))</f>
        <v>2.0933834057902438</v>
      </c>
      <c r="G736" s="5">
        <f>AVERAGE((Table1[[#This Row],[thermo]]*$S$8),(Table1[[#This Row],[1022]]*$T$8),( Table1[[#This Row],[1020]]*$U$8))</f>
        <v>2.3933661897015912</v>
      </c>
      <c r="H736" s="5">
        <v>4.3</v>
      </c>
      <c r="I736" s="7">
        <v>4.2538124000000002</v>
      </c>
      <c r="J736" s="7">
        <f>Table1[[#This Row],[modulair]]-Table1[[#This Row],[adjusted_weighted_FEM_avg]]</f>
        <v>1.9066338102984086</v>
      </c>
      <c r="K736" s="5">
        <f>Table1[[#This Row],[purpleair]]-Table1[[#This Row],[adjusted_weighted_FEM_avg]]</f>
        <v>1.860446210298409</v>
      </c>
      <c r="L736" s="5">
        <f>ABS(Table1[[#This Row],[modulair_err]])</f>
        <v>1.9066338102984086</v>
      </c>
      <c r="M736" s="5">
        <f>ABS(Table1[[#This Row],[purpleair_err]])</f>
        <v>1.860446210298409</v>
      </c>
      <c r="N736" s="5">
        <f>Table1[[#This Row],[modulair_err]]^2</f>
        <v>3.635252486573028</v>
      </c>
      <c r="O736" s="5">
        <f>Table1[[#This Row],[purpleair_err]]^2</f>
        <v>3.4612601014137119</v>
      </c>
      <c r="P736" s="5"/>
      <c r="Q736" s="5"/>
    </row>
    <row r="737" spans="1:17" x14ac:dyDescent="0.3">
      <c r="A737" s="2">
        <v>45534.125</v>
      </c>
      <c r="B737" s="5">
        <v>4.4000000000000004</v>
      </c>
      <c r="C737" s="5">
        <v>1</v>
      </c>
      <c r="D737" s="5">
        <v>2.2000000000000002</v>
      </c>
      <c r="E737" s="5">
        <f t="shared" si="17"/>
        <v>2.5333333333333337</v>
      </c>
      <c r="F737" s="5">
        <f>AVERAGE((Table1[[#This Row],[thermo]]*$S$7),(Table1[[#This Row],[1022]]*$T$7),( Table1[[#This Row],[1020]]*$U$7))</f>
        <v>1.8930779592045299</v>
      </c>
      <c r="G737" s="5">
        <f>AVERAGE((Table1[[#This Row],[thermo]]*$S$8),(Table1[[#This Row],[1022]]*$T$8),( Table1[[#This Row],[1020]]*$U$8))</f>
        <v>2.309015479989752</v>
      </c>
      <c r="H737" s="5">
        <v>4.0999999999999996</v>
      </c>
      <c r="I737" s="7">
        <v>4.1862852999999998</v>
      </c>
      <c r="J737" s="7">
        <f>Table1[[#This Row],[modulair]]-Table1[[#This Row],[adjusted_weighted_FEM_avg]]</f>
        <v>1.7909845200102477</v>
      </c>
      <c r="K737" s="5">
        <f>Table1[[#This Row],[purpleair]]-Table1[[#This Row],[adjusted_weighted_FEM_avg]]</f>
        <v>1.8772698200102478</v>
      </c>
      <c r="L737" s="5">
        <f>ABS(Table1[[#This Row],[modulair_err]])</f>
        <v>1.7909845200102477</v>
      </c>
      <c r="M737" s="5">
        <f>ABS(Table1[[#This Row],[purpleair_err]])</f>
        <v>1.8772698200102478</v>
      </c>
      <c r="N737" s="5">
        <f>Table1[[#This Row],[modulair_err]]^2</f>
        <v>3.2076255509163372</v>
      </c>
      <c r="O737" s="5">
        <f>Table1[[#This Row],[purpleair_err]]^2</f>
        <v>3.5241419771213081</v>
      </c>
      <c r="P737" s="5"/>
      <c r="Q737" s="5"/>
    </row>
    <row r="738" spans="1:17" x14ac:dyDescent="0.3">
      <c r="A738" s="2">
        <v>45534.166666666701</v>
      </c>
      <c r="B738" s="5">
        <v>5.8</v>
      </c>
      <c r="C738" s="5">
        <v>2.7</v>
      </c>
      <c r="D738" s="5">
        <v>4.5</v>
      </c>
      <c r="E738" s="5">
        <f t="shared" si="17"/>
        <v>4.333333333333333</v>
      </c>
      <c r="F738" s="5">
        <f>AVERAGE((Table1[[#This Row],[thermo]]*$S$7),(Table1[[#This Row],[1022]]*$T$7),( Table1[[#This Row],[1020]]*$U$7))</f>
        <v>3.7066684017022649</v>
      </c>
      <c r="G738" s="5">
        <f>AVERAGE((Table1[[#This Row],[thermo]]*$S$8),(Table1[[#This Row],[1022]]*$T$8),( Table1[[#This Row],[1020]]*$U$8))</f>
        <v>4.1197232996912936</v>
      </c>
      <c r="H738" s="5">
        <v>4.0999999999999996</v>
      </c>
      <c r="I738" s="7">
        <v>4.1003056999999998</v>
      </c>
      <c r="J738" s="7">
        <f>Table1[[#This Row],[modulair]]-Table1[[#This Row],[adjusted_weighted_FEM_avg]]</f>
        <v>-1.9723299691293938E-2</v>
      </c>
      <c r="K738" s="5">
        <f>Table1[[#This Row],[purpleair]]-Table1[[#This Row],[adjusted_weighted_FEM_avg]]</f>
        <v>-1.9417599691293752E-2</v>
      </c>
      <c r="L738" s="5">
        <f>ABS(Table1[[#This Row],[modulair_err]])</f>
        <v>1.9723299691293938E-2</v>
      </c>
      <c r="M738" s="5">
        <f>ABS(Table1[[#This Row],[purpleair_err]])</f>
        <v>1.9417599691293752E-2</v>
      </c>
      <c r="N738" s="5">
        <f>Table1[[#This Row],[modulair_err]]^2</f>
        <v>3.8900855071259558E-4</v>
      </c>
      <c r="O738" s="5">
        <f>Table1[[#This Row],[purpleair_err]]^2</f>
        <v>3.7704317777133121E-4</v>
      </c>
      <c r="P738" s="5"/>
      <c r="Q738" s="5"/>
    </row>
    <row r="739" spans="1:17" x14ac:dyDescent="0.3">
      <c r="A739" s="2">
        <v>45534.208333333299</v>
      </c>
      <c r="B739" s="5">
        <v>7.6</v>
      </c>
      <c r="C739" s="5">
        <v>3.5</v>
      </c>
      <c r="D739" s="5">
        <v>3.2</v>
      </c>
      <c r="E739" s="5">
        <f t="shared" si="17"/>
        <v>4.7666666666666666</v>
      </c>
      <c r="F739" s="5">
        <f>AVERAGE((Table1[[#This Row],[thermo]]*$S$7),(Table1[[#This Row],[1022]]*$T$7),( Table1[[#This Row],[1020]]*$U$7))</f>
        <v>4.1007781395325784</v>
      </c>
      <c r="G739" s="5">
        <f>AVERAGE((Table1[[#This Row],[thermo]]*$S$8),(Table1[[#This Row],[1022]]*$T$8),( Table1[[#This Row],[1020]]*$U$8))</f>
        <v>4.5186509327285629</v>
      </c>
      <c r="H739" s="5">
        <v>4.5</v>
      </c>
      <c r="I739" s="7">
        <v>4.1524951999999997</v>
      </c>
      <c r="J739" s="7">
        <f>Table1[[#This Row],[modulair]]-Table1[[#This Row],[adjusted_weighted_FEM_avg]]</f>
        <v>-1.8650932728562886E-2</v>
      </c>
      <c r="K739" s="5">
        <f>Table1[[#This Row],[purpleair]]-Table1[[#This Row],[adjusted_weighted_FEM_avg]]</f>
        <v>-0.36615573272856317</v>
      </c>
      <c r="L739" s="5">
        <f>ABS(Table1[[#This Row],[modulair_err]])</f>
        <v>1.8650932728562886E-2</v>
      </c>
      <c r="M739" s="5">
        <f>ABS(Table1[[#This Row],[purpleair_err]])</f>
        <v>0.36615573272856317</v>
      </c>
      <c r="N739" s="5">
        <f>Table1[[#This Row],[modulair_err]]^2</f>
        <v>3.4785729164537823E-4</v>
      </c>
      <c r="O739" s="5">
        <f>Table1[[#This Row],[purpleair_err]]^2</f>
        <v>0.13407002060999099</v>
      </c>
      <c r="P739" s="5"/>
      <c r="Q739" s="5"/>
    </row>
    <row r="740" spans="1:17" x14ac:dyDescent="0.3">
      <c r="A740" s="2">
        <v>45534.25</v>
      </c>
      <c r="B740" s="5">
        <v>3.6</v>
      </c>
      <c r="C740" s="5">
        <v>2.2000000000000002</v>
      </c>
      <c r="D740" s="5">
        <v>3.7</v>
      </c>
      <c r="E740" s="5">
        <f t="shared" si="17"/>
        <v>3.1666666666666665</v>
      </c>
      <c r="F740" s="5">
        <f>AVERAGE((Table1[[#This Row],[thermo]]*$S$7),(Table1[[#This Row],[1022]]*$T$7),( Table1[[#This Row],[1020]]*$U$7))</f>
        <v>2.8418957836317076</v>
      </c>
      <c r="G740" s="5">
        <f>AVERAGE((Table1[[#This Row],[thermo]]*$S$8),(Table1[[#This Row],[1022]]*$T$8),( Table1[[#This Row],[1020]]*$U$8))</f>
        <v>3.0613544635691885</v>
      </c>
      <c r="H740" s="5">
        <v>5.5</v>
      </c>
      <c r="I740" s="7">
        <v>5.3117330999999997</v>
      </c>
      <c r="J740" s="7">
        <f>Table1[[#This Row],[modulair]]-Table1[[#This Row],[adjusted_weighted_FEM_avg]]</f>
        <v>2.4386455364308115</v>
      </c>
      <c r="K740" s="5">
        <f>Table1[[#This Row],[purpleair]]-Table1[[#This Row],[adjusted_weighted_FEM_avg]]</f>
        <v>2.2503786364308112</v>
      </c>
      <c r="L740" s="5">
        <f>ABS(Table1[[#This Row],[modulair_err]])</f>
        <v>2.4386455364308115</v>
      </c>
      <c r="M740" s="5">
        <f>ABS(Table1[[#This Row],[purpleair_err]])</f>
        <v>2.2503786364308112</v>
      </c>
      <c r="N740" s="5">
        <f>Table1[[#This Row],[modulair_err]]^2</f>
        <v>5.9469920523539201</v>
      </c>
      <c r="O740" s="5">
        <f>Table1[[#This Row],[purpleair_err]]^2</f>
        <v>5.0642040073041965</v>
      </c>
      <c r="P740" s="5"/>
      <c r="Q740" s="5"/>
    </row>
    <row r="741" spans="1:17" x14ac:dyDescent="0.3">
      <c r="A741" s="2">
        <v>45534.291666666701</v>
      </c>
      <c r="B741" s="5">
        <v>-10.4</v>
      </c>
      <c r="C741" s="5">
        <v>10.3</v>
      </c>
      <c r="D741" s="5">
        <v>12.5</v>
      </c>
      <c r="E741" s="5">
        <f t="shared" si="17"/>
        <v>4.1333333333333337</v>
      </c>
      <c r="F741" s="5">
        <f>AVERAGE((Table1[[#This Row],[thermo]]*$S$7),(Table1[[#This Row],[1022]]*$T$7),( Table1[[#This Row],[1020]]*$U$7))</f>
        <v>7.4536026255339705</v>
      </c>
      <c r="G741" s="5">
        <f>AVERAGE((Table1[[#This Row],[thermo]]*$S$8),(Table1[[#This Row],[1022]]*$T$8),( Table1[[#This Row],[1020]]*$U$8))</f>
        <v>5.376689453364313</v>
      </c>
      <c r="H741" s="5">
        <v>7.3</v>
      </c>
      <c r="I741" s="7">
        <v>7.6637526999999999</v>
      </c>
      <c r="J741" s="7">
        <f>Table1[[#This Row],[modulair]]-Table1[[#This Row],[adjusted_weighted_FEM_avg]]</f>
        <v>1.9233105466356868</v>
      </c>
      <c r="K741" s="5">
        <f>Table1[[#This Row],[purpleair]]-Table1[[#This Row],[adjusted_weighted_FEM_avg]]</f>
        <v>2.2870632466356868</v>
      </c>
      <c r="L741" s="5">
        <f>ABS(Table1[[#This Row],[modulair_err]])</f>
        <v>1.9233105466356868</v>
      </c>
      <c r="M741" s="5">
        <f>ABS(Table1[[#This Row],[purpleair_err]])</f>
        <v>2.2870632466356868</v>
      </c>
      <c r="N741" s="5">
        <f>Table1[[#This Row],[modulair_err]]^2</f>
        <v>3.6991234588000643</v>
      </c>
      <c r="O741" s="5">
        <f>Table1[[#This Row],[purpleair_err]]^2</f>
        <v>5.2306582941117687</v>
      </c>
      <c r="P741" s="5"/>
      <c r="Q741" s="5"/>
    </row>
    <row r="742" spans="1:17" x14ac:dyDescent="0.3">
      <c r="A742" s="2">
        <v>45534.333333333299</v>
      </c>
      <c r="B742" s="5">
        <v>-5.2</v>
      </c>
      <c r="C742" s="5">
        <v>10</v>
      </c>
      <c r="D742" s="5">
        <v>7.7</v>
      </c>
      <c r="E742" s="5">
        <f t="shared" si="17"/>
        <v>4.166666666666667</v>
      </c>
      <c r="F742" s="5">
        <f>AVERAGE((Table1[[#This Row],[thermo]]*$S$7),(Table1[[#This Row],[1022]]*$T$7),( Table1[[#This Row],[1020]]*$U$7))</f>
        <v>6.8427156795958162</v>
      </c>
      <c r="G742" s="5">
        <f>AVERAGE((Table1[[#This Row],[thermo]]*$S$8),(Table1[[#This Row],[1022]]*$T$8),( Table1[[#This Row],[1020]]*$U$8))</f>
        <v>5.1300556760794178</v>
      </c>
      <c r="H742" s="5">
        <v>8</v>
      </c>
      <c r="I742" s="7"/>
      <c r="J742" s="7">
        <f>Table1[[#This Row],[modulair]]-Table1[[#This Row],[adjusted_weighted_FEM_avg]]</f>
        <v>2.8699443239205822</v>
      </c>
      <c r="K742" s="5">
        <f>Table1[[#This Row],[purpleair]]-Table1[[#This Row],[adjusted_weighted_FEM_avg]]</f>
        <v>-5.1300556760794178</v>
      </c>
      <c r="L742" s="5">
        <f>ABS(Table1[[#This Row],[modulair_err]])</f>
        <v>2.8699443239205822</v>
      </c>
      <c r="M742" s="5">
        <f>ABS(Table1[[#This Row],[purpleair_err]])</f>
        <v>5.1300556760794178</v>
      </c>
      <c r="N742" s="5">
        <f>Table1[[#This Row],[modulair_err]]^2</f>
        <v>8.2365804224039678</v>
      </c>
      <c r="O742" s="5">
        <f>Table1[[#This Row],[purpleair_err]]^2</f>
        <v>26.317471239674653</v>
      </c>
      <c r="P742" s="5"/>
      <c r="Q742" s="5"/>
    </row>
    <row r="743" spans="1:17" x14ac:dyDescent="0.3">
      <c r="A743" s="2">
        <v>45534.375</v>
      </c>
      <c r="B743" s="5">
        <v>-0.4</v>
      </c>
      <c r="C743" s="5">
        <v>7.4</v>
      </c>
      <c r="D743" s="5">
        <v>7.2</v>
      </c>
      <c r="E743" s="5">
        <f t="shared" si="17"/>
        <v>4.7333333333333334</v>
      </c>
      <c r="F743" s="5">
        <f>AVERAGE((Table1[[#This Row],[thermo]]*$S$7),(Table1[[#This Row],[1022]]*$T$7),( Table1[[#This Row],[1020]]*$U$7))</f>
        <v>6.046989797604529</v>
      </c>
      <c r="G743" s="5">
        <f>AVERAGE((Table1[[#This Row],[thermo]]*$S$8),(Table1[[#This Row],[1022]]*$T$8),( Table1[[#This Row],[1020]]*$U$8))</f>
        <v>5.21508770827415</v>
      </c>
      <c r="H743" s="5">
        <v>7.9</v>
      </c>
      <c r="I743" s="7"/>
      <c r="J743" s="7">
        <f>Table1[[#This Row],[modulair]]-Table1[[#This Row],[adjusted_weighted_FEM_avg]]</f>
        <v>2.6849122917258503</v>
      </c>
      <c r="K743" s="5">
        <f>Table1[[#This Row],[purpleair]]-Table1[[#This Row],[adjusted_weighted_FEM_avg]]</f>
        <v>-5.21508770827415</v>
      </c>
      <c r="L743" s="5">
        <f>ABS(Table1[[#This Row],[modulair_err]])</f>
        <v>2.6849122917258503</v>
      </c>
      <c r="M743" s="5">
        <f>ABS(Table1[[#This Row],[purpleair_err]])</f>
        <v>5.21508770827415</v>
      </c>
      <c r="N743" s="5">
        <f>Table1[[#This Row],[modulair_err]]^2</f>
        <v>7.208754014260558</v>
      </c>
      <c r="O743" s="5">
        <f>Table1[[#This Row],[purpleair_err]]^2</f>
        <v>27.197139804992126</v>
      </c>
      <c r="P743" s="5"/>
      <c r="Q743" s="5"/>
    </row>
    <row r="744" spans="1:17" x14ac:dyDescent="0.3">
      <c r="A744" s="2">
        <v>45534.416666666701</v>
      </c>
      <c r="B744" s="5">
        <v>6.5</v>
      </c>
      <c r="C744" s="5">
        <v>5.7</v>
      </c>
      <c r="D744" s="5">
        <v>14.2</v>
      </c>
      <c r="E744" s="5">
        <f t="shared" si="17"/>
        <v>8.7999999999999989</v>
      </c>
      <c r="F744" s="5">
        <f>AVERAGE((Table1[[#This Row],[thermo]]*$S$7),(Table1[[#This Row],[1022]]*$T$7),( Table1[[#This Row],[1020]]*$U$7))</f>
        <v>8.1498929915735179</v>
      </c>
      <c r="G744" s="5">
        <f>AVERAGE((Table1[[#This Row],[thermo]]*$S$8),(Table1[[#This Row],[1022]]*$T$8),( Table1[[#This Row],[1020]]*$U$8))</f>
        <v>8.6414555778458428</v>
      </c>
      <c r="H744" s="5">
        <v>7.8</v>
      </c>
      <c r="I744" s="7"/>
      <c r="J744" s="7">
        <f>Table1[[#This Row],[modulair]]-Table1[[#This Row],[adjusted_weighted_FEM_avg]]</f>
        <v>-0.84145557784584302</v>
      </c>
      <c r="K744" s="5">
        <f>Table1[[#This Row],[purpleair]]-Table1[[#This Row],[adjusted_weighted_FEM_avg]]</f>
        <v>-8.6414555778458428</v>
      </c>
      <c r="L744" s="5">
        <f>ABS(Table1[[#This Row],[modulair_err]])</f>
        <v>0.84145557784584302</v>
      </c>
      <c r="M744" s="5">
        <f>ABS(Table1[[#This Row],[purpleair_err]])</f>
        <v>8.6414555778458428</v>
      </c>
      <c r="N744" s="5">
        <f>Table1[[#This Row],[modulair_err]]^2</f>
        <v>0.70804748948788154</v>
      </c>
      <c r="O744" s="5">
        <f>Table1[[#This Row],[purpleair_err]]^2</f>
        <v>74.674754503883022</v>
      </c>
      <c r="P744" s="5"/>
      <c r="Q744" s="5"/>
    </row>
    <row r="745" spans="1:17" x14ac:dyDescent="0.3">
      <c r="A745" s="2">
        <v>45534.458333333299</v>
      </c>
      <c r="B745" s="5">
        <v>2.2000000000000002</v>
      </c>
      <c r="C745" s="5">
        <v>7.8</v>
      </c>
      <c r="D745" s="5">
        <v>10.3</v>
      </c>
      <c r="E745" s="5">
        <f t="shared" si="17"/>
        <v>6.7666666666666666</v>
      </c>
      <c r="F745" s="5">
        <f>AVERAGE((Table1[[#This Row],[thermo]]*$S$7),(Table1[[#This Row],[1022]]*$T$7),( Table1[[#This Row],[1020]]*$U$7))</f>
        <v>7.5491304422048771</v>
      </c>
      <c r="G745" s="5">
        <f>AVERAGE((Table1[[#This Row],[thermo]]*$S$8),(Table1[[#This Row],[1022]]*$T$8),( Table1[[#This Row],[1020]]*$U$8))</f>
        <v>7.078517755451756</v>
      </c>
      <c r="H745" s="5">
        <v>10.4</v>
      </c>
      <c r="I745" s="7"/>
      <c r="J745" s="7">
        <f>Table1[[#This Row],[modulair]]-Table1[[#This Row],[adjusted_weighted_FEM_avg]]</f>
        <v>3.3214822445482444</v>
      </c>
      <c r="K745" s="5">
        <f>Table1[[#This Row],[purpleair]]-Table1[[#This Row],[adjusted_weighted_FEM_avg]]</f>
        <v>-7.078517755451756</v>
      </c>
      <c r="L745" s="5">
        <f>ABS(Table1[[#This Row],[modulair_err]])</f>
        <v>3.3214822445482444</v>
      </c>
      <c r="M745" s="5">
        <f>ABS(Table1[[#This Row],[purpleair_err]])</f>
        <v>7.078517755451756</v>
      </c>
      <c r="N745" s="5">
        <f>Table1[[#This Row],[modulair_err]]^2</f>
        <v>11.032244300849243</v>
      </c>
      <c r="O745" s="5">
        <f>Table1[[#This Row],[purpleair_err]]^2</f>
        <v>50.105413614245762</v>
      </c>
      <c r="P745" s="5"/>
      <c r="Q745" s="5"/>
    </row>
    <row r="746" spans="1:17" x14ac:dyDescent="0.3">
      <c r="A746" s="2">
        <v>45534.5</v>
      </c>
      <c r="B746" s="5">
        <v>8.3000000000000007</v>
      </c>
      <c r="C746" s="5">
        <v>8.5</v>
      </c>
      <c r="D746" s="5">
        <v>14</v>
      </c>
      <c r="E746" s="5">
        <f t="shared" si="17"/>
        <v>10.266666666666667</v>
      </c>
      <c r="F746" s="5">
        <f>AVERAGE((Table1[[#This Row],[thermo]]*$S$7),(Table1[[#This Row],[1022]]*$T$7),( Table1[[#This Row],[1020]]*$U$7))</f>
        <v>9.9657551077041813</v>
      </c>
      <c r="G746" s="5">
        <f>AVERAGE((Table1[[#This Row],[thermo]]*$S$8),(Table1[[#This Row],[1022]]*$T$8),( Table1[[#This Row],[1020]]*$U$8))</f>
        <v>10.208166578971467</v>
      </c>
      <c r="H746" s="5">
        <v>13</v>
      </c>
      <c r="I746" s="7"/>
      <c r="J746" s="7">
        <f>Table1[[#This Row],[modulair]]-Table1[[#This Row],[adjusted_weighted_FEM_avg]]</f>
        <v>2.7918334210285334</v>
      </c>
      <c r="K746" s="5">
        <f>Table1[[#This Row],[purpleair]]-Table1[[#This Row],[adjusted_weighted_FEM_avg]]</f>
        <v>-10.208166578971467</v>
      </c>
      <c r="L746" s="5">
        <f>ABS(Table1[[#This Row],[modulair_err]])</f>
        <v>2.7918334210285334</v>
      </c>
      <c r="M746" s="5">
        <f>ABS(Table1[[#This Row],[purpleair_err]])</f>
        <v>10.208166578971467</v>
      </c>
      <c r="N746" s="5">
        <f>Table1[[#This Row],[modulair_err]]^2</f>
        <v>7.794333850771884</v>
      </c>
      <c r="O746" s="5">
        <f>Table1[[#This Row],[purpleair_err]]^2</f>
        <v>104.20666490403002</v>
      </c>
      <c r="P746" s="5"/>
      <c r="Q746" s="5"/>
    </row>
    <row r="747" spans="1:17" x14ac:dyDescent="0.3">
      <c r="A747" s="2">
        <v>45534.541666666701</v>
      </c>
      <c r="B747" s="5">
        <v>10.5</v>
      </c>
      <c r="C747" s="5">
        <v>9.5</v>
      </c>
      <c r="D747" s="5">
        <v>7.9</v>
      </c>
      <c r="E747" s="5">
        <f t="shared" si="17"/>
        <v>9.2999999999999989</v>
      </c>
      <c r="F747" s="5">
        <f>AVERAGE((Table1[[#This Row],[thermo]]*$S$7),(Table1[[#This Row],[1022]]*$T$7),( Table1[[#This Row],[1020]]*$U$7))</f>
        <v>9.230387007049826</v>
      </c>
      <c r="G747" s="5">
        <f>AVERAGE((Table1[[#This Row],[thermo]]*$S$8),(Table1[[#This Row],[1022]]*$T$8),( Table1[[#This Row],[1020]]*$U$8))</f>
        <v>9.2591591394918886</v>
      </c>
      <c r="H747" s="5">
        <v>12.4</v>
      </c>
      <c r="I747" s="7">
        <v>13.879473000000001</v>
      </c>
      <c r="J747" s="7">
        <f>Table1[[#This Row],[modulair]]-Table1[[#This Row],[adjusted_weighted_FEM_avg]]</f>
        <v>3.1408408605081117</v>
      </c>
      <c r="K747" s="5">
        <f>Table1[[#This Row],[purpleair]]-Table1[[#This Row],[adjusted_weighted_FEM_avg]]</f>
        <v>4.6203138605081122</v>
      </c>
      <c r="L747" s="5">
        <f>ABS(Table1[[#This Row],[modulair_err]])</f>
        <v>3.1408408605081117</v>
      </c>
      <c r="M747" s="5">
        <f>ABS(Table1[[#This Row],[purpleair_err]])</f>
        <v>4.6203138605081122</v>
      </c>
      <c r="N747" s="5">
        <f>Table1[[#This Row],[modulair_err]]^2</f>
        <v>9.864881311037335</v>
      </c>
      <c r="O747" s="5">
        <f>Table1[[#This Row],[purpleair_err]]^2</f>
        <v>21.347300169603376</v>
      </c>
      <c r="P747" s="5"/>
      <c r="Q747" s="5"/>
    </row>
    <row r="748" spans="1:17" x14ac:dyDescent="0.3">
      <c r="A748" s="2">
        <v>45534.583333333299</v>
      </c>
      <c r="B748" s="5">
        <v>7.4</v>
      </c>
      <c r="C748" s="5">
        <v>8.4</v>
      </c>
      <c r="D748" s="5">
        <v>7.9</v>
      </c>
      <c r="E748" s="5">
        <f t="shared" si="17"/>
        <v>7.9000000000000012</v>
      </c>
      <c r="F748" s="5">
        <f>AVERAGE((Table1[[#This Row],[thermo]]*$S$7),(Table1[[#This Row],[1022]]*$T$7),( Table1[[#This Row],[1020]]*$U$7))</f>
        <v>8.0972484622282224</v>
      </c>
      <c r="G748" s="5">
        <f>AVERAGE((Table1[[#This Row],[thermo]]*$S$8),(Table1[[#This Row],[1022]]*$T$8),( Table1[[#This Row],[1020]]*$U$8))</f>
        <v>7.9678685333987147</v>
      </c>
      <c r="H748" s="5">
        <v>9.5</v>
      </c>
      <c r="I748" s="7">
        <v>12.314741</v>
      </c>
      <c r="J748" s="7">
        <f>Table1[[#This Row],[modulair]]-Table1[[#This Row],[adjusted_weighted_FEM_avg]]</f>
        <v>1.5321314666012853</v>
      </c>
      <c r="K748" s="5">
        <f>Table1[[#This Row],[purpleair]]-Table1[[#This Row],[adjusted_weighted_FEM_avg]]</f>
        <v>4.346872466601285</v>
      </c>
      <c r="L748" s="5">
        <f>ABS(Table1[[#This Row],[modulair_err]])</f>
        <v>1.5321314666012853</v>
      </c>
      <c r="M748" s="5">
        <f>ABS(Table1[[#This Row],[purpleair_err]])</f>
        <v>4.346872466601285</v>
      </c>
      <c r="N748" s="5">
        <f>Table1[[#This Row],[modulair_err]]^2</f>
        <v>2.3474268309498054</v>
      </c>
      <c r="O748" s="5">
        <f>Table1[[#This Row],[purpleair_err]]^2</f>
        <v>18.89530024089634</v>
      </c>
      <c r="P748" s="5"/>
      <c r="Q748" s="5"/>
    </row>
    <row r="749" spans="1:17" x14ac:dyDescent="0.3">
      <c r="A749" s="2">
        <v>45534.625</v>
      </c>
      <c r="B749" s="5">
        <v>9.6</v>
      </c>
      <c r="C749" s="5">
        <v>10.8</v>
      </c>
      <c r="D749" s="5">
        <v>10.1</v>
      </c>
      <c r="E749" s="5">
        <f t="shared" si="17"/>
        <v>10.166666666666666</v>
      </c>
      <c r="F749" s="5">
        <f>AVERAGE((Table1[[#This Row],[thermo]]*$S$7),(Table1[[#This Row],[1022]]*$T$7),( Table1[[#This Row],[1020]]*$U$7))</f>
        <v>10.409442700829965</v>
      </c>
      <c r="G749" s="5">
        <f>AVERAGE((Table1[[#This Row],[thermo]]*$S$8),(Table1[[#This Row],[1022]]*$T$8),( Table1[[#This Row],[1020]]*$U$8))</f>
        <v>10.249395938787533</v>
      </c>
      <c r="H749" s="5">
        <v>8.8000000000000007</v>
      </c>
      <c r="I749" s="7">
        <v>10.344919000000001</v>
      </c>
      <c r="J749" s="7">
        <f>Table1[[#This Row],[modulair]]-Table1[[#This Row],[adjusted_weighted_FEM_avg]]</f>
        <v>-1.4493959387875321</v>
      </c>
      <c r="K749" s="5">
        <f>Table1[[#This Row],[purpleair]]-Table1[[#This Row],[adjusted_weighted_FEM_avg]]</f>
        <v>9.5523061212468008E-2</v>
      </c>
      <c r="L749" s="5">
        <f>ABS(Table1[[#This Row],[modulair_err]])</f>
        <v>1.4493959387875321</v>
      </c>
      <c r="M749" s="5">
        <f>ABS(Table1[[#This Row],[purpleair_err]])</f>
        <v>9.5523061212468008E-2</v>
      </c>
      <c r="N749" s="5">
        <f>Table1[[#This Row],[modulair_err]]^2</f>
        <v>2.1007485873737917</v>
      </c>
      <c r="O749" s="5">
        <f>Table1[[#This Row],[purpleair_err]]^2</f>
        <v>9.1246552234009095E-3</v>
      </c>
      <c r="P749" s="5"/>
      <c r="Q749" s="5"/>
    </row>
    <row r="750" spans="1:17" x14ac:dyDescent="0.3">
      <c r="A750" s="2">
        <v>45534.666666666701</v>
      </c>
      <c r="B750" s="5">
        <v>5.0999999999999996</v>
      </c>
      <c r="C750" s="5">
        <v>7.4</v>
      </c>
      <c r="D750" s="5">
        <v>9.4</v>
      </c>
      <c r="E750" s="5">
        <f t="shared" si="17"/>
        <v>7.3</v>
      </c>
      <c r="F750" s="5">
        <f>AVERAGE((Table1[[#This Row],[thermo]]*$S$7),(Table1[[#This Row],[1022]]*$T$7),( Table1[[#This Row],[1020]]*$U$7))</f>
        <v>7.5622182592078389</v>
      </c>
      <c r="G750" s="5">
        <f>AVERAGE((Table1[[#This Row],[thermo]]*$S$8),(Table1[[#This Row],[1022]]*$T$8),( Table1[[#This Row],[1020]]*$U$8))</f>
        <v>7.4155561174811382</v>
      </c>
      <c r="H750" s="5">
        <v>6.6</v>
      </c>
      <c r="I750" s="7">
        <v>8.2340540000000004</v>
      </c>
      <c r="J750" s="7">
        <f>Table1[[#This Row],[modulair]]-Table1[[#This Row],[adjusted_weighted_FEM_avg]]</f>
        <v>-0.81555611748113854</v>
      </c>
      <c r="K750" s="5">
        <f>Table1[[#This Row],[purpleair]]-Table1[[#This Row],[adjusted_weighted_FEM_avg]]</f>
        <v>0.81849788251886224</v>
      </c>
      <c r="L750" s="5">
        <f>ABS(Table1[[#This Row],[modulair_err]])</f>
        <v>0.81555611748113854</v>
      </c>
      <c r="M750" s="5">
        <f>ABS(Table1[[#This Row],[purpleair_err]])</f>
        <v>0.81849788251886224</v>
      </c>
      <c r="N750" s="5">
        <f>Table1[[#This Row],[modulair_err]]^2</f>
        <v>0.66513178076090862</v>
      </c>
      <c r="O750" s="5">
        <f>Table1[[#This Row],[purpleair_err]]^2</f>
        <v>0.66993878368786119</v>
      </c>
      <c r="P750" s="5"/>
      <c r="Q750" s="5"/>
    </row>
    <row r="751" spans="1:17" x14ac:dyDescent="0.3">
      <c r="A751" s="2">
        <v>45534.708333333299</v>
      </c>
      <c r="B751" s="5">
        <v>11.5</v>
      </c>
      <c r="C751" s="5">
        <v>-0.2</v>
      </c>
      <c r="D751" s="5">
        <v>5.5</v>
      </c>
      <c r="E751" s="5">
        <f t="shared" si="17"/>
        <v>5.6000000000000005</v>
      </c>
      <c r="F751" s="5">
        <f>AVERAGE((Table1[[#This Row],[thermo]]*$S$7),(Table1[[#This Row],[1022]]*$T$7),( Table1[[#This Row],[1020]]*$U$7))</f>
        <v>3.3013098111639381</v>
      </c>
      <c r="G751" s="5">
        <f>AVERAGE((Table1[[#This Row],[thermo]]*$S$8),(Table1[[#This Row],[1022]]*$T$8),( Table1[[#This Row],[1020]]*$U$8))</f>
        <v>4.8078687072986517</v>
      </c>
      <c r="H751" s="5">
        <v>6.7</v>
      </c>
      <c r="I751" s="7">
        <v>8.3652350000000002</v>
      </c>
      <c r="J751" s="7">
        <f>Table1[[#This Row],[modulair]]-Table1[[#This Row],[adjusted_weighted_FEM_avg]]</f>
        <v>1.8921312927013485</v>
      </c>
      <c r="K751" s="5">
        <f>Table1[[#This Row],[purpleair]]-Table1[[#This Row],[adjusted_weighted_FEM_avg]]</f>
        <v>3.5573662927013485</v>
      </c>
      <c r="L751" s="5">
        <f>ABS(Table1[[#This Row],[modulair_err]])</f>
        <v>1.8921312927013485</v>
      </c>
      <c r="M751" s="5">
        <f>ABS(Table1[[#This Row],[purpleair_err]])</f>
        <v>3.5573662927013485</v>
      </c>
      <c r="N751" s="5">
        <f>Table1[[#This Row],[modulair_err]]^2</f>
        <v>3.5801608288196762</v>
      </c>
      <c r="O751" s="5">
        <f>Table1[[#This Row],[purpleair_err]]^2</f>
        <v>12.654854940447736</v>
      </c>
      <c r="P751" s="5"/>
      <c r="Q751" s="5"/>
    </row>
    <row r="752" spans="1:17" x14ac:dyDescent="0.3">
      <c r="A752" s="2">
        <v>45534.75</v>
      </c>
      <c r="B752" s="5">
        <v>13.6</v>
      </c>
      <c r="C752" s="5">
        <v>0.8</v>
      </c>
      <c r="D752" s="5">
        <v>5.5</v>
      </c>
      <c r="E752" s="5">
        <f t="shared" si="17"/>
        <v>6.6333333333333329</v>
      </c>
      <c r="F752" s="5">
        <f>AVERAGE((Table1[[#This Row],[thermo]]*$S$7),(Table1[[#This Row],[1022]]*$T$7),( Table1[[#This Row],[1020]]*$U$7))</f>
        <v>4.2118769681324055</v>
      </c>
      <c r="G752" s="5">
        <f>AVERAGE((Table1[[#This Row],[thermo]]*$S$8),(Table1[[#This Row],[1022]]*$T$8),( Table1[[#This Row],[1020]]*$U$8))</f>
        <v>5.7864956505507488</v>
      </c>
      <c r="H752" s="5">
        <v>5.5</v>
      </c>
      <c r="I752" s="7">
        <v>7.4728519999999996</v>
      </c>
      <c r="J752" s="7">
        <f>Table1[[#This Row],[modulair]]-Table1[[#This Row],[adjusted_weighted_FEM_avg]]</f>
        <v>-0.28649565055074877</v>
      </c>
      <c r="K752" s="5">
        <f>Table1[[#This Row],[purpleair]]-Table1[[#This Row],[adjusted_weighted_FEM_avg]]</f>
        <v>1.6863563494492508</v>
      </c>
      <c r="L752" s="5">
        <f>ABS(Table1[[#This Row],[modulair_err]])</f>
        <v>0.28649565055074877</v>
      </c>
      <c r="M752" s="5">
        <f>ABS(Table1[[#This Row],[purpleair_err]])</f>
        <v>1.6863563494492508</v>
      </c>
      <c r="N752" s="5">
        <f>Table1[[#This Row],[modulair_err]]^2</f>
        <v>8.2079757784496749E-2</v>
      </c>
      <c r="O752" s="5">
        <f>Table1[[#This Row],[purpleair_err]]^2</f>
        <v>2.8437977373278036</v>
      </c>
      <c r="P752" s="5"/>
      <c r="Q752" s="5"/>
    </row>
    <row r="753" spans="1:17" x14ac:dyDescent="0.3">
      <c r="A753" s="2">
        <v>45534.791666666701</v>
      </c>
      <c r="B753" s="5">
        <v>24.2</v>
      </c>
      <c r="C753" s="5">
        <v>1.7</v>
      </c>
      <c r="D753" s="5">
        <v>9.3000000000000007</v>
      </c>
      <c r="E753" s="5">
        <f t="shared" si="17"/>
        <v>11.733333333333334</v>
      </c>
      <c r="F753" s="5">
        <f>AVERAGE((Table1[[#This Row],[thermo]]*$S$7),(Table1[[#This Row],[1022]]*$T$7),( Table1[[#This Row],[1020]]*$U$7))</f>
        <v>7.5170855345625442</v>
      </c>
      <c r="G753" s="5">
        <f>AVERAGE((Table1[[#This Row],[thermo]]*$S$8),(Table1[[#This Row],[1022]]*$T$8),( Table1[[#This Row],[1020]]*$U$8))</f>
        <v>10.253268001410204</v>
      </c>
      <c r="H753" s="5">
        <v>7.1</v>
      </c>
      <c r="I753" s="7">
        <v>8.2852060000000005</v>
      </c>
      <c r="J753" s="7">
        <f>Table1[[#This Row],[modulair]]-Table1[[#This Row],[adjusted_weighted_FEM_avg]]</f>
        <v>-3.1532680014102041</v>
      </c>
      <c r="K753" s="5">
        <f>Table1[[#This Row],[purpleair]]-Table1[[#This Row],[adjusted_weighted_FEM_avg]]</f>
        <v>-1.9680620014102033</v>
      </c>
      <c r="L753" s="5">
        <f>ABS(Table1[[#This Row],[modulair_err]])</f>
        <v>3.1532680014102041</v>
      </c>
      <c r="M753" s="5">
        <f>ABS(Table1[[#This Row],[purpleair_err]])</f>
        <v>1.9680620014102033</v>
      </c>
      <c r="N753" s="5">
        <f>Table1[[#This Row],[modulair_err]]^2</f>
        <v>9.9430990887175028</v>
      </c>
      <c r="O753" s="5">
        <f>Table1[[#This Row],[purpleair_err]]^2</f>
        <v>3.8732680413947351</v>
      </c>
      <c r="P753" s="5"/>
      <c r="Q753" s="5"/>
    </row>
    <row r="754" spans="1:17" x14ac:dyDescent="0.3">
      <c r="A754" s="2">
        <v>45534.833333333299</v>
      </c>
      <c r="B754" s="5">
        <v>26.7</v>
      </c>
      <c r="C754" s="5">
        <v>1.5</v>
      </c>
      <c r="D754" s="5">
        <v>14</v>
      </c>
      <c r="E754" s="5">
        <f t="shared" si="17"/>
        <v>14.066666666666668</v>
      </c>
      <c r="F754" s="5">
        <f>AVERAGE((Table1[[#This Row],[thermo]]*$S$7),(Table1[[#This Row],[1022]]*$T$7),( Table1[[#This Row],[1020]]*$U$7))</f>
        <v>9.1020832980048798</v>
      </c>
      <c r="G754" s="5">
        <f>AVERAGE((Table1[[#This Row],[thermo]]*$S$8),(Table1[[#This Row],[1022]]*$T$8),( Table1[[#This Row],[1020]]*$U$8))</f>
        <v>12.357666657061465</v>
      </c>
      <c r="H754" s="5">
        <v>13.7</v>
      </c>
      <c r="I754" s="7">
        <v>12.038675</v>
      </c>
      <c r="J754" s="7">
        <f>Table1[[#This Row],[modulair]]-Table1[[#This Row],[adjusted_weighted_FEM_avg]]</f>
        <v>1.3423333429385345</v>
      </c>
      <c r="K754" s="5">
        <f>Table1[[#This Row],[purpleair]]-Table1[[#This Row],[adjusted_weighted_FEM_avg]]</f>
        <v>-0.31899165706146526</v>
      </c>
      <c r="L754" s="5">
        <f>ABS(Table1[[#This Row],[modulair_err]])</f>
        <v>1.3423333429385345</v>
      </c>
      <c r="M754" s="5">
        <f>ABS(Table1[[#This Row],[purpleair_err]])</f>
        <v>0.31899165706146526</v>
      </c>
      <c r="N754" s="5">
        <f>Table1[[#This Row],[modulair_err]]^2</f>
        <v>1.8018588035645411</v>
      </c>
      <c r="O754" s="5">
        <f>Table1[[#This Row],[purpleair_err]]^2</f>
        <v>0.10175567727481946</v>
      </c>
      <c r="P754" s="5"/>
      <c r="Q754" s="5"/>
    </row>
    <row r="755" spans="1:17" x14ac:dyDescent="0.3">
      <c r="A755" s="2">
        <v>45534.875</v>
      </c>
      <c r="B755" s="5">
        <v>21.8</v>
      </c>
      <c r="C755" s="5">
        <v>2.9</v>
      </c>
      <c r="D755" s="5">
        <v>10.8</v>
      </c>
      <c r="E755" s="5">
        <f t="shared" si="17"/>
        <v>11.833333333333334</v>
      </c>
      <c r="F755" s="5">
        <f>AVERAGE((Table1[[#This Row],[thermo]]*$S$7),(Table1[[#This Row],[1022]]*$T$7),( Table1[[#This Row],[1020]]*$U$7))</f>
        <v>8.1995445293061007</v>
      </c>
      <c r="G755" s="5">
        <f>AVERAGE((Table1[[#This Row],[thermo]]*$S$8),(Table1[[#This Row],[1022]]*$T$8),( Table1[[#This Row],[1020]]*$U$8))</f>
        <v>10.570567048754974</v>
      </c>
      <c r="H755" s="5">
        <v>14.9</v>
      </c>
      <c r="I755" s="7">
        <v>14.356873</v>
      </c>
      <c r="J755" s="7">
        <f>Table1[[#This Row],[modulair]]-Table1[[#This Row],[adjusted_weighted_FEM_avg]]</f>
        <v>4.3294329512450265</v>
      </c>
      <c r="K755" s="5">
        <f>Table1[[#This Row],[purpleair]]-Table1[[#This Row],[adjusted_weighted_FEM_avg]]</f>
        <v>3.7863059512450263</v>
      </c>
      <c r="L755" s="5">
        <f>ABS(Table1[[#This Row],[modulair_err]])</f>
        <v>4.3294329512450265</v>
      </c>
      <c r="M755" s="5">
        <f>ABS(Table1[[#This Row],[purpleair_err]])</f>
        <v>3.7863059512450263</v>
      </c>
      <c r="N755" s="5">
        <f>Table1[[#This Row],[modulair_err]]^2</f>
        <v>18.743989679326219</v>
      </c>
      <c r="O755" s="5">
        <f>Table1[[#This Row],[purpleair_err]]^2</f>
        <v>14.336112756433504</v>
      </c>
      <c r="P755" s="5"/>
      <c r="Q755" s="5"/>
    </row>
    <row r="756" spans="1:17" x14ac:dyDescent="0.3">
      <c r="A756" s="2">
        <v>45534.916666666701</v>
      </c>
      <c r="B756" s="5">
        <v>11.5</v>
      </c>
      <c r="C756" s="5">
        <v>1.1000000000000001</v>
      </c>
      <c r="D756" s="5">
        <v>9.3000000000000007</v>
      </c>
      <c r="E756" s="5">
        <f t="shared" si="17"/>
        <v>7.3</v>
      </c>
      <c r="F756" s="5">
        <f>AVERAGE((Table1[[#This Row],[thermo]]*$S$7),(Table1[[#This Row],[1022]]*$T$7),( Table1[[#This Row],[1020]]*$U$7))</f>
        <v>5.0662796081435548</v>
      </c>
      <c r="G756" s="5">
        <f>AVERAGE((Table1[[#This Row],[thermo]]*$S$8),(Table1[[#This Row],[1022]]*$T$8),( Table1[[#This Row],[1020]]*$U$8))</f>
        <v>6.5555562913810759</v>
      </c>
      <c r="H756" s="5">
        <v>10.4</v>
      </c>
      <c r="I756" s="7">
        <v>10.410914</v>
      </c>
      <c r="J756" s="7">
        <f>Table1[[#This Row],[modulair]]-Table1[[#This Row],[adjusted_weighted_FEM_avg]]</f>
        <v>3.8444437086189245</v>
      </c>
      <c r="K756" s="5">
        <f>Table1[[#This Row],[purpleair]]-Table1[[#This Row],[adjusted_weighted_FEM_avg]]</f>
        <v>3.8553577086189241</v>
      </c>
      <c r="L756" s="5">
        <f>ABS(Table1[[#This Row],[modulair_err]])</f>
        <v>3.8444437086189245</v>
      </c>
      <c r="M756" s="5">
        <f>ABS(Table1[[#This Row],[purpleair_err]])</f>
        <v>3.8553577086189241</v>
      </c>
      <c r="N756" s="5">
        <f>Table1[[#This Row],[modulair_err]]^2</f>
        <v>14.779747428739629</v>
      </c>
      <c r="O756" s="5">
        <f>Table1[[#This Row],[purpleair_err]]^2</f>
        <v>14.863783061407361</v>
      </c>
      <c r="P756" s="5"/>
      <c r="Q756" s="5"/>
    </row>
    <row r="757" spans="1:17" x14ac:dyDescent="0.3">
      <c r="A757" s="2">
        <v>45534.958333333299</v>
      </c>
      <c r="B757" s="5">
        <v>12.4</v>
      </c>
      <c r="C757" s="5">
        <v>4.3</v>
      </c>
      <c r="D757" s="5">
        <v>11.5</v>
      </c>
      <c r="E757" s="5">
        <f t="shared" si="17"/>
        <v>9.4</v>
      </c>
      <c r="F757" s="5">
        <f>AVERAGE((Table1[[#This Row],[thermo]]*$S$7),(Table1[[#This Row],[1022]]*$T$7),( Table1[[#This Row],[1020]]*$U$7))</f>
        <v>7.6108342520343202</v>
      </c>
      <c r="G757" s="5">
        <f>AVERAGE((Table1[[#This Row],[thermo]]*$S$8),(Table1[[#This Row],[1022]]*$T$8),( Table1[[#This Row],[1020]]*$U$8))</f>
        <v>8.8097233701345043</v>
      </c>
      <c r="H757" s="5">
        <v>10.8</v>
      </c>
      <c r="I757" s="7">
        <v>10.210369</v>
      </c>
      <c r="J757" s="7">
        <f>Table1[[#This Row],[modulair]]-Table1[[#This Row],[adjusted_weighted_FEM_avg]]</f>
        <v>1.9902766298654964</v>
      </c>
      <c r="K757" s="5">
        <f>Table1[[#This Row],[purpleair]]-Table1[[#This Row],[adjusted_weighted_FEM_avg]]</f>
        <v>1.4006456298654957</v>
      </c>
      <c r="L757" s="5">
        <f>ABS(Table1[[#This Row],[modulair_err]])</f>
        <v>1.9902766298654964</v>
      </c>
      <c r="M757" s="5">
        <f>ABS(Table1[[#This Row],[purpleair_err]])</f>
        <v>1.4006456298654957</v>
      </c>
      <c r="N757" s="5">
        <f>Table1[[#This Row],[modulair_err]]^2</f>
        <v>3.9612010633887582</v>
      </c>
      <c r="O757" s="5">
        <f>Table1[[#This Row],[purpleair_err]]^2</f>
        <v>1.9618081804613112</v>
      </c>
      <c r="P757" s="5"/>
      <c r="Q757" s="5"/>
    </row>
    <row r="758" spans="1:17" x14ac:dyDescent="0.3">
      <c r="A758" s="2">
        <v>45535</v>
      </c>
      <c r="B758" s="5">
        <v>-1.2</v>
      </c>
      <c r="C758" s="5">
        <v>3.3</v>
      </c>
      <c r="D758" s="5">
        <v>11</v>
      </c>
      <c r="E758" s="5">
        <f t="shared" si="17"/>
        <v>4.3666666666666663</v>
      </c>
      <c r="F758" s="5">
        <f>AVERAGE((Table1[[#This Row],[thermo]]*$S$7),(Table1[[#This Row],[1022]]*$T$7),( Table1[[#This Row],[1020]]*$U$7))</f>
        <v>4.6495357374952944</v>
      </c>
      <c r="G758" s="5">
        <f>AVERAGE((Table1[[#This Row],[thermo]]*$S$8),(Table1[[#This Row],[1022]]*$T$8),( Table1[[#This Row],[1020]]*$U$8))</f>
        <v>4.5440153787411184</v>
      </c>
      <c r="H758" s="5">
        <v>10.5</v>
      </c>
      <c r="I758" s="7">
        <v>9.9804370000000002</v>
      </c>
      <c r="J758" s="7">
        <f>Table1[[#This Row],[modulair]]-Table1[[#This Row],[adjusted_weighted_FEM_avg]]</f>
        <v>5.9559846212588816</v>
      </c>
      <c r="K758" s="5">
        <f>Table1[[#This Row],[purpleair]]-Table1[[#This Row],[adjusted_weighted_FEM_avg]]</f>
        <v>5.4364216212588818</v>
      </c>
      <c r="L758" s="5">
        <f>ABS(Table1[[#This Row],[modulair_err]])</f>
        <v>5.9559846212588816</v>
      </c>
      <c r="M758" s="5">
        <f>ABS(Table1[[#This Row],[purpleair_err]])</f>
        <v>5.4364216212588818</v>
      </c>
      <c r="N758" s="5">
        <f>Table1[[#This Row],[modulair_err]]^2</f>
        <v>35.473752808672302</v>
      </c>
      <c r="O758" s="5">
        <f>Table1[[#This Row],[purpleair_err]]^2</f>
        <v>29.55468004409105</v>
      </c>
      <c r="P758" s="5"/>
      <c r="Q758" s="5"/>
    </row>
    <row r="759" spans="1:17" x14ac:dyDescent="0.3">
      <c r="A759" s="2">
        <v>45535.041666666701</v>
      </c>
      <c r="B759" s="5">
        <v>5</v>
      </c>
      <c r="C759" s="5">
        <v>3.9</v>
      </c>
      <c r="D759" s="5">
        <v>14.9</v>
      </c>
      <c r="E759" s="5">
        <f t="shared" si="17"/>
        <v>7.9333333333333336</v>
      </c>
      <c r="F759" s="5">
        <f>AVERAGE((Table1[[#This Row],[thermo]]*$S$7),(Table1[[#This Row],[1022]]*$T$7),( Table1[[#This Row],[1020]]*$U$7))</f>
        <v>7.081221618236758</v>
      </c>
      <c r="G759" s="5">
        <f>AVERAGE((Table1[[#This Row],[thermo]]*$S$8),(Table1[[#This Row],[1022]]*$T$8),( Table1[[#This Row],[1020]]*$U$8))</f>
        <v>7.7241830981629347</v>
      </c>
      <c r="H759" s="5">
        <v>9.9</v>
      </c>
      <c r="I759" s="7">
        <v>9.5924910000000008</v>
      </c>
      <c r="J759" s="7">
        <f>Table1[[#This Row],[modulair]]-Table1[[#This Row],[adjusted_weighted_FEM_avg]]</f>
        <v>2.1758169018370657</v>
      </c>
      <c r="K759" s="5">
        <f>Table1[[#This Row],[purpleair]]-Table1[[#This Row],[adjusted_weighted_FEM_avg]]</f>
        <v>1.8683079018370661</v>
      </c>
      <c r="L759" s="5">
        <f>ABS(Table1[[#This Row],[modulair_err]])</f>
        <v>2.1758169018370657</v>
      </c>
      <c r="M759" s="5">
        <f>ABS(Table1[[#This Row],[purpleair_err]])</f>
        <v>1.8683079018370661</v>
      </c>
      <c r="N759" s="5">
        <f>Table1[[#This Row],[modulair_err]]^2</f>
        <v>4.7341791903198471</v>
      </c>
      <c r="O759" s="5">
        <f>Table1[[#This Row],[purpleair_err]]^2</f>
        <v>3.4905744160668202</v>
      </c>
      <c r="P759" s="5"/>
      <c r="Q759" s="5"/>
    </row>
    <row r="760" spans="1:17" x14ac:dyDescent="0.3">
      <c r="A760" s="2">
        <v>45535.083333333299</v>
      </c>
      <c r="B760" s="5">
        <v>9.3000000000000007</v>
      </c>
      <c r="C760" s="5">
        <v>3.8</v>
      </c>
      <c r="D760" s="5">
        <v>11.3</v>
      </c>
      <c r="E760" s="5">
        <f t="shared" si="17"/>
        <v>8.1333333333333346</v>
      </c>
      <c r="F760" s="5">
        <f>AVERAGE((Table1[[#This Row],[thermo]]*$S$7),(Table1[[#This Row],[1022]]*$T$7),( Table1[[#This Row],[1020]]*$U$7))</f>
        <v>6.7597675153301395</v>
      </c>
      <c r="G760" s="5">
        <f>AVERAGE((Table1[[#This Row],[thermo]]*$S$8),(Table1[[#This Row],[1022]]*$T$8),( Table1[[#This Row],[1020]]*$U$8))</f>
        <v>7.6989223776259408</v>
      </c>
      <c r="H760" s="5">
        <v>9.6</v>
      </c>
      <c r="I760" s="7">
        <v>9.4916260000000001</v>
      </c>
      <c r="J760" s="7">
        <f>Table1[[#This Row],[modulair]]-Table1[[#This Row],[adjusted_weighted_FEM_avg]]</f>
        <v>1.9010776223740589</v>
      </c>
      <c r="K760" s="5">
        <f>Table1[[#This Row],[purpleair]]-Table1[[#This Row],[adjusted_weighted_FEM_avg]]</f>
        <v>1.7927036223740593</v>
      </c>
      <c r="L760" s="5">
        <f>ABS(Table1[[#This Row],[modulair_err]])</f>
        <v>1.9010776223740589</v>
      </c>
      <c r="M760" s="5">
        <f>ABS(Table1[[#This Row],[purpleair_err]])</f>
        <v>1.7927036223740593</v>
      </c>
      <c r="N760" s="5">
        <f>Table1[[#This Row],[modulair_err]]^2</f>
        <v>3.6140961262914049</v>
      </c>
      <c r="O760" s="5">
        <f>Table1[[#This Row],[purpleair_err]]^2</f>
        <v>3.2137862776730741</v>
      </c>
      <c r="P760" s="5"/>
      <c r="Q760" s="5"/>
    </row>
    <row r="761" spans="1:17" x14ac:dyDescent="0.3">
      <c r="A761" s="2">
        <v>45535.125</v>
      </c>
      <c r="B761" s="5">
        <v>7.3</v>
      </c>
      <c r="C761" s="5">
        <v>6.4</v>
      </c>
      <c r="D761" s="5">
        <v>11.3</v>
      </c>
      <c r="E761" s="5">
        <f t="shared" si="17"/>
        <v>8.3333333333333339</v>
      </c>
      <c r="F761" s="5">
        <f>AVERAGE((Table1[[#This Row],[thermo]]*$S$7),(Table1[[#This Row],[1022]]*$T$7),( Table1[[#This Row],[1020]]*$U$7))</f>
        <v>7.8853440800482586</v>
      </c>
      <c r="G761" s="5">
        <f>AVERAGE((Table1[[#This Row],[thermo]]*$S$8),(Table1[[#This Row],[1022]]*$T$8),( Table1[[#This Row],[1020]]*$U$8))</f>
        <v>8.2149787273872583</v>
      </c>
      <c r="H761" s="5">
        <v>9.1999999999999993</v>
      </c>
      <c r="I761" s="7">
        <v>9.1809379999999994</v>
      </c>
      <c r="J761" s="7">
        <f>Table1[[#This Row],[modulair]]-Table1[[#This Row],[adjusted_weighted_FEM_avg]]</f>
        <v>0.98502127261274097</v>
      </c>
      <c r="K761" s="5">
        <f>Table1[[#This Row],[purpleair]]-Table1[[#This Row],[adjusted_weighted_FEM_avg]]</f>
        <v>0.96595927261274106</v>
      </c>
      <c r="L761" s="5">
        <f>ABS(Table1[[#This Row],[modulair_err]])</f>
        <v>0.98502127261274097</v>
      </c>
      <c r="M761" s="5">
        <f>ABS(Table1[[#This Row],[purpleair_err]])</f>
        <v>0.96595927261274106</v>
      </c>
      <c r="N761" s="5">
        <f>Table1[[#This Row],[modulair_err]]^2</f>
        <v>0.97026690749962374</v>
      </c>
      <c r="O761" s="5">
        <f>Table1[[#This Row],[purpleair_err]]^2</f>
        <v>0.93307731634653579</v>
      </c>
      <c r="P761" s="5"/>
      <c r="Q761" s="5"/>
    </row>
    <row r="762" spans="1:17" x14ac:dyDescent="0.3">
      <c r="A762" s="2">
        <v>45535.166666666701</v>
      </c>
      <c r="B762" s="5">
        <v>11.4</v>
      </c>
      <c r="C762" s="5">
        <v>0.9</v>
      </c>
      <c r="D762" s="5">
        <v>9.1</v>
      </c>
      <c r="E762" s="5">
        <f t="shared" si="17"/>
        <v>7.1333333333333329</v>
      </c>
      <c r="F762" s="5">
        <f>AVERAGE((Table1[[#This Row],[thermo]]*$S$7),(Table1[[#This Row],[1022]]*$T$7),( Table1[[#This Row],[1020]]*$U$7))</f>
        <v>4.8829270349987803</v>
      </c>
      <c r="G762" s="5">
        <f>AVERAGE((Table1[[#This Row],[thermo]]*$S$8),(Table1[[#This Row],[1022]]*$T$8),( Table1[[#This Row],[1020]]*$U$8))</f>
        <v>6.3827462873957428</v>
      </c>
      <c r="H762" s="5">
        <v>8.6</v>
      </c>
      <c r="I762" s="7">
        <v>8.8023310000000006</v>
      </c>
      <c r="J762" s="7">
        <f>Table1[[#This Row],[modulair]]-Table1[[#This Row],[adjusted_weighted_FEM_avg]]</f>
        <v>2.2172537126042569</v>
      </c>
      <c r="K762" s="5">
        <f>Table1[[#This Row],[purpleair]]-Table1[[#This Row],[adjusted_weighted_FEM_avg]]</f>
        <v>2.4195847126042578</v>
      </c>
      <c r="L762" s="5">
        <f>ABS(Table1[[#This Row],[modulair_err]])</f>
        <v>2.2172537126042569</v>
      </c>
      <c r="M762" s="5">
        <f>ABS(Table1[[#This Row],[purpleair_err]])</f>
        <v>2.4195847126042578</v>
      </c>
      <c r="N762" s="5">
        <f>Table1[[#This Row],[modulair_err]]^2</f>
        <v>4.9162140260573608</v>
      </c>
      <c r="O762" s="5">
        <f>Table1[[#This Row],[purpleair_err]]^2</f>
        <v>5.8543901814682284</v>
      </c>
      <c r="P762" s="5"/>
      <c r="Q762" s="5"/>
    </row>
    <row r="763" spans="1:17" x14ac:dyDescent="0.3">
      <c r="A763" s="2">
        <v>45535.208333333299</v>
      </c>
      <c r="B763" s="5">
        <v>8.3000000000000007</v>
      </c>
      <c r="C763" s="5">
        <v>4.8</v>
      </c>
      <c r="D763" s="5">
        <v>9.6</v>
      </c>
      <c r="E763" s="5">
        <f t="shared" si="17"/>
        <v>7.5666666666666673</v>
      </c>
      <c r="F763" s="5">
        <f>AVERAGE((Table1[[#This Row],[thermo]]*$S$7),(Table1[[#This Row],[1022]]*$T$7),( Table1[[#This Row],[1020]]*$U$7))</f>
        <v>6.6909217244402441</v>
      </c>
      <c r="G763" s="5">
        <f>AVERAGE((Table1[[#This Row],[thermo]]*$S$8),(Table1[[#This Row],[1022]]*$T$8),( Table1[[#This Row],[1020]]*$U$8))</f>
        <v>7.2898723224776694</v>
      </c>
      <c r="H763" s="5">
        <v>7.8</v>
      </c>
      <c r="I763" s="7">
        <v>8.1520600000000005</v>
      </c>
      <c r="J763" s="7">
        <f>Table1[[#This Row],[modulair]]-Table1[[#This Row],[adjusted_weighted_FEM_avg]]</f>
        <v>0.51012767752233046</v>
      </c>
      <c r="K763" s="5">
        <f>Table1[[#This Row],[purpleair]]-Table1[[#This Row],[adjusted_weighted_FEM_avg]]</f>
        <v>0.86218767752233116</v>
      </c>
      <c r="L763" s="5">
        <f>ABS(Table1[[#This Row],[modulair_err]])</f>
        <v>0.51012767752233046</v>
      </c>
      <c r="M763" s="5">
        <f>ABS(Table1[[#This Row],[purpleair_err]])</f>
        <v>0.86218767752233116</v>
      </c>
      <c r="N763" s="5">
        <f>Table1[[#This Row],[modulair_err]]^2</f>
        <v>0.26023024737432676</v>
      </c>
      <c r="O763" s="5">
        <f>Table1[[#This Row],[purpleair_err]]^2</f>
        <v>0.74336759127135132</v>
      </c>
      <c r="P763" s="5"/>
      <c r="Q763" s="5"/>
    </row>
    <row r="764" spans="1:17" x14ac:dyDescent="0.3">
      <c r="A764" s="2">
        <v>45535.25</v>
      </c>
      <c r="B764" s="5">
        <v>3.7</v>
      </c>
      <c r="C764" s="5">
        <v>3.7</v>
      </c>
      <c r="D764" s="5">
        <v>8.6999999999999993</v>
      </c>
      <c r="E764" s="5">
        <f t="shared" si="17"/>
        <v>5.3666666666666671</v>
      </c>
      <c r="F764" s="5">
        <f>AVERAGE((Table1[[#This Row],[thermo]]*$S$7),(Table1[[#This Row],[1022]]*$T$7),( Table1[[#This Row],[1020]]*$U$7))</f>
        <v>5.0627726921951215</v>
      </c>
      <c r="G764" s="5">
        <f>AVERAGE((Table1[[#This Row],[thermo]]*$S$8),(Table1[[#This Row],[1022]]*$T$8),( Table1[[#This Row],[1020]]*$U$8))</f>
        <v>5.3023150645461818</v>
      </c>
      <c r="H764" s="5">
        <v>7.2</v>
      </c>
      <c r="I764" s="7">
        <v>8.1257859999999997</v>
      </c>
      <c r="J764" s="7">
        <f>Table1[[#This Row],[modulair]]-Table1[[#This Row],[adjusted_weighted_FEM_avg]]</f>
        <v>1.8976849354538183</v>
      </c>
      <c r="K764" s="5">
        <f>Table1[[#This Row],[purpleair]]-Table1[[#This Row],[adjusted_weighted_FEM_avg]]</f>
        <v>2.8234709354538179</v>
      </c>
      <c r="L764" s="5">
        <f>ABS(Table1[[#This Row],[modulair_err]])</f>
        <v>1.8976849354538183</v>
      </c>
      <c r="M764" s="5">
        <f>ABS(Table1[[#This Row],[purpleair_err]])</f>
        <v>2.8234709354538179</v>
      </c>
      <c r="N764" s="5">
        <f>Table1[[#This Row],[modulair_err]]^2</f>
        <v>3.6012081142483625</v>
      </c>
      <c r="O764" s="5">
        <f>Table1[[#This Row],[purpleair_err]]^2</f>
        <v>7.9719881233524577</v>
      </c>
      <c r="P764" s="5"/>
      <c r="Q764" s="5"/>
    </row>
    <row r="765" spans="1:17" x14ac:dyDescent="0.3">
      <c r="A765" s="2">
        <v>45535.291666666701</v>
      </c>
      <c r="B765" s="5">
        <v>-19.2</v>
      </c>
      <c r="C765" s="5">
        <v>8.4</v>
      </c>
      <c r="D765" s="5">
        <v>7.2</v>
      </c>
      <c r="E765" s="5">
        <f t="shared" si="17"/>
        <v>-1.1999999999999995</v>
      </c>
      <c r="F765" s="5">
        <f>AVERAGE((Table1[[#This Row],[thermo]]*$S$7),(Table1[[#This Row],[1022]]*$T$7),( Table1[[#This Row],[1020]]*$U$7))</f>
        <v>3.4782447418306588</v>
      </c>
      <c r="G765" s="5">
        <f>AVERAGE((Table1[[#This Row],[thermo]]*$S$8),(Table1[[#This Row],[1022]]*$T$8),( Table1[[#This Row],[1020]]*$U$8))</f>
        <v>0.51100548446090688</v>
      </c>
      <c r="H765" s="5">
        <v>6.5</v>
      </c>
      <c r="I765" s="7">
        <v>6.9436989999999996</v>
      </c>
      <c r="J765" s="7">
        <f>Table1[[#This Row],[modulair]]-Table1[[#This Row],[adjusted_weighted_FEM_avg]]</f>
        <v>5.9889945155390931</v>
      </c>
      <c r="K765" s="5">
        <f>Table1[[#This Row],[purpleair]]-Table1[[#This Row],[adjusted_weighted_FEM_avg]]</f>
        <v>6.4326935155390927</v>
      </c>
      <c r="L765" s="5">
        <f>ABS(Table1[[#This Row],[modulair_err]])</f>
        <v>5.9889945155390931</v>
      </c>
      <c r="M765" s="5">
        <f>ABS(Table1[[#This Row],[purpleair_err]])</f>
        <v>6.4326935155390927</v>
      </c>
      <c r="N765" s="5">
        <f>Table1[[#This Row],[modulair_err]]^2</f>
        <v>35.868055307157334</v>
      </c>
      <c r="O765" s="5">
        <f>Table1[[#This Row],[purpleair_err]]^2</f>
        <v>41.379545864858692</v>
      </c>
      <c r="P765" s="5"/>
      <c r="Q765" s="5"/>
    </row>
    <row r="766" spans="1:17" x14ac:dyDescent="0.3">
      <c r="A766" s="2">
        <v>45535.333333333299</v>
      </c>
      <c r="B766" s="5">
        <v>-18.100000000000001</v>
      </c>
      <c r="C766" s="5">
        <v>5.0999999999999996</v>
      </c>
      <c r="D766" s="5">
        <v>7.7</v>
      </c>
      <c r="E766" s="5">
        <f t="shared" si="17"/>
        <v>-1.7666666666666673</v>
      </c>
      <c r="F766" s="5">
        <f>AVERAGE((Table1[[#This Row],[thermo]]*$S$7),(Table1[[#This Row],[1022]]*$T$7),( Table1[[#This Row],[1020]]*$U$7))</f>
        <v>1.9464387695289165</v>
      </c>
      <c r="G766" s="5">
        <f>AVERAGE((Table1[[#This Row],[thermo]]*$S$8),(Table1[[#This Row],[1022]]*$T$8),( Table1[[#This Row],[1020]]*$U$8))</f>
        <v>-0.37487524183866078</v>
      </c>
      <c r="H766" s="5">
        <v>8.9</v>
      </c>
      <c r="I766" s="7">
        <v>8.7667619999999999</v>
      </c>
      <c r="J766" s="7">
        <f>Table1[[#This Row],[modulair]]-Table1[[#This Row],[adjusted_weighted_FEM_avg]]</f>
        <v>9.2748752418386609</v>
      </c>
      <c r="K766" s="5">
        <f>Table1[[#This Row],[purpleair]]-Table1[[#This Row],[adjusted_weighted_FEM_avg]]</f>
        <v>9.1416372418386604</v>
      </c>
      <c r="L766" s="5">
        <f>ABS(Table1[[#This Row],[modulair_err]])</f>
        <v>9.2748752418386609</v>
      </c>
      <c r="M766" s="5">
        <f>ABS(Table1[[#This Row],[purpleair_err]])</f>
        <v>9.1416372418386604</v>
      </c>
      <c r="N766" s="5">
        <f>Table1[[#This Row],[modulair_err]]^2</f>
        <v>86.023310751671758</v>
      </c>
      <c r="O766" s="5">
        <f>Table1[[#This Row],[purpleair_err]]^2</f>
        <v>83.569531461371554</v>
      </c>
      <c r="P766" s="5"/>
      <c r="Q766" s="5"/>
    </row>
    <row r="767" spans="1:17" x14ac:dyDescent="0.3">
      <c r="A767" s="2">
        <v>45535.375</v>
      </c>
      <c r="B767" s="5">
        <v>-3.2</v>
      </c>
      <c r="C767" s="5">
        <v>6.1</v>
      </c>
      <c r="D767" s="5">
        <v>6.2</v>
      </c>
      <c r="E767" s="5">
        <f t="shared" si="17"/>
        <v>3.0333333333333332</v>
      </c>
      <c r="F767" s="5">
        <f>AVERAGE((Table1[[#This Row],[thermo]]*$S$7),(Table1[[#This Row],[1022]]*$T$7),( Table1[[#This Row],[1020]]*$U$7))</f>
        <v>4.5790447563078374</v>
      </c>
      <c r="G767" s="5">
        <f>AVERAGE((Table1[[#This Row],[thermo]]*$S$8),(Table1[[#This Row],[1022]]*$T$8),( Table1[[#This Row],[1020]]*$U$8))</f>
        <v>3.6033766719269198</v>
      </c>
      <c r="H767" s="5">
        <v>8.9</v>
      </c>
      <c r="I767" s="7">
        <v>9.2306229999999996</v>
      </c>
      <c r="J767" s="7">
        <f>Table1[[#This Row],[modulair]]-Table1[[#This Row],[adjusted_weighted_FEM_avg]]</f>
        <v>5.2966233280730801</v>
      </c>
      <c r="K767" s="5">
        <f>Table1[[#This Row],[purpleair]]-Table1[[#This Row],[adjusted_weighted_FEM_avg]]</f>
        <v>5.6272463280730793</v>
      </c>
      <c r="L767" s="5">
        <f>ABS(Table1[[#This Row],[modulair_err]])</f>
        <v>5.2966233280730801</v>
      </c>
      <c r="M767" s="5">
        <f>ABS(Table1[[#This Row],[purpleair_err]])</f>
        <v>5.6272463280730793</v>
      </c>
      <c r="N767" s="5">
        <f>Table1[[#This Row],[modulair_err]]^2</f>
        <v>28.054218679487953</v>
      </c>
      <c r="O767" s="5">
        <f>Table1[[#This Row],[purpleair_err]]^2</f>
        <v>31.665901236811955</v>
      </c>
      <c r="P767" s="5"/>
      <c r="Q767" s="5"/>
    </row>
    <row r="768" spans="1:17" x14ac:dyDescent="0.3">
      <c r="A768" s="2">
        <v>45535.416666666701</v>
      </c>
      <c r="B768" s="5">
        <v>1.1000000000000001</v>
      </c>
      <c r="C768" s="5">
        <v>9.6999999999999993</v>
      </c>
      <c r="D768" s="5">
        <v>4.5</v>
      </c>
      <c r="E768" s="5">
        <f t="shared" si="17"/>
        <v>5.0999999999999996</v>
      </c>
      <c r="F768" s="5">
        <f>AVERAGE((Table1[[#This Row],[thermo]]*$S$7),(Table1[[#This Row],[1022]]*$T$7),( Table1[[#This Row],[1020]]*$U$7))</f>
        <v>6.851037690567594</v>
      </c>
      <c r="G768" s="5">
        <f>AVERAGE((Table1[[#This Row],[thermo]]*$S$8),(Table1[[#This Row],[1022]]*$T$8),( Table1[[#This Row],[1020]]*$U$8))</f>
        <v>5.6952526756106332</v>
      </c>
      <c r="H768" s="5">
        <v>8.5</v>
      </c>
      <c r="I768" s="7">
        <v>9.3000810000000005</v>
      </c>
      <c r="J768" s="7">
        <f>Table1[[#This Row],[modulair]]-Table1[[#This Row],[adjusted_weighted_FEM_avg]]</f>
        <v>2.8047473243893668</v>
      </c>
      <c r="K768" s="5">
        <f>Table1[[#This Row],[purpleair]]-Table1[[#This Row],[adjusted_weighted_FEM_avg]]</f>
        <v>3.6048283243893673</v>
      </c>
      <c r="L768" s="5">
        <f>ABS(Table1[[#This Row],[modulair_err]])</f>
        <v>2.8047473243893668</v>
      </c>
      <c r="M768" s="5">
        <f>ABS(Table1[[#This Row],[purpleair_err]])</f>
        <v>3.6048283243893673</v>
      </c>
      <c r="N768" s="5">
        <f>Table1[[#This Row],[modulair_err]]^2</f>
        <v>7.8666075536693123</v>
      </c>
      <c r="O768" s="5">
        <f>Table1[[#This Row],[purpleair_err]]^2</f>
        <v>12.994787248319854</v>
      </c>
      <c r="P768" s="5"/>
      <c r="Q768" s="5"/>
    </row>
    <row r="769" spans="1:17" x14ac:dyDescent="0.3">
      <c r="A769" s="2">
        <v>45535.458333333299</v>
      </c>
      <c r="B769" s="5">
        <v>-0.5</v>
      </c>
      <c r="C769" s="5">
        <v>5.8</v>
      </c>
      <c r="D769" s="5">
        <v>4.2</v>
      </c>
      <c r="E769" s="5">
        <f t="shared" si="17"/>
        <v>3.1666666666666665</v>
      </c>
      <c r="F769" s="5">
        <f>AVERAGE((Table1[[#This Row],[thermo]]*$S$7),(Table1[[#This Row],[1022]]*$T$7),( Table1[[#This Row],[1020]]*$U$7))</f>
        <v>4.3151248466182919</v>
      </c>
      <c r="G769" s="5">
        <f>AVERAGE((Table1[[#This Row],[thermo]]*$S$8),(Table1[[#This Row],[1022]]*$T$8),( Table1[[#This Row],[1020]]*$U$8))</f>
        <v>3.5742894304212194</v>
      </c>
      <c r="H769" s="5">
        <v>6.6</v>
      </c>
      <c r="I769" s="7">
        <v>8.5985029999999991</v>
      </c>
      <c r="J769" s="7">
        <f>Table1[[#This Row],[modulair]]-Table1[[#This Row],[adjusted_weighted_FEM_avg]]</f>
        <v>3.0257105695787803</v>
      </c>
      <c r="K769" s="5">
        <f>Table1[[#This Row],[purpleair]]-Table1[[#This Row],[adjusted_weighted_FEM_avg]]</f>
        <v>5.0242135695787802</v>
      </c>
      <c r="L769" s="5">
        <f>ABS(Table1[[#This Row],[modulair_err]])</f>
        <v>3.0257105695787803</v>
      </c>
      <c r="M769" s="5">
        <f>ABS(Table1[[#This Row],[purpleair_err]])</f>
        <v>5.0242135695787802</v>
      </c>
      <c r="N769" s="5">
        <f>Table1[[#This Row],[modulair_err]]^2</f>
        <v>9.1549244508607472</v>
      </c>
      <c r="O769" s="5">
        <f>Table1[[#This Row],[purpleair_err]]^2</f>
        <v>25.242721992739547</v>
      </c>
      <c r="P769" s="5"/>
      <c r="Q769" s="5"/>
    </row>
    <row r="770" spans="1:17" x14ac:dyDescent="0.3">
      <c r="A770" s="2">
        <v>45535.5</v>
      </c>
      <c r="B770" s="5">
        <v>4.2</v>
      </c>
      <c r="C770" s="5">
        <v>2.8</v>
      </c>
      <c r="D770" s="5">
        <v>3.5</v>
      </c>
      <c r="E770" s="5">
        <f t="shared" si="17"/>
        <v>3.5</v>
      </c>
      <c r="F770" s="5">
        <f>AVERAGE((Table1[[#This Row],[thermo]]*$S$7),(Table1[[#This Row],[1022]]*$T$7),( Table1[[#This Row],[1020]]*$U$7))</f>
        <v>3.2238521528804878</v>
      </c>
      <c r="G770" s="5">
        <f>AVERAGE((Table1[[#This Row],[thermo]]*$S$8),(Table1[[#This Row],[1022]]*$T$8),( Table1[[#This Row],[1020]]*$U$8))</f>
        <v>3.4049840532417992</v>
      </c>
      <c r="H770" s="5">
        <v>3</v>
      </c>
      <c r="I770" s="7">
        <v>6.5345110000000002</v>
      </c>
      <c r="J770" s="7">
        <f>Table1[[#This Row],[modulair]]-Table1[[#This Row],[adjusted_weighted_FEM_avg]]</f>
        <v>-0.4049840532417992</v>
      </c>
      <c r="K770" s="5">
        <f>Table1[[#This Row],[purpleair]]-Table1[[#This Row],[adjusted_weighted_FEM_avg]]</f>
        <v>3.129526946758201</v>
      </c>
      <c r="L770" s="5">
        <f>ABS(Table1[[#This Row],[modulair_err]])</f>
        <v>0.4049840532417992</v>
      </c>
      <c r="M770" s="5">
        <f>ABS(Table1[[#This Row],[purpleair_err]])</f>
        <v>3.129526946758201</v>
      </c>
      <c r="N770" s="5">
        <f>Table1[[#This Row],[modulair_err]]^2</f>
        <v>0.16401208338015646</v>
      </c>
      <c r="O770" s="5">
        <f>Table1[[#This Row],[purpleair_err]]^2</f>
        <v>9.7939389104857071</v>
      </c>
      <c r="P770" s="5"/>
      <c r="Q770" s="5"/>
    </row>
    <row r="771" spans="1:17" x14ac:dyDescent="0.3">
      <c r="A771" s="2">
        <v>45535.541666666701</v>
      </c>
      <c r="B771" s="5">
        <v>4.8</v>
      </c>
      <c r="C771" s="5">
        <v>4.9000000000000004</v>
      </c>
      <c r="D771" s="5">
        <v>4.5</v>
      </c>
      <c r="E771" s="5">
        <f t="shared" ref="E771:E834" si="18">AVERAGE(B771:D771)</f>
        <v>4.7333333333333334</v>
      </c>
      <c r="F771" s="5">
        <f>AVERAGE((Table1[[#This Row],[thermo]]*$S$7),(Table1[[#This Row],[1022]]*$T$7),( Table1[[#This Row],[1020]]*$U$7))</f>
        <v>4.7743307577691629</v>
      </c>
      <c r="G771" s="5">
        <f>AVERAGE((Table1[[#This Row],[thermo]]*$S$8),(Table1[[#This Row],[1022]]*$T$8),( Table1[[#This Row],[1020]]*$U$8))</f>
        <v>4.7446247988216381</v>
      </c>
      <c r="H771" s="5">
        <v>2.5</v>
      </c>
      <c r="I771" s="7">
        <v>5.9482809999999997</v>
      </c>
      <c r="J771" s="7">
        <f>Table1[[#This Row],[modulair]]-Table1[[#This Row],[adjusted_weighted_FEM_avg]]</f>
        <v>-2.2446247988216381</v>
      </c>
      <c r="K771" s="5">
        <f>Table1[[#This Row],[purpleair]]-Table1[[#This Row],[adjusted_weighted_FEM_avg]]</f>
        <v>1.2036562011783616</v>
      </c>
      <c r="L771" s="5">
        <f>ABS(Table1[[#This Row],[modulair_err]])</f>
        <v>2.2446247988216381</v>
      </c>
      <c r="M771" s="5">
        <f>ABS(Table1[[#This Row],[purpleair_err]])</f>
        <v>1.2036562011783616</v>
      </c>
      <c r="N771" s="5">
        <f>Table1[[#This Row],[modulair_err]]^2</f>
        <v>5.0383404874850797</v>
      </c>
      <c r="O771" s="5">
        <f>Table1[[#This Row],[purpleair_err]]^2</f>
        <v>1.4487882506351244</v>
      </c>
      <c r="P771" s="5"/>
      <c r="Q771" s="5"/>
    </row>
    <row r="772" spans="1:17" x14ac:dyDescent="0.3">
      <c r="A772" s="2">
        <v>45535.583333333299</v>
      </c>
      <c r="B772" s="5">
        <v>-0.5</v>
      </c>
      <c r="C772" s="5">
        <v>5.5</v>
      </c>
      <c r="D772" s="5">
        <v>3.3</v>
      </c>
      <c r="E772" s="5">
        <f t="shared" si="18"/>
        <v>2.7666666666666671</v>
      </c>
      <c r="F772" s="5">
        <f>AVERAGE((Table1[[#This Row],[thermo]]*$S$7),(Table1[[#This Row],[1022]]*$T$7),( Table1[[#This Row],[1020]]*$U$7))</f>
        <v>3.9015344041205569</v>
      </c>
      <c r="G772" s="5">
        <f>AVERAGE((Table1[[#This Row],[thermo]]*$S$8),(Table1[[#This Row],[1022]]*$T$8),( Table1[[#This Row],[1020]]*$U$8))</f>
        <v>3.1635816107196777</v>
      </c>
      <c r="H772" s="5">
        <v>2.1</v>
      </c>
      <c r="I772" s="7">
        <v>5.9051330000000002</v>
      </c>
      <c r="J772" s="7">
        <f>Table1[[#This Row],[modulair]]-Table1[[#This Row],[adjusted_weighted_FEM_avg]]</f>
        <v>-1.0635816107196776</v>
      </c>
      <c r="K772" s="5">
        <f>Table1[[#This Row],[purpleair]]-Table1[[#This Row],[adjusted_weighted_FEM_avg]]</f>
        <v>2.7415513892803225</v>
      </c>
      <c r="L772" s="5">
        <f>ABS(Table1[[#This Row],[modulair_err]])</f>
        <v>1.0635816107196776</v>
      </c>
      <c r="M772" s="5">
        <f>ABS(Table1[[#This Row],[purpleair_err]])</f>
        <v>2.7415513892803225</v>
      </c>
      <c r="N772" s="5">
        <f>Table1[[#This Row],[modulair_err]]^2</f>
        <v>1.1312058426610638</v>
      </c>
      <c r="O772" s="5">
        <f>Table1[[#This Row],[purpleair_err]]^2</f>
        <v>7.5161040200648666</v>
      </c>
      <c r="P772" s="5"/>
      <c r="Q772" s="5"/>
    </row>
    <row r="773" spans="1:17" x14ac:dyDescent="0.3">
      <c r="A773" s="2">
        <v>45535.625</v>
      </c>
      <c r="B773" s="5">
        <v>6.4</v>
      </c>
      <c r="C773" s="5">
        <v>0.9</v>
      </c>
      <c r="D773" s="5">
        <v>2.6</v>
      </c>
      <c r="E773" s="5">
        <f t="shared" si="18"/>
        <v>3.3000000000000003</v>
      </c>
      <c r="F773" s="5">
        <f>AVERAGE((Table1[[#This Row],[thermo]]*$S$7),(Table1[[#This Row],[1022]]*$T$7),( Table1[[#This Row],[1020]]*$U$7))</f>
        <v>2.2789511923837984</v>
      </c>
      <c r="G773" s="5">
        <f>AVERAGE((Table1[[#This Row],[thermo]]*$S$8),(Table1[[#This Row],[1022]]*$T$8),( Table1[[#This Row],[1020]]*$U$8))</f>
        <v>2.9402369027523712</v>
      </c>
      <c r="H773" s="5">
        <v>3</v>
      </c>
      <c r="I773" s="7">
        <v>6.3385930000000004</v>
      </c>
      <c r="J773" s="7">
        <f>Table1[[#This Row],[modulair]]-Table1[[#This Row],[adjusted_weighted_FEM_avg]]</f>
        <v>5.9763097247628849E-2</v>
      </c>
      <c r="K773" s="5">
        <f>Table1[[#This Row],[purpleair]]-Table1[[#This Row],[adjusted_weighted_FEM_avg]]</f>
        <v>3.3983560972476292</v>
      </c>
      <c r="L773" s="5">
        <f>ABS(Table1[[#This Row],[modulair_err]])</f>
        <v>5.9763097247628849E-2</v>
      </c>
      <c r="M773" s="5">
        <f>ABS(Table1[[#This Row],[purpleair_err]])</f>
        <v>3.3983560972476292</v>
      </c>
      <c r="N773" s="5">
        <f>Table1[[#This Row],[modulair_err]]^2</f>
        <v>3.5716277926295431E-3</v>
      </c>
      <c r="O773" s="5">
        <f>Table1[[#This Row],[purpleair_err]]^2</f>
        <v>11.548824163700138</v>
      </c>
      <c r="P773" s="5"/>
      <c r="Q773" s="5"/>
    </row>
    <row r="774" spans="1:17" x14ac:dyDescent="0.3">
      <c r="A774" s="2">
        <v>45535.666666666701</v>
      </c>
      <c r="B774" s="5">
        <v>9.6999999999999993</v>
      </c>
      <c r="C774" s="5">
        <v>4.4000000000000004</v>
      </c>
      <c r="D774" s="5">
        <v>3.1</v>
      </c>
      <c r="E774" s="5">
        <f t="shared" si="18"/>
        <v>5.7333333333333334</v>
      </c>
      <c r="F774" s="5">
        <f>AVERAGE((Table1[[#This Row],[thermo]]*$S$7),(Table1[[#This Row],[1022]]*$T$7),( Table1[[#This Row],[1020]]*$U$7))</f>
        <v>4.9279927233562724</v>
      </c>
      <c r="G774" s="5">
        <f>AVERAGE((Table1[[#This Row],[thermo]]*$S$8),(Table1[[#This Row],[1022]]*$T$8),( Table1[[#This Row],[1020]]*$U$8))</f>
        <v>5.4244678719953283</v>
      </c>
      <c r="H774" s="5">
        <v>3.2</v>
      </c>
      <c r="I774" s="7">
        <v>6.3665310000000002</v>
      </c>
      <c r="J774" s="7">
        <f>Table1[[#This Row],[modulair]]-Table1[[#This Row],[adjusted_weighted_FEM_avg]]</f>
        <v>-2.2244678719953281</v>
      </c>
      <c r="K774" s="5">
        <f>Table1[[#This Row],[purpleair]]-Table1[[#This Row],[adjusted_weighted_FEM_avg]]</f>
        <v>0.94206312800467185</v>
      </c>
      <c r="L774" s="5">
        <f>ABS(Table1[[#This Row],[modulair_err]])</f>
        <v>2.2244678719953281</v>
      </c>
      <c r="M774" s="5">
        <f>ABS(Table1[[#This Row],[purpleair_err]])</f>
        <v>0.94206312800467185</v>
      </c>
      <c r="N774" s="5">
        <f>Table1[[#This Row],[modulair_err]]^2</f>
        <v>4.9482573135394237</v>
      </c>
      <c r="O774" s="5">
        <f>Table1[[#This Row],[purpleair_err]]^2</f>
        <v>0.88748293714594673</v>
      </c>
      <c r="P774" s="5"/>
      <c r="Q774" s="5"/>
    </row>
    <row r="775" spans="1:17" x14ac:dyDescent="0.3">
      <c r="A775" s="2">
        <v>45535.708333333299</v>
      </c>
      <c r="B775" s="5">
        <v>12.3</v>
      </c>
      <c r="C775" s="5">
        <v>2.7</v>
      </c>
      <c r="D775" s="5">
        <v>4</v>
      </c>
      <c r="E775" s="5">
        <f t="shared" si="18"/>
        <v>6.333333333333333</v>
      </c>
      <c r="F775" s="5">
        <f>AVERAGE((Table1[[#This Row],[thermo]]*$S$7),(Table1[[#This Row],[1022]]*$T$7),( Table1[[#This Row],[1020]]*$U$7))</f>
        <v>4.6524738780724748</v>
      </c>
      <c r="G775" s="5">
        <f>AVERAGE((Table1[[#This Row],[thermo]]*$S$8),(Table1[[#This Row],[1022]]*$T$8),( Table1[[#This Row],[1020]]*$U$8))</f>
        <v>5.7268415341900107</v>
      </c>
      <c r="H775" s="5">
        <v>3.1</v>
      </c>
      <c r="I775" s="7">
        <v>6.2021160000000002</v>
      </c>
      <c r="J775" s="7">
        <f>Table1[[#This Row],[modulair]]-Table1[[#This Row],[adjusted_weighted_FEM_avg]]</f>
        <v>-2.6268415341900107</v>
      </c>
      <c r="K775" s="5">
        <f>Table1[[#This Row],[purpleair]]-Table1[[#This Row],[adjusted_weighted_FEM_avg]]</f>
        <v>0.47527446580998944</v>
      </c>
      <c r="L775" s="5">
        <f>ABS(Table1[[#This Row],[modulair_err]])</f>
        <v>2.6268415341900107</v>
      </c>
      <c r="M775" s="5">
        <f>ABS(Table1[[#This Row],[purpleair_err]])</f>
        <v>0.47527446580998944</v>
      </c>
      <c r="N775" s="5">
        <f>Table1[[#This Row],[modulair_err]]^2</f>
        <v>6.9002964457457292</v>
      </c>
      <c r="O775" s="5">
        <f>Table1[[#This Row],[purpleair_err]]^2</f>
        <v>0.22588581785097084</v>
      </c>
      <c r="P775" s="5"/>
      <c r="Q775" s="5"/>
    </row>
    <row r="776" spans="1:17" x14ac:dyDescent="0.3">
      <c r="A776" s="2">
        <v>45535.75</v>
      </c>
      <c r="B776" s="5">
        <v>16.5</v>
      </c>
      <c r="C776" s="5">
        <v>-15</v>
      </c>
      <c r="D776" s="5">
        <v>11.3</v>
      </c>
      <c r="E776" s="5">
        <f t="shared" si="18"/>
        <v>4.2666666666666666</v>
      </c>
      <c r="F776" s="5">
        <f>AVERAGE((Table1[[#This Row],[thermo]]*$S$7),(Table1[[#This Row],[1022]]*$T$7),( Table1[[#This Row],[1020]]*$U$7))</f>
        <v>-2.587876179657314</v>
      </c>
      <c r="G776" s="5">
        <f>AVERAGE((Table1[[#This Row],[thermo]]*$S$8),(Table1[[#This Row],[1022]]*$T$8),( Table1[[#This Row],[1020]]*$U$8))</f>
        <v>1.9930259841329292</v>
      </c>
      <c r="H776" s="5">
        <v>3.4</v>
      </c>
      <c r="I776" s="7">
        <v>5.6732570000000004</v>
      </c>
      <c r="J776" s="7">
        <f>Table1[[#This Row],[modulair]]-Table1[[#This Row],[adjusted_weighted_FEM_avg]]</f>
        <v>1.4069740158670707</v>
      </c>
      <c r="K776" s="5">
        <f>Table1[[#This Row],[purpleair]]-Table1[[#This Row],[adjusted_weighted_FEM_avg]]</f>
        <v>3.6802310158670712</v>
      </c>
      <c r="L776" s="5">
        <f>ABS(Table1[[#This Row],[modulair_err]])</f>
        <v>1.4069740158670707</v>
      </c>
      <c r="M776" s="5">
        <f>ABS(Table1[[#This Row],[purpleair_err]])</f>
        <v>3.6802310158670712</v>
      </c>
      <c r="N776" s="5">
        <f>Table1[[#This Row],[modulair_err]]^2</f>
        <v>1.9795758813251121</v>
      </c>
      <c r="O776" s="5">
        <f>Table1[[#This Row],[purpleair_err]]^2</f>
        <v>13.544100330149975</v>
      </c>
      <c r="P776" s="5"/>
      <c r="Q776" s="5"/>
    </row>
    <row r="777" spans="1:17" x14ac:dyDescent="0.3">
      <c r="A777" s="2">
        <v>45535.791666666701</v>
      </c>
      <c r="B777" s="5">
        <v>20.7</v>
      </c>
      <c r="C777" s="5">
        <v>-7.4</v>
      </c>
      <c r="D777" s="5">
        <v>11.5</v>
      </c>
      <c r="E777" s="5">
        <f t="shared" si="18"/>
        <v>8.2666666666666657</v>
      </c>
      <c r="F777" s="5">
        <f>AVERAGE((Table1[[#This Row],[thermo]]*$S$7),(Table1[[#This Row],[1022]]*$T$7),( Table1[[#This Row],[1020]]*$U$7))</f>
        <v>2.4292077228162046</v>
      </c>
      <c r="G777" s="5">
        <f>AVERAGE((Table1[[#This Row],[thermo]]*$S$8),(Table1[[#This Row],[1022]]*$T$8),( Table1[[#This Row],[1020]]*$U$8))</f>
        <v>6.297139824105912</v>
      </c>
      <c r="H777" s="5">
        <v>3.5</v>
      </c>
      <c r="I777" s="7">
        <v>5.1733929999999999</v>
      </c>
      <c r="J777" s="7">
        <f>Table1[[#This Row],[modulair]]-Table1[[#This Row],[adjusted_weighted_FEM_avg]]</f>
        <v>-2.797139824105912</v>
      </c>
      <c r="K777" s="5">
        <f>Table1[[#This Row],[purpleair]]-Table1[[#This Row],[adjusted_weighted_FEM_avg]]</f>
        <v>-1.1237468241059121</v>
      </c>
      <c r="L777" s="5">
        <f>ABS(Table1[[#This Row],[modulair_err]])</f>
        <v>2.797139824105912</v>
      </c>
      <c r="M777" s="5">
        <f>ABS(Table1[[#This Row],[purpleair_err]])</f>
        <v>1.1237468241059121</v>
      </c>
      <c r="N777" s="5">
        <f>Table1[[#This Row],[modulair_err]]^2</f>
        <v>7.8239911955992527</v>
      </c>
      <c r="O777" s="5">
        <f>Table1[[#This Row],[purpleair_err]]^2</f>
        <v>1.2628069246881237</v>
      </c>
      <c r="P777" s="5"/>
      <c r="Q777" s="5"/>
    </row>
    <row r="778" spans="1:17" x14ac:dyDescent="0.3">
      <c r="A778" s="2">
        <v>45535.833333333299</v>
      </c>
      <c r="B778" s="5">
        <v>20.100000000000001</v>
      </c>
      <c r="C778" s="5">
        <v>5.3</v>
      </c>
      <c r="D778" s="5">
        <v>7.4</v>
      </c>
      <c r="E778" s="5">
        <f t="shared" si="18"/>
        <v>10.933333333333335</v>
      </c>
      <c r="F778" s="5">
        <f>AVERAGE((Table1[[#This Row],[thermo]]*$S$7),(Table1[[#This Row],[1022]]*$T$7),( Table1[[#This Row],[1020]]*$U$7))</f>
        <v>8.3361837052954719</v>
      </c>
      <c r="G778" s="5">
        <f>AVERAGE((Table1[[#This Row],[thermo]]*$S$8),(Table1[[#This Row],[1022]]*$T$8),( Table1[[#This Row],[1020]]*$U$8))</f>
        <v>9.9970917372800674</v>
      </c>
      <c r="H778" s="5">
        <v>4.7</v>
      </c>
      <c r="I778" s="7">
        <v>5.5544010000000004</v>
      </c>
      <c r="J778" s="7">
        <f>Table1[[#This Row],[modulair]]-Table1[[#This Row],[adjusted_weighted_FEM_avg]]</f>
        <v>-5.2970917372800672</v>
      </c>
      <c r="K778" s="5">
        <f>Table1[[#This Row],[purpleair]]-Table1[[#This Row],[adjusted_weighted_FEM_avg]]</f>
        <v>-4.442690737280067</v>
      </c>
      <c r="L778" s="5">
        <f>ABS(Table1[[#This Row],[modulair_err]])</f>
        <v>5.2970917372800672</v>
      </c>
      <c r="M778" s="5">
        <f>ABS(Table1[[#This Row],[purpleair_err]])</f>
        <v>4.442690737280067</v>
      </c>
      <c r="N778" s="5">
        <f>Table1[[#This Row],[modulair_err]]^2</f>
        <v>28.059180873160759</v>
      </c>
      <c r="O778" s="5">
        <f>Table1[[#This Row],[purpleair_err]]^2</f>
        <v>19.737500987114107</v>
      </c>
      <c r="P778" s="5"/>
      <c r="Q778" s="5"/>
    </row>
    <row r="779" spans="1:17" x14ac:dyDescent="0.3">
      <c r="A779" s="2">
        <v>45535.875</v>
      </c>
      <c r="B779" s="5">
        <v>19.7</v>
      </c>
      <c r="C779" s="5">
        <v>5.9</v>
      </c>
      <c r="D779" s="5">
        <v>10.6</v>
      </c>
      <c r="E779" s="5">
        <f t="shared" si="18"/>
        <v>12.066666666666668</v>
      </c>
      <c r="F779" s="5">
        <f>AVERAGE((Table1[[#This Row],[thermo]]*$S$7),(Table1[[#This Row],[1022]]*$T$7),( Table1[[#This Row],[1020]]*$U$7))</f>
        <v>9.4783512366846718</v>
      </c>
      <c r="G779" s="5">
        <f>AVERAGE((Table1[[#This Row],[thermo]]*$S$8),(Table1[[#This Row],[1022]]*$T$8),( Table1[[#This Row],[1020]]*$U$8))</f>
        <v>11.158395610697417</v>
      </c>
      <c r="H779" s="5">
        <v>6.4</v>
      </c>
      <c r="I779" s="7">
        <v>5.4796079999999998</v>
      </c>
      <c r="J779" s="7">
        <f>Table1[[#This Row],[modulair]]-Table1[[#This Row],[adjusted_weighted_FEM_avg]]</f>
        <v>-4.7583956106974163</v>
      </c>
      <c r="K779" s="5">
        <f>Table1[[#This Row],[purpleair]]-Table1[[#This Row],[adjusted_weighted_FEM_avg]]</f>
        <v>-5.6787876106974169</v>
      </c>
      <c r="L779" s="5">
        <f>ABS(Table1[[#This Row],[modulair_err]])</f>
        <v>4.7583956106974163</v>
      </c>
      <c r="M779" s="5">
        <f>ABS(Table1[[#This Row],[purpleair_err]])</f>
        <v>5.6787876106974169</v>
      </c>
      <c r="N779" s="5">
        <f>Table1[[#This Row],[modulair_err]]^2</f>
        <v>22.642328787904439</v>
      </c>
      <c r="O779" s="5">
        <f>Table1[[#This Row],[purpleair_err]]^2</f>
        <v>32.248628727410477</v>
      </c>
      <c r="P779" s="5"/>
      <c r="Q779" s="5"/>
    </row>
    <row r="780" spans="1:17" x14ac:dyDescent="0.3">
      <c r="A780" s="2">
        <v>45535.916666666701</v>
      </c>
      <c r="B780" s="5">
        <v>13.9</v>
      </c>
      <c r="C780" s="5">
        <v>4.5999999999999996</v>
      </c>
      <c r="D780" s="5">
        <v>8.4</v>
      </c>
      <c r="E780" s="5">
        <f t="shared" si="18"/>
        <v>8.9666666666666668</v>
      </c>
      <c r="F780" s="5">
        <f>AVERAGE((Table1[[#This Row],[thermo]]*$S$7),(Table1[[#This Row],[1022]]*$T$7),( Table1[[#This Row],[1020]]*$U$7))</f>
        <v>7.1839179436043565</v>
      </c>
      <c r="G780" s="5">
        <f>AVERAGE((Table1[[#This Row],[thermo]]*$S$8),(Table1[[#This Row],[1022]]*$T$8),( Table1[[#This Row],[1020]]*$U$8))</f>
        <v>8.3464290784191011</v>
      </c>
      <c r="H780" s="5">
        <v>4.4000000000000004</v>
      </c>
      <c r="I780" s="7">
        <v>4.9564139999999997</v>
      </c>
      <c r="J780" s="7">
        <f>Table1[[#This Row],[modulair]]-Table1[[#This Row],[adjusted_weighted_FEM_avg]]</f>
        <v>-3.9464290784191007</v>
      </c>
      <c r="K780" s="5">
        <f>Table1[[#This Row],[purpleair]]-Table1[[#This Row],[adjusted_weighted_FEM_avg]]</f>
        <v>-3.3900150784191014</v>
      </c>
      <c r="L780" s="5">
        <f>ABS(Table1[[#This Row],[modulair_err]])</f>
        <v>3.9464290784191007</v>
      </c>
      <c r="M780" s="5">
        <f>ABS(Table1[[#This Row],[purpleair_err]])</f>
        <v>3.3900150784191014</v>
      </c>
      <c r="N780" s="5">
        <f>Table1[[#This Row],[modulair_err]]^2</f>
        <v>15.574302470991833</v>
      </c>
      <c r="O780" s="5">
        <f>Table1[[#This Row],[purpleair_err]]^2</f>
        <v>11.492202231908866</v>
      </c>
      <c r="P780" s="5"/>
      <c r="Q780" s="5"/>
    </row>
    <row r="781" spans="1:17" x14ac:dyDescent="0.3">
      <c r="A781" s="2">
        <v>45535.958333333299</v>
      </c>
      <c r="B781" s="5">
        <v>2.2999999999999998</v>
      </c>
      <c r="C781" s="5">
        <v>2.5</v>
      </c>
      <c r="D781" s="5">
        <v>6.5</v>
      </c>
      <c r="E781" s="5">
        <f t="shared" si="18"/>
        <v>3.7666666666666671</v>
      </c>
      <c r="F781" s="5">
        <f>AVERAGE((Table1[[#This Row],[thermo]]*$S$7),(Table1[[#This Row],[1022]]*$T$7),( Table1[[#This Row],[1020]]*$U$7))</f>
        <v>3.5569233000456442</v>
      </c>
      <c r="G781" s="5">
        <f>AVERAGE((Table1[[#This Row],[thermo]]*$S$8),(Table1[[#This Row],[1022]]*$T$8),( Table1[[#This Row],[1020]]*$U$8))</f>
        <v>3.7274720596076123</v>
      </c>
      <c r="H781" s="5">
        <v>4.7</v>
      </c>
      <c r="I781" s="7">
        <v>4.8883200000000002</v>
      </c>
      <c r="J781" s="7">
        <f>Table1[[#This Row],[modulair]]-Table1[[#This Row],[adjusted_weighted_FEM_avg]]</f>
        <v>0.97252794039238788</v>
      </c>
      <c r="K781" s="5">
        <f>Table1[[#This Row],[purpleair]]-Table1[[#This Row],[adjusted_weighted_FEM_avg]]</f>
        <v>1.1608479403923879</v>
      </c>
      <c r="L781" s="5">
        <f>ABS(Table1[[#This Row],[modulair_err]])</f>
        <v>0.97252794039238788</v>
      </c>
      <c r="M781" s="5">
        <f>ABS(Table1[[#This Row],[purpleair_err]])</f>
        <v>1.1608479403923879</v>
      </c>
      <c r="N781" s="5">
        <f>Table1[[#This Row],[modulair_err]]^2</f>
        <v>0.94581059484385999</v>
      </c>
      <c r="O781" s="5">
        <f>Table1[[#This Row],[purpleair_err]]^2</f>
        <v>1.347567940713249</v>
      </c>
      <c r="P781" s="5"/>
      <c r="Q781" s="5"/>
    </row>
    <row r="782" spans="1:17" x14ac:dyDescent="0.3">
      <c r="A782" s="2">
        <v>45536</v>
      </c>
      <c r="B782" s="5">
        <v>12.4</v>
      </c>
      <c r="C782" s="5">
        <v>3</v>
      </c>
      <c r="D782" s="5">
        <v>8.4</v>
      </c>
      <c r="E782" s="5">
        <f t="shared" si="18"/>
        <v>7.9333333333333336</v>
      </c>
      <c r="F782" s="5">
        <f>AVERAGE((Table1[[#This Row],[thermo]]*$S$7),(Table1[[#This Row],[1022]]*$T$7),( Table1[[#This Row],[1020]]*$U$7))</f>
        <v>6.0366526319620215</v>
      </c>
      <c r="G782" s="5">
        <f>AVERAGE((Table1[[#This Row],[thermo]]*$S$8),(Table1[[#This Row],[1022]]*$T$8),( Table1[[#This Row],[1020]]*$U$8))</f>
        <v>7.2863598950885473</v>
      </c>
      <c r="H782" s="5">
        <v>4.9000000000000004</v>
      </c>
      <c r="I782" s="7">
        <v>4.6604349999999997</v>
      </c>
      <c r="J782" s="7">
        <f>Table1[[#This Row],[modulair]]-Table1[[#This Row],[adjusted_weighted_FEM_avg]]</f>
        <v>-2.386359895088547</v>
      </c>
      <c r="K782" s="5">
        <f>Table1[[#This Row],[purpleair]]-Table1[[#This Row],[adjusted_weighted_FEM_avg]]</f>
        <v>-2.6259248950885477</v>
      </c>
      <c r="L782" s="5">
        <f>ABS(Table1[[#This Row],[modulair_err]])</f>
        <v>2.386359895088547</v>
      </c>
      <c r="M782" s="5">
        <f>ABS(Table1[[#This Row],[purpleair_err]])</f>
        <v>2.6259248950885477</v>
      </c>
      <c r="N782" s="5">
        <f>Table1[[#This Row],[modulair_err]]^2</f>
        <v>5.6947135488870204</v>
      </c>
      <c r="O782" s="5">
        <f>Table1[[#This Row],[purpleair_err]]^2</f>
        <v>6.8954815546457997</v>
      </c>
      <c r="P782" s="5"/>
      <c r="Q782" s="5"/>
    </row>
    <row r="783" spans="1:17" x14ac:dyDescent="0.3">
      <c r="A783" s="2">
        <v>45536.041666666701</v>
      </c>
      <c r="B783" s="5">
        <v>7.5</v>
      </c>
      <c r="C783" s="5">
        <v>1.3</v>
      </c>
      <c r="D783" s="5">
        <v>7.2</v>
      </c>
      <c r="E783" s="5">
        <f t="shared" si="18"/>
        <v>5.333333333333333</v>
      </c>
      <c r="F783" s="5">
        <f>AVERAGE((Table1[[#This Row],[thermo]]*$S$7),(Table1[[#This Row],[1022]]*$T$7),( Table1[[#This Row],[1020]]*$U$7))</f>
        <v>3.9402122418142866</v>
      </c>
      <c r="G783" s="5">
        <f>AVERAGE((Table1[[#This Row],[thermo]]*$S$8),(Table1[[#This Row],[1022]]*$T$8),( Table1[[#This Row],[1020]]*$U$8))</f>
        <v>4.8765115290738308</v>
      </c>
      <c r="H783" s="5">
        <v>4.5</v>
      </c>
      <c r="I783" s="7">
        <v>4.4308649999999998</v>
      </c>
      <c r="J783" s="7">
        <f>Table1[[#This Row],[modulair]]-Table1[[#This Row],[adjusted_weighted_FEM_avg]]</f>
        <v>-0.37651152907383079</v>
      </c>
      <c r="K783" s="5">
        <f>Table1[[#This Row],[purpleair]]-Table1[[#This Row],[adjusted_weighted_FEM_avg]]</f>
        <v>-0.44564652907383095</v>
      </c>
      <c r="L783" s="5">
        <f>ABS(Table1[[#This Row],[modulair_err]])</f>
        <v>0.37651152907383079</v>
      </c>
      <c r="M783" s="5">
        <f>ABS(Table1[[#This Row],[purpleair_err]])</f>
        <v>0.44564652907383095</v>
      </c>
      <c r="N783" s="5">
        <f>Table1[[#This Row],[modulair_err]]^2</f>
        <v>0.14176093152551414</v>
      </c>
      <c r="O783" s="5">
        <f>Table1[[#This Row],[purpleair_err]]^2</f>
        <v>0.19860082887555286</v>
      </c>
      <c r="P783" s="5"/>
      <c r="Q783" s="5"/>
    </row>
    <row r="784" spans="1:17" x14ac:dyDescent="0.3">
      <c r="A784" s="2">
        <v>45536.083333333299</v>
      </c>
      <c r="B784" s="5">
        <v>3.8</v>
      </c>
      <c r="C784" s="5">
        <v>2.1</v>
      </c>
      <c r="D784" s="5">
        <v>5.7</v>
      </c>
      <c r="E784" s="5">
        <f t="shared" si="18"/>
        <v>3.8666666666666671</v>
      </c>
      <c r="F784" s="5">
        <f>AVERAGE((Table1[[#This Row],[thermo]]*$S$7),(Table1[[#This Row],[1022]]*$T$7),( Table1[[#This Row],[1020]]*$U$7))</f>
        <v>3.3642025949193375</v>
      </c>
      <c r="G784" s="5">
        <f>AVERAGE((Table1[[#This Row],[thermo]]*$S$8),(Table1[[#This Row],[1022]]*$T$8),( Table1[[#This Row],[1020]]*$U$8))</f>
        <v>3.7158967787225854</v>
      </c>
      <c r="H784" s="5">
        <v>4.5</v>
      </c>
      <c r="I784" s="7">
        <v>4.3192700000000004</v>
      </c>
      <c r="J784" s="7">
        <f>Table1[[#This Row],[modulair]]-Table1[[#This Row],[adjusted_weighted_FEM_avg]]</f>
        <v>0.78410322127741461</v>
      </c>
      <c r="K784" s="5">
        <f>Table1[[#This Row],[purpleair]]-Table1[[#This Row],[adjusted_weighted_FEM_avg]]</f>
        <v>0.603373221277415</v>
      </c>
      <c r="L784" s="5">
        <f>ABS(Table1[[#This Row],[modulair_err]])</f>
        <v>0.78410322127741461</v>
      </c>
      <c r="M784" s="5">
        <f>ABS(Table1[[#This Row],[purpleair_err]])</f>
        <v>0.603373221277415</v>
      </c>
      <c r="N784" s="5">
        <f>Table1[[#This Row],[modulair_err]]^2</f>
        <v>0.6148178616176182</v>
      </c>
      <c r="O784" s="5">
        <f>Table1[[#This Row],[purpleair_err]]^2</f>
        <v>0.36405924415468438</v>
      </c>
      <c r="P784" s="5"/>
      <c r="Q784" s="5"/>
    </row>
    <row r="785" spans="1:17" x14ac:dyDescent="0.3">
      <c r="A785" s="2">
        <v>45536.125</v>
      </c>
      <c r="B785" s="5">
        <v>5.8</v>
      </c>
      <c r="C785" s="5">
        <v>3</v>
      </c>
      <c r="D785" s="5">
        <v>2.5</v>
      </c>
      <c r="E785" s="5">
        <f t="shared" si="18"/>
        <v>3.7666666666666671</v>
      </c>
      <c r="F785" s="5">
        <f>AVERAGE((Table1[[#This Row],[thermo]]*$S$7),(Table1[[#This Row],[1022]]*$T$7),( Table1[[#This Row],[1020]]*$U$7))</f>
        <v>3.3298506827268297</v>
      </c>
      <c r="G785" s="5">
        <f>AVERAGE((Table1[[#This Row],[thermo]]*$S$8),(Table1[[#This Row],[1022]]*$T$8),( Table1[[#This Row],[1020]]*$U$8))</f>
        <v>3.6010883819560497</v>
      </c>
      <c r="H785" s="5">
        <v>4.5</v>
      </c>
      <c r="I785" s="7">
        <v>4.0884460000000002</v>
      </c>
      <c r="J785" s="7">
        <f>Table1[[#This Row],[modulair]]-Table1[[#This Row],[adjusted_weighted_FEM_avg]]</f>
        <v>0.89891161804395026</v>
      </c>
      <c r="K785" s="5">
        <f>Table1[[#This Row],[purpleair]]-Table1[[#This Row],[adjusted_weighted_FEM_avg]]</f>
        <v>0.4873576180439505</v>
      </c>
      <c r="L785" s="5">
        <f>ABS(Table1[[#This Row],[modulair_err]])</f>
        <v>0.89891161804395026</v>
      </c>
      <c r="M785" s="5">
        <f>ABS(Table1[[#This Row],[purpleair_err]])</f>
        <v>0.4873576180439505</v>
      </c>
      <c r="N785" s="5">
        <f>Table1[[#This Row],[modulair_err]]^2</f>
        <v>0.80804209705439267</v>
      </c>
      <c r="O785" s="5">
        <f>Table1[[#This Row],[purpleair_err]]^2</f>
        <v>0.23751744786547316</v>
      </c>
      <c r="P785" s="5"/>
      <c r="Q785" s="5"/>
    </row>
    <row r="786" spans="1:17" x14ac:dyDescent="0.3">
      <c r="A786" s="2">
        <v>45536.166666666701</v>
      </c>
      <c r="B786" s="5">
        <v>7.8</v>
      </c>
      <c r="C786" s="5">
        <v>2.1</v>
      </c>
      <c r="D786" s="5">
        <v>5.5</v>
      </c>
      <c r="E786" s="5">
        <f t="shared" si="18"/>
        <v>5.1333333333333337</v>
      </c>
      <c r="F786" s="5">
        <f>AVERAGE((Table1[[#This Row],[thermo]]*$S$7),(Table1[[#This Row],[1022]]*$T$7),( Table1[[#This Row],[1020]]*$U$7))</f>
        <v>3.9755887614405925</v>
      </c>
      <c r="G786" s="5">
        <f>AVERAGE((Table1[[#This Row],[thermo]]*$S$8),(Table1[[#This Row],[1022]]*$T$8),( Table1[[#This Row],[1020]]*$U$8))</f>
        <v>4.7394040167274056</v>
      </c>
      <c r="H786" s="5">
        <v>4.0999999999999996</v>
      </c>
      <c r="I786" s="7">
        <v>3.9472627</v>
      </c>
      <c r="J786" s="7">
        <f>Table1[[#This Row],[modulair]]-Table1[[#This Row],[adjusted_weighted_FEM_avg]]</f>
        <v>-0.63940401672740599</v>
      </c>
      <c r="K786" s="5">
        <f>Table1[[#This Row],[purpleair]]-Table1[[#This Row],[adjusted_weighted_FEM_avg]]</f>
        <v>-0.79214131672740562</v>
      </c>
      <c r="L786" s="5">
        <f>ABS(Table1[[#This Row],[modulair_err]])</f>
        <v>0.63940401672740599</v>
      </c>
      <c r="M786" s="5">
        <f>ABS(Table1[[#This Row],[purpleair_err]])</f>
        <v>0.79214131672740562</v>
      </c>
      <c r="N786" s="5">
        <f>Table1[[#This Row],[modulair_err]]^2</f>
        <v>0.40883749660714086</v>
      </c>
      <c r="O786" s="5">
        <f>Table1[[#This Row],[purpleair_err]]^2</f>
        <v>0.62748786566662795</v>
      </c>
      <c r="P786" s="5"/>
      <c r="Q786" s="5"/>
    </row>
    <row r="787" spans="1:17" x14ac:dyDescent="0.3">
      <c r="A787" s="2">
        <v>45536.208333333299</v>
      </c>
      <c r="B787" s="5">
        <v>4.9000000000000004</v>
      </c>
      <c r="C787" s="5">
        <v>0.4</v>
      </c>
      <c r="D787" s="5">
        <v>3.7</v>
      </c>
      <c r="E787" s="5">
        <f t="shared" si="18"/>
        <v>3</v>
      </c>
      <c r="F787" s="5">
        <f>AVERAGE((Table1[[#This Row],[thermo]]*$S$7),(Table1[[#This Row],[1022]]*$T$7),( Table1[[#This Row],[1020]]*$U$7))</f>
        <v>2.0485641853339724</v>
      </c>
      <c r="G787" s="5">
        <f>AVERAGE((Table1[[#This Row],[thermo]]*$S$8),(Table1[[#This Row],[1022]]*$T$8),( Table1[[#This Row],[1020]]*$U$8))</f>
        <v>2.6810777632604821</v>
      </c>
      <c r="H787" s="5">
        <v>4.5</v>
      </c>
      <c r="I787" s="7">
        <v>4.2240349999999998</v>
      </c>
      <c r="J787" s="7">
        <f>Table1[[#This Row],[modulair]]-Table1[[#This Row],[adjusted_weighted_FEM_avg]]</f>
        <v>1.8189222367395179</v>
      </c>
      <c r="K787" s="5">
        <f>Table1[[#This Row],[purpleair]]-Table1[[#This Row],[adjusted_weighted_FEM_avg]]</f>
        <v>1.5429572367395177</v>
      </c>
      <c r="L787" s="5">
        <f>ABS(Table1[[#This Row],[modulair_err]])</f>
        <v>1.8189222367395179</v>
      </c>
      <c r="M787" s="5">
        <f>ABS(Table1[[#This Row],[purpleair_err]])</f>
        <v>1.5429572367395177</v>
      </c>
      <c r="N787" s="5">
        <f>Table1[[#This Row],[modulair_err]]^2</f>
        <v>3.3084781033054909</v>
      </c>
      <c r="O787" s="5">
        <f>Table1[[#This Row],[purpleair_err]]^2</f>
        <v>2.3807170344068478</v>
      </c>
      <c r="P787" s="5"/>
      <c r="Q787" s="5"/>
    </row>
    <row r="788" spans="1:17" x14ac:dyDescent="0.3">
      <c r="A788" s="2">
        <v>45536.25</v>
      </c>
      <c r="B788" s="5">
        <v>3.2</v>
      </c>
      <c r="C788" s="5">
        <v>2.8</v>
      </c>
      <c r="D788" s="5">
        <v>0.5</v>
      </c>
      <c r="E788" s="5">
        <f t="shared" si="18"/>
        <v>2.1666666666666665</v>
      </c>
      <c r="F788" s="5">
        <f>AVERAGE((Table1[[#This Row],[thermo]]*$S$7),(Table1[[#This Row],[1022]]*$T$7),( Table1[[#This Row],[1020]]*$U$7))</f>
        <v>2.23971426901115</v>
      </c>
      <c r="G788" s="5">
        <f>AVERAGE((Table1[[#This Row],[thermo]]*$S$8),(Table1[[#This Row],[1022]]*$T$8),( Table1[[#This Row],[1020]]*$U$8))</f>
        <v>2.1716950543674232</v>
      </c>
      <c r="H788" s="5">
        <v>4.8</v>
      </c>
      <c r="I788" s="7">
        <v>4.121575</v>
      </c>
      <c r="J788" s="7">
        <f>Table1[[#This Row],[modulair]]-Table1[[#This Row],[adjusted_weighted_FEM_avg]]</f>
        <v>2.6283049456325767</v>
      </c>
      <c r="K788" s="5">
        <f>Table1[[#This Row],[purpleair]]-Table1[[#This Row],[adjusted_weighted_FEM_avg]]</f>
        <v>1.9498799456325768</v>
      </c>
      <c r="L788" s="5">
        <f>ABS(Table1[[#This Row],[modulair_err]])</f>
        <v>2.6283049456325767</v>
      </c>
      <c r="M788" s="5">
        <f>ABS(Table1[[#This Row],[purpleair_err]])</f>
        <v>1.9498799456325768</v>
      </c>
      <c r="N788" s="5">
        <f>Table1[[#This Row],[modulair_err]]^2</f>
        <v>6.9079868872366621</v>
      </c>
      <c r="O788" s="5">
        <f>Table1[[#This Row],[purpleair_err]]^2</f>
        <v>3.802031802380101</v>
      </c>
      <c r="P788" s="5"/>
      <c r="Q788" s="5"/>
    </row>
    <row r="789" spans="1:17" x14ac:dyDescent="0.3">
      <c r="A789" s="2">
        <v>45536.291666666701</v>
      </c>
      <c r="B789" s="5">
        <v>-6.2</v>
      </c>
      <c r="C789" s="5">
        <v>6.5</v>
      </c>
      <c r="D789" s="5">
        <v>4.2</v>
      </c>
      <c r="E789" s="5">
        <f t="shared" si="18"/>
        <v>1.5</v>
      </c>
      <c r="F789" s="5">
        <f>AVERAGE((Table1[[#This Row],[thermo]]*$S$7),(Table1[[#This Row],[1022]]*$T$7),( Table1[[#This Row],[1020]]*$U$7))</f>
        <v>3.7589013509764793</v>
      </c>
      <c r="G789" s="5">
        <f>AVERAGE((Table1[[#This Row],[thermo]]*$S$8),(Table1[[#This Row],[1022]]*$T$8),( Table1[[#This Row],[1020]]*$U$8))</f>
        <v>2.309805576446085</v>
      </c>
      <c r="H789" s="5">
        <v>5.0999999999999996</v>
      </c>
      <c r="I789" s="7">
        <v>4.6474270000000004</v>
      </c>
      <c r="J789" s="7">
        <f>Table1[[#This Row],[modulair]]-Table1[[#This Row],[adjusted_weighted_FEM_avg]]</f>
        <v>2.7901944235539147</v>
      </c>
      <c r="K789" s="5">
        <f>Table1[[#This Row],[purpleair]]-Table1[[#This Row],[adjusted_weighted_FEM_avg]]</f>
        <v>2.3376214235539154</v>
      </c>
      <c r="L789" s="5">
        <f>ABS(Table1[[#This Row],[modulair_err]])</f>
        <v>2.7901944235539147</v>
      </c>
      <c r="M789" s="5">
        <f>ABS(Table1[[#This Row],[purpleair_err]])</f>
        <v>2.3376214235539154</v>
      </c>
      <c r="N789" s="5">
        <f>Table1[[#This Row],[modulair_err]]^2</f>
        <v>7.7851849212313624</v>
      </c>
      <c r="O789" s="5">
        <f>Table1[[#This Row],[purpleair_err]]^2</f>
        <v>5.4644739198582339</v>
      </c>
      <c r="P789" s="5"/>
      <c r="Q789" s="5"/>
    </row>
    <row r="790" spans="1:17" x14ac:dyDescent="0.3">
      <c r="A790" s="2">
        <v>45536.333333333299</v>
      </c>
      <c r="B790" s="5">
        <v>-11</v>
      </c>
      <c r="C790" s="5">
        <v>4.3</v>
      </c>
      <c r="D790" s="5">
        <v>3.3</v>
      </c>
      <c r="E790" s="5">
        <f t="shared" si="18"/>
        <v>-1.1333333333333335</v>
      </c>
      <c r="F790" s="5">
        <f>AVERAGE((Table1[[#This Row],[thermo]]*$S$7),(Table1[[#This Row],[1022]]*$T$7),( Table1[[#This Row],[1020]]*$U$7))</f>
        <v>1.4803891527113222</v>
      </c>
      <c r="G790" s="5">
        <f>AVERAGE((Table1[[#This Row],[thermo]]*$S$8),(Table1[[#This Row],[1022]]*$T$8),( Table1[[#This Row],[1020]]*$U$8))</f>
        <v>-0.18053240315324212</v>
      </c>
      <c r="H790" s="5">
        <v>6</v>
      </c>
      <c r="I790" s="7">
        <v>5.5272199999999998</v>
      </c>
      <c r="J790" s="7">
        <f>Table1[[#This Row],[modulair]]-Table1[[#This Row],[adjusted_weighted_FEM_avg]]</f>
        <v>6.1805324031532418</v>
      </c>
      <c r="K790" s="5">
        <f>Table1[[#This Row],[purpleair]]-Table1[[#This Row],[adjusted_weighted_FEM_avg]]</f>
        <v>5.7077524031532416</v>
      </c>
      <c r="L790" s="5">
        <f>ABS(Table1[[#This Row],[modulair_err]])</f>
        <v>6.1805324031532418</v>
      </c>
      <c r="M790" s="5">
        <f>ABS(Table1[[#This Row],[purpleair_err]])</f>
        <v>5.7077524031532416</v>
      </c>
      <c r="N790" s="5">
        <f>Table1[[#This Row],[modulair_err]]^2</f>
        <v>38.198980786427185</v>
      </c>
      <c r="O790" s="5">
        <f>Table1[[#This Row],[purpleair_err]]^2</f>
        <v>32.578437495701607</v>
      </c>
      <c r="P790" s="5"/>
      <c r="Q790" s="5"/>
    </row>
    <row r="791" spans="1:17" x14ac:dyDescent="0.3">
      <c r="A791" s="2">
        <v>45536.375</v>
      </c>
      <c r="B791" s="5">
        <v>-8.6</v>
      </c>
      <c r="C791" s="5">
        <v>5.0999999999999996</v>
      </c>
      <c r="D791" s="5">
        <v>6.5</v>
      </c>
      <c r="E791" s="5">
        <f t="shared" si="18"/>
        <v>1</v>
      </c>
      <c r="F791" s="5">
        <f>AVERAGE((Table1[[#This Row],[thermo]]*$S$7),(Table1[[#This Row],[1022]]*$T$7),( Table1[[#This Row],[1020]]*$U$7))</f>
        <v>3.2008788746486041</v>
      </c>
      <c r="G791" s="5">
        <f>AVERAGE((Table1[[#This Row],[thermo]]*$S$8),(Table1[[#This Row],[1022]]*$T$8),( Table1[[#This Row],[1020]]*$U$8))</f>
        <v>1.8236187640635926</v>
      </c>
      <c r="H791" s="5">
        <v>6.1</v>
      </c>
      <c r="I791" s="7">
        <v>6.5234160000000001</v>
      </c>
      <c r="J791" s="7">
        <f>Table1[[#This Row],[modulair]]-Table1[[#This Row],[adjusted_weighted_FEM_avg]]</f>
        <v>4.2763812359364071</v>
      </c>
      <c r="K791" s="5">
        <f>Table1[[#This Row],[purpleair]]-Table1[[#This Row],[adjusted_weighted_FEM_avg]]</f>
        <v>4.6997972359364075</v>
      </c>
      <c r="L791" s="5">
        <f>ABS(Table1[[#This Row],[modulair_err]])</f>
        <v>4.2763812359364071</v>
      </c>
      <c r="M791" s="5">
        <f>ABS(Table1[[#This Row],[purpleair_err]])</f>
        <v>4.6997972359364075</v>
      </c>
      <c r="N791" s="5">
        <f>Table1[[#This Row],[modulair_err]]^2</f>
        <v>18.287436475068994</v>
      </c>
      <c r="O791" s="5">
        <f>Table1[[#This Row],[purpleair_err]]^2</f>
        <v>22.088094058915495</v>
      </c>
      <c r="P791" s="5"/>
      <c r="Q791" s="5"/>
    </row>
    <row r="792" spans="1:17" x14ac:dyDescent="0.3">
      <c r="A792" s="2">
        <v>45536.416666666701</v>
      </c>
      <c r="B792" s="5">
        <v>-10.5</v>
      </c>
      <c r="C792" s="5">
        <v>9</v>
      </c>
      <c r="D792" s="5">
        <v>13</v>
      </c>
      <c r="E792" s="5">
        <f t="shared" si="18"/>
        <v>3.8333333333333335</v>
      </c>
      <c r="F792" s="5">
        <f>AVERAGE((Table1[[#This Row],[thermo]]*$S$7),(Table1[[#This Row],[1022]]*$T$7),( Table1[[#This Row],[1020]]*$U$7))</f>
        <v>6.8439699169869312</v>
      </c>
      <c r="G792" s="5">
        <f>AVERAGE((Table1[[#This Row],[thermo]]*$S$8),(Table1[[#This Row],[1022]]*$T$8),( Table1[[#This Row],[1020]]*$U$8))</f>
        <v>4.9798028287769389</v>
      </c>
      <c r="H792" s="5">
        <v>5</v>
      </c>
      <c r="I792" s="7">
        <v>6.1984830000000004</v>
      </c>
      <c r="J792" s="7">
        <f>Table1[[#This Row],[modulair]]-Table1[[#This Row],[adjusted_weighted_FEM_avg]]</f>
        <v>2.0197171223061083E-2</v>
      </c>
      <c r="K792" s="5">
        <f>Table1[[#This Row],[purpleair]]-Table1[[#This Row],[adjusted_weighted_FEM_avg]]</f>
        <v>1.2186801712230615</v>
      </c>
      <c r="L792" s="5">
        <f>ABS(Table1[[#This Row],[modulair_err]])</f>
        <v>2.0197171223061083E-2</v>
      </c>
      <c r="M792" s="5">
        <f>ABS(Table1[[#This Row],[purpleair_err]])</f>
        <v>1.2186801712230615</v>
      </c>
      <c r="N792" s="5">
        <f>Table1[[#This Row],[modulair_err]]^2</f>
        <v>4.0792572541364675E-4</v>
      </c>
      <c r="O792" s="5">
        <f>Table1[[#This Row],[purpleair_err]]^2</f>
        <v>1.4851813597322705</v>
      </c>
      <c r="P792" s="5"/>
      <c r="Q792" s="5"/>
    </row>
    <row r="793" spans="1:17" x14ac:dyDescent="0.3">
      <c r="A793" s="2">
        <v>45536.458333333299</v>
      </c>
      <c r="B793" s="5">
        <v>-7.3</v>
      </c>
      <c r="C793" s="5">
        <v>3.7</v>
      </c>
      <c r="D793" s="5">
        <v>10.6</v>
      </c>
      <c r="E793" s="5">
        <f t="shared" si="18"/>
        <v>2.3333333333333335</v>
      </c>
      <c r="F793" s="5">
        <f>AVERAGE((Table1[[#This Row],[thermo]]*$S$7),(Table1[[#This Row],[1022]]*$T$7),( Table1[[#This Row],[1020]]*$U$7))</f>
        <v>3.749409361154354</v>
      </c>
      <c r="G793" s="5">
        <f>AVERAGE((Table1[[#This Row],[thermo]]*$S$8),(Table1[[#This Row],[1022]]*$T$8),( Table1[[#This Row],[1020]]*$U$8))</f>
        <v>2.9202952274603935</v>
      </c>
      <c r="H793" s="5">
        <v>5</v>
      </c>
      <c r="I793" s="7">
        <v>6.4429290000000004</v>
      </c>
      <c r="J793" s="7">
        <f>Table1[[#This Row],[modulair]]-Table1[[#This Row],[adjusted_weighted_FEM_avg]]</f>
        <v>2.0797047725396065</v>
      </c>
      <c r="K793" s="5">
        <f>Table1[[#This Row],[purpleair]]-Table1[[#This Row],[adjusted_weighted_FEM_avg]]</f>
        <v>3.5226337725396069</v>
      </c>
      <c r="L793" s="5">
        <f>ABS(Table1[[#This Row],[modulair_err]])</f>
        <v>2.0797047725396065</v>
      </c>
      <c r="M793" s="5">
        <f>ABS(Table1[[#This Row],[purpleair_err]])</f>
        <v>3.5226337725396069</v>
      </c>
      <c r="N793" s="5">
        <f>Table1[[#This Row],[modulair_err]]^2</f>
        <v>4.3251719409240161</v>
      </c>
      <c r="O793" s="5">
        <f>Table1[[#This Row],[purpleair_err]]^2</f>
        <v>12.408948695436623</v>
      </c>
      <c r="P793" s="5"/>
      <c r="Q793" s="5"/>
    </row>
    <row r="794" spans="1:17" x14ac:dyDescent="0.3">
      <c r="A794" s="2">
        <v>45536.5</v>
      </c>
      <c r="B794" s="5">
        <v>-0.1</v>
      </c>
      <c r="C794" s="5">
        <v>5.0999999999999996</v>
      </c>
      <c r="D794" s="5">
        <v>5.7</v>
      </c>
      <c r="E794" s="5">
        <f t="shared" si="18"/>
        <v>3.5666666666666664</v>
      </c>
      <c r="F794" s="5">
        <f>AVERAGE((Table1[[#This Row],[thermo]]*$S$7),(Table1[[#This Row],[1022]]*$T$7),( Table1[[#This Row],[1020]]*$U$7))</f>
        <v>4.3978665265916375</v>
      </c>
      <c r="G794" s="5">
        <f>AVERAGE((Table1[[#This Row],[thermo]]*$S$8),(Table1[[#This Row],[1022]]*$T$8),( Table1[[#This Row],[1020]]*$U$8))</f>
        <v>3.878398014982873</v>
      </c>
      <c r="H794" s="5">
        <v>5.0999999999999996</v>
      </c>
      <c r="I794" s="7">
        <v>6.8391409999999997</v>
      </c>
      <c r="J794" s="7">
        <f>Table1[[#This Row],[modulair]]-Table1[[#This Row],[adjusted_weighted_FEM_avg]]</f>
        <v>1.2216019850171267</v>
      </c>
      <c r="K794" s="5">
        <f>Table1[[#This Row],[purpleair]]-Table1[[#This Row],[adjusted_weighted_FEM_avg]]</f>
        <v>2.9607429850171267</v>
      </c>
      <c r="L794" s="5">
        <f>ABS(Table1[[#This Row],[modulair_err]])</f>
        <v>1.2216019850171267</v>
      </c>
      <c r="M794" s="5">
        <f>ABS(Table1[[#This Row],[purpleair_err]])</f>
        <v>2.9607429850171267</v>
      </c>
      <c r="N794" s="5">
        <f>Table1[[#This Row],[modulair_err]]^2</f>
        <v>1.4923114097977843</v>
      </c>
      <c r="O794" s="5">
        <f>Table1[[#This Row],[purpleair_err]]^2</f>
        <v>8.765999023328126</v>
      </c>
      <c r="P794" s="5"/>
      <c r="Q794" s="5"/>
    </row>
    <row r="795" spans="1:17" x14ac:dyDescent="0.3">
      <c r="A795" s="2">
        <v>45536.541666666701</v>
      </c>
      <c r="B795" s="5">
        <v>4.3</v>
      </c>
      <c r="C795" s="5">
        <v>3.6</v>
      </c>
      <c r="D795" s="5">
        <v>1.3</v>
      </c>
      <c r="E795" s="5">
        <f t="shared" si="18"/>
        <v>3.0666666666666669</v>
      </c>
      <c r="F795" s="5">
        <f>AVERAGE((Table1[[#This Row],[thermo]]*$S$7),(Table1[[#This Row],[1022]]*$T$7),( Table1[[#This Row],[1020]]*$U$7))</f>
        <v>3.0896565495768296</v>
      </c>
      <c r="G795" s="5">
        <f>AVERAGE((Table1[[#This Row],[thermo]]*$S$8),(Table1[[#This Row],[1022]]*$T$8),( Table1[[#This Row],[1020]]*$U$8))</f>
        <v>3.0532650424114229</v>
      </c>
      <c r="H795" s="5">
        <v>6.2</v>
      </c>
      <c r="I795" s="7">
        <v>7.9435729999999998</v>
      </c>
      <c r="J795" s="7">
        <f>Table1[[#This Row],[modulair]]-Table1[[#This Row],[adjusted_weighted_FEM_avg]]</f>
        <v>3.1467349575885772</v>
      </c>
      <c r="K795" s="5">
        <f>Table1[[#This Row],[purpleair]]-Table1[[#This Row],[adjusted_weighted_FEM_avg]]</f>
        <v>4.8903079575885773</v>
      </c>
      <c r="L795" s="5">
        <f>ABS(Table1[[#This Row],[modulair_err]])</f>
        <v>3.1467349575885772</v>
      </c>
      <c r="M795" s="5">
        <f>ABS(Table1[[#This Row],[purpleair_err]])</f>
        <v>4.8903079575885773</v>
      </c>
      <c r="N795" s="5">
        <f>Table1[[#This Row],[modulair_err]]^2</f>
        <v>9.9019408933099857</v>
      </c>
      <c r="O795" s="5">
        <f>Table1[[#This Row],[purpleair_err]]^2</f>
        <v>23.915111920054162</v>
      </c>
      <c r="P795" s="5"/>
      <c r="Q795" s="5"/>
    </row>
    <row r="796" spans="1:17" x14ac:dyDescent="0.3">
      <c r="A796" s="2">
        <v>45536.583333333299</v>
      </c>
      <c r="B796" s="5">
        <v>4.4000000000000004</v>
      </c>
      <c r="C796" s="5">
        <v>9.8000000000000007</v>
      </c>
      <c r="D796" s="5">
        <v>0.5</v>
      </c>
      <c r="E796" s="5">
        <f t="shared" si="18"/>
        <v>4.9000000000000004</v>
      </c>
      <c r="F796" s="5">
        <f>AVERAGE((Table1[[#This Row],[thermo]]*$S$7),(Table1[[#This Row],[1022]]*$T$7),( Table1[[#This Row],[1020]]*$U$7))</f>
        <v>6.3662817423348423</v>
      </c>
      <c r="G796" s="5">
        <f>AVERAGE((Table1[[#This Row],[thermo]]*$S$8),(Table1[[#This Row],[1022]]*$T$8),( Table1[[#This Row],[1020]]*$U$8))</f>
        <v>5.3514341951520992</v>
      </c>
      <c r="H796" s="5">
        <v>9.1</v>
      </c>
      <c r="I796" s="7">
        <v>10.357609</v>
      </c>
      <c r="J796" s="7">
        <f>Table1[[#This Row],[modulair]]-Table1[[#This Row],[adjusted_weighted_FEM_avg]]</f>
        <v>3.7485658048479005</v>
      </c>
      <c r="K796" s="5">
        <f>Table1[[#This Row],[purpleair]]-Table1[[#This Row],[adjusted_weighted_FEM_avg]]</f>
        <v>5.0061748048479009</v>
      </c>
      <c r="L796" s="5">
        <f>ABS(Table1[[#This Row],[modulair_err]])</f>
        <v>3.7485658048479005</v>
      </c>
      <c r="M796" s="5">
        <f>ABS(Table1[[#This Row],[purpleair_err]])</f>
        <v>5.0061748048479009</v>
      </c>
      <c r="N796" s="5">
        <f>Table1[[#This Row],[modulair_err]]^2</f>
        <v>14.051745593274989</v>
      </c>
      <c r="O796" s="5">
        <f>Table1[[#This Row],[purpleair_err]]^2</f>
        <v>25.061786176693918</v>
      </c>
      <c r="P796" s="5"/>
      <c r="Q796" s="5"/>
    </row>
    <row r="797" spans="1:17" x14ac:dyDescent="0.3">
      <c r="A797" s="2">
        <v>45536.625</v>
      </c>
      <c r="B797" s="5">
        <v>13.1</v>
      </c>
      <c r="C797" s="5">
        <v>7.4</v>
      </c>
      <c r="D797" s="5">
        <v>5.6</v>
      </c>
      <c r="E797" s="5">
        <f t="shared" si="18"/>
        <v>8.7000000000000011</v>
      </c>
      <c r="F797" s="5">
        <f>AVERAGE((Table1[[#This Row],[thermo]]*$S$7),(Table1[[#This Row],[1022]]*$T$7),( Table1[[#This Row],[1020]]*$U$7))</f>
        <v>7.8583051615576665</v>
      </c>
      <c r="G797" s="5">
        <f>AVERAGE((Table1[[#This Row],[thermo]]*$S$8),(Table1[[#This Row],[1022]]*$T$8),( Table1[[#This Row],[1020]]*$U$8))</f>
        <v>8.3729963495993758</v>
      </c>
      <c r="H797" s="5">
        <v>12.4</v>
      </c>
      <c r="I797" s="7">
        <v>13.992939</v>
      </c>
      <c r="J797" s="7">
        <f>Table1[[#This Row],[modulair]]-Table1[[#This Row],[adjusted_weighted_FEM_avg]]</f>
        <v>4.0270036504006246</v>
      </c>
      <c r="K797" s="5">
        <f>Table1[[#This Row],[purpleair]]-Table1[[#This Row],[adjusted_weighted_FEM_avg]]</f>
        <v>5.619942650400624</v>
      </c>
      <c r="L797" s="5">
        <f>ABS(Table1[[#This Row],[modulair_err]])</f>
        <v>4.0270036504006246</v>
      </c>
      <c r="M797" s="5">
        <f>ABS(Table1[[#This Row],[purpleair_err]])</f>
        <v>5.619942650400624</v>
      </c>
      <c r="N797" s="5">
        <f>Table1[[#This Row],[modulair_err]]^2</f>
        <v>16.216758400339955</v>
      </c>
      <c r="O797" s="5">
        <f>Table1[[#This Row],[purpleair_err]]^2</f>
        <v>31.583755393791989</v>
      </c>
      <c r="P797" s="5"/>
      <c r="Q797" s="5"/>
    </row>
    <row r="798" spans="1:17" x14ac:dyDescent="0.3">
      <c r="A798" s="2">
        <v>45536.666666666701</v>
      </c>
      <c r="B798" s="5">
        <v>10.7</v>
      </c>
      <c r="C798" s="5">
        <v>10.3</v>
      </c>
      <c r="D798" s="5">
        <v>11.4</v>
      </c>
      <c r="E798" s="5">
        <f t="shared" si="18"/>
        <v>10.799999999999999</v>
      </c>
      <c r="F798" s="5">
        <f>AVERAGE((Table1[[#This Row],[thermo]]*$S$7),(Table1[[#This Row],[1022]]*$T$7),( Table1[[#This Row],[1020]]*$U$7))</f>
        <v>10.666399699703831</v>
      </c>
      <c r="G798" s="5">
        <f>AVERAGE((Table1[[#This Row],[thermo]]*$S$8),(Table1[[#This Row],[1022]]*$T$8),( Table1[[#This Row],[1020]]*$U$8))</f>
        <v>10.761269298258826</v>
      </c>
      <c r="H798" s="5">
        <v>13.7</v>
      </c>
      <c r="I798" s="7">
        <v>15.070328999999999</v>
      </c>
      <c r="J798" s="7">
        <f>Table1[[#This Row],[modulair]]-Table1[[#This Row],[adjusted_weighted_FEM_avg]]</f>
        <v>2.9387307017411732</v>
      </c>
      <c r="K798" s="5">
        <f>Table1[[#This Row],[purpleair]]-Table1[[#This Row],[adjusted_weighted_FEM_avg]]</f>
        <v>4.3090597017411731</v>
      </c>
      <c r="L798" s="5">
        <f>ABS(Table1[[#This Row],[modulair_err]])</f>
        <v>2.9387307017411732</v>
      </c>
      <c r="M798" s="5">
        <f>ABS(Table1[[#This Row],[purpleair_err]])</f>
        <v>4.3090597017411731</v>
      </c>
      <c r="N798" s="5">
        <f>Table1[[#This Row],[modulair_err]]^2</f>
        <v>8.6361381373561681</v>
      </c>
      <c r="O798" s="5">
        <f>Table1[[#This Row],[purpleair_err]]^2</f>
        <v>18.567995513169727</v>
      </c>
      <c r="P798" s="5"/>
      <c r="Q798" s="5"/>
    </row>
    <row r="799" spans="1:17" x14ac:dyDescent="0.3">
      <c r="A799" s="2">
        <v>45536.708333333299</v>
      </c>
      <c r="B799" s="5">
        <v>23.2</v>
      </c>
      <c r="C799" s="5">
        <v>7.8</v>
      </c>
      <c r="D799" s="5">
        <v>18.7</v>
      </c>
      <c r="E799" s="5">
        <f t="shared" si="18"/>
        <v>16.566666666666666</v>
      </c>
      <c r="F799" s="5">
        <f>AVERAGE((Table1[[#This Row],[thermo]]*$S$7),(Table1[[#This Row],[1022]]*$T$7),( Table1[[#This Row],[1020]]*$U$7))</f>
        <v>13.334548204690245</v>
      </c>
      <c r="G799" s="5">
        <f>AVERAGE((Table1[[#This Row],[thermo]]*$S$8),(Table1[[#This Row],[1022]]*$T$8),( Table1[[#This Row],[1020]]*$U$8))</f>
        <v>15.480306226969347</v>
      </c>
      <c r="H799" s="5">
        <v>17.399999999999999</v>
      </c>
      <c r="I799" s="7">
        <v>15.64772</v>
      </c>
      <c r="J799" s="7">
        <f>Table1[[#This Row],[modulair]]-Table1[[#This Row],[adjusted_weighted_FEM_avg]]</f>
        <v>1.9196937730306516</v>
      </c>
      <c r="K799" s="5">
        <f>Table1[[#This Row],[purpleair]]-Table1[[#This Row],[adjusted_weighted_FEM_avg]]</f>
        <v>0.16741377303065264</v>
      </c>
      <c r="L799" s="5">
        <f>ABS(Table1[[#This Row],[modulair_err]])</f>
        <v>1.9196937730306516</v>
      </c>
      <c r="M799" s="5">
        <f>ABS(Table1[[#This Row],[purpleair_err]])</f>
        <v>0.16741377303065264</v>
      </c>
      <c r="N799" s="5">
        <f>Table1[[#This Row],[modulair_err]]^2</f>
        <v>3.685224182212659</v>
      </c>
      <c r="O799" s="5">
        <f>Table1[[#This Row],[purpleair_err]]^2</f>
        <v>2.8027371400358877E-2</v>
      </c>
      <c r="P799" s="5"/>
      <c r="Q799" s="5"/>
    </row>
    <row r="800" spans="1:17" x14ac:dyDescent="0.3">
      <c r="A800" s="2">
        <v>45536.75</v>
      </c>
      <c r="B800" s="5">
        <v>26.1</v>
      </c>
      <c r="C800" s="5">
        <v>4.8</v>
      </c>
      <c r="D800" s="5">
        <v>16.7</v>
      </c>
      <c r="E800" s="5">
        <f t="shared" si="18"/>
        <v>15.866666666666667</v>
      </c>
      <c r="F800" s="5">
        <f>AVERAGE((Table1[[#This Row],[thermo]]*$S$7),(Table1[[#This Row],[1022]]*$T$7),( Table1[[#This Row],[1020]]*$U$7))</f>
        <v>11.58930092758763</v>
      </c>
      <c r="G800" s="5">
        <f>AVERAGE((Table1[[#This Row],[thermo]]*$S$8),(Table1[[#This Row],[1022]]*$T$8),( Table1[[#This Row],[1020]]*$U$8))</f>
        <v>14.404979004743922</v>
      </c>
      <c r="H800" s="5">
        <v>20.399999999999999</v>
      </c>
      <c r="I800" s="7">
        <v>16.582293</v>
      </c>
      <c r="J800" s="7">
        <f>Table1[[#This Row],[modulair]]-Table1[[#This Row],[adjusted_weighted_FEM_avg]]</f>
        <v>5.9950209952560769</v>
      </c>
      <c r="K800" s="5">
        <f>Table1[[#This Row],[purpleair]]-Table1[[#This Row],[adjusted_weighted_FEM_avg]]</f>
        <v>2.1773139952560783</v>
      </c>
      <c r="L800" s="5">
        <f>ABS(Table1[[#This Row],[modulair_err]])</f>
        <v>5.9950209952560769</v>
      </c>
      <c r="M800" s="5">
        <f>ABS(Table1[[#This Row],[purpleair_err]])</f>
        <v>2.1773139952560783</v>
      </c>
      <c r="N800" s="5">
        <f>Table1[[#This Row],[modulair_err]]^2</f>
        <v>35.940276733561163</v>
      </c>
      <c r="O800" s="5">
        <f>Table1[[#This Row],[purpleair_err]]^2</f>
        <v>4.7406962339379852</v>
      </c>
      <c r="P800" s="5"/>
      <c r="Q800" s="5"/>
    </row>
    <row r="801" spans="1:17" x14ac:dyDescent="0.3">
      <c r="A801" s="2">
        <v>45536.791666666701</v>
      </c>
      <c r="B801" s="5">
        <v>33.5</v>
      </c>
      <c r="C801" s="5">
        <v>7.8</v>
      </c>
      <c r="D801" s="5">
        <v>14.2</v>
      </c>
      <c r="E801" s="5">
        <f t="shared" si="18"/>
        <v>18.5</v>
      </c>
      <c r="F801" s="5">
        <f>AVERAGE((Table1[[#This Row],[thermo]]*$S$7),(Table1[[#This Row],[1022]]*$T$7),( Table1[[#This Row],[1020]]*$U$7))</f>
        <v>13.822737747802963</v>
      </c>
      <c r="G801" s="5">
        <f>AVERAGE((Table1[[#This Row],[thermo]]*$S$8),(Table1[[#This Row],[1022]]*$T$8),( Table1[[#This Row],[1020]]*$U$8))</f>
        <v>16.838792258388455</v>
      </c>
      <c r="H801" s="5">
        <v>23.9</v>
      </c>
      <c r="I801" s="7">
        <v>19.356998999999998</v>
      </c>
      <c r="J801" s="7">
        <f>Table1[[#This Row],[modulair]]-Table1[[#This Row],[adjusted_weighted_FEM_avg]]</f>
        <v>7.0612077416115433</v>
      </c>
      <c r="K801" s="5">
        <f>Table1[[#This Row],[purpleair]]-Table1[[#This Row],[adjusted_weighted_FEM_avg]]</f>
        <v>2.518206741611543</v>
      </c>
      <c r="L801" s="5">
        <f>ABS(Table1[[#This Row],[modulair_err]])</f>
        <v>7.0612077416115433</v>
      </c>
      <c r="M801" s="5">
        <f>ABS(Table1[[#This Row],[purpleair_err]])</f>
        <v>2.518206741611543</v>
      </c>
      <c r="N801" s="5">
        <f>Table1[[#This Row],[modulair_err]]^2</f>
        <v>49.860654770194792</v>
      </c>
      <c r="O801" s="5">
        <f>Table1[[#This Row],[purpleair_err]]^2</f>
        <v>6.3413651934978246</v>
      </c>
      <c r="P801" s="5"/>
      <c r="Q801" s="5"/>
    </row>
    <row r="802" spans="1:17" x14ac:dyDescent="0.3">
      <c r="A802" s="2">
        <v>45536.833333333299</v>
      </c>
      <c r="B802" s="5">
        <v>32.9</v>
      </c>
      <c r="C802" s="5">
        <v>16.3</v>
      </c>
      <c r="D802" s="5">
        <v>18.899999999999999</v>
      </c>
      <c r="E802" s="5">
        <f t="shared" si="18"/>
        <v>22.7</v>
      </c>
      <c r="F802" s="5">
        <f>AVERAGE((Table1[[#This Row],[thermo]]*$S$7),(Table1[[#This Row],[1022]]*$T$7),( Table1[[#This Row],[1020]]*$U$7))</f>
        <v>19.772114657909061</v>
      </c>
      <c r="G802" s="5">
        <f>AVERAGE((Table1[[#This Row],[thermo]]*$S$8),(Table1[[#This Row],[1022]]*$T$8),( Table1[[#This Row],[1020]]*$U$8))</f>
        <v>21.64674317199869</v>
      </c>
      <c r="H802" s="5">
        <v>32.799999999999997</v>
      </c>
      <c r="I802" s="7">
        <v>26.887547999999999</v>
      </c>
      <c r="J802" s="7">
        <f>Table1[[#This Row],[modulair]]-Table1[[#This Row],[adjusted_weighted_FEM_avg]]</f>
        <v>11.153256828001307</v>
      </c>
      <c r="K802" s="5">
        <f>Table1[[#This Row],[purpleair]]-Table1[[#This Row],[adjusted_weighted_FEM_avg]]</f>
        <v>5.2408048280013091</v>
      </c>
      <c r="L802" s="5">
        <f>ABS(Table1[[#This Row],[modulair_err]])</f>
        <v>11.153256828001307</v>
      </c>
      <c r="M802" s="5">
        <f>ABS(Table1[[#This Row],[purpleair_err]])</f>
        <v>5.2408048280013091</v>
      </c>
      <c r="N802" s="5">
        <f>Table1[[#This Row],[modulair_err]]^2</f>
        <v>124.39513787135779</v>
      </c>
      <c r="O802" s="5">
        <f>Table1[[#This Row],[purpleair_err]]^2</f>
        <v>27.46603524520183</v>
      </c>
      <c r="P802" s="5"/>
      <c r="Q802" s="5"/>
    </row>
    <row r="803" spans="1:17" x14ac:dyDescent="0.3">
      <c r="A803" s="2">
        <v>45536.875</v>
      </c>
      <c r="B803" s="5">
        <v>24.3</v>
      </c>
      <c r="C803" s="5">
        <v>16.5</v>
      </c>
      <c r="D803" s="5">
        <v>20.9</v>
      </c>
      <c r="E803" s="5">
        <f t="shared" si="18"/>
        <v>20.566666666666666</v>
      </c>
      <c r="F803" s="5">
        <f>AVERAGE((Table1[[#This Row],[thermo]]*$S$7),(Table1[[#This Row],[1022]]*$T$7),( Table1[[#This Row],[1020]]*$U$7))</f>
        <v>18.997739263839375</v>
      </c>
      <c r="G803" s="5">
        <f>AVERAGE((Table1[[#This Row],[thermo]]*$S$8),(Table1[[#This Row],[1022]]*$T$8),( Table1[[#This Row],[1020]]*$U$8))</f>
        <v>20.030856945944645</v>
      </c>
      <c r="H803" s="5">
        <v>29.6</v>
      </c>
      <c r="I803" s="7">
        <v>25.598337000000001</v>
      </c>
      <c r="J803" s="7">
        <f>Table1[[#This Row],[modulair]]-Table1[[#This Row],[adjusted_weighted_FEM_avg]]</f>
        <v>9.5691430540553561</v>
      </c>
      <c r="K803" s="5">
        <f>Table1[[#This Row],[purpleair]]-Table1[[#This Row],[adjusted_weighted_FEM_avg]]</f>
        <v>5.5674800540553555</v>
      </c>
      <c r="L803" s="5">
        <f>ABS(Table1[[#This Row],[modulair_err]])</f>
        <v>9.5691430540553561</v>
      </c>
      <c r="M803" s="5">
        <f>ABS(Table1[[#This Row],[purpleair_err]])</f>
        <v>5.5674800540553555</v>
      </c>
      <c r="N803" s="5">
        <f>Table1[[#This Row],[modulair_err]]^2</f>
        <v>91.568498788975873</v>
      </c>
      <c r="O803" s="5">
        <f>Table1[[#This Row],[purpleair_err]]^2</f>
        <v>30.996834152304224</v>
      </c>
      <c r="P803" s="5"/>
      <c r="Q803" s="5"/>
    </row>
    <row r="804" spans="1:17" x14ac:dyDescent="0.3">
      <c r="A804" s="2">
        <v>45536.916666666701</v>
      </c>
      <c r="B804" s="5">
        <v>25.7</v>
      </c>
      <c r="C804" s="5">
        <v>21.8</v>
      </c>
      <c r="D804" s="5">
        <v>27.7</v>
      </c>
      <c r="E804" s="5">
        <f t="shared" si="18"/>
        <v>25.066666666666666</v>
      </c>
      <c r="F804" s="5">
        <f>AVERAGE((Table1[[#This Row],[thermo]]*$S$7),(Table1[[#This Row],[1022]]*$T$7),( Table1[[#This Row],[1020]]*$U$7))</f>
        <v>24.057321424144074</v>
      </c>
      <c r="G804" s="5">
        <f>AVERAGE((Table1[[#This Row],[thermo]]*$S$8),(Table1[[#This Row],[1022]]*$T$8),( Table1[[#This Row],[1020]]*$U$8))</f>
        <v>24.751141620736494</v>
      </c>
      <c r="H804" s="5">
        <v>36.299999999999997</v>
      </c>
      <c r="I804" s="7">
        <v>31.249790999999998</v>
      </c>
      <c r="J804" s="7">
        <f>Table1[[#This Row],[modulair]]-Table1[[#This Row],[adjusted_weighted_FEM_avg]]</f>
        <v>11.548858379263503</v>
      </c>
      <c r="K804" s="5">
        <f>Table1[[#This Row],[purpleair]]-Table1[[#This Row],[adjusted_weighted_FEM_avg]]</f>
        <v>6.4986493792635045</v>
      </c>
      <c r="L804" s="5">
        <f>ABS(Table1[[#This Row],[modulair_err]])</f>
        <v>11.548858379263503</v>
      </c>
      <c r="M804" s="5">
        <f>ABS(Table1[[#This Row],[purpleair_err]])</f>
        <v>6.4986493792635045</v>
      </c>
      <c r="N804" s="5">
        <f>Table1[[#This Row],[modulair_err]]^2</f>
        <v>133.37612986428482</v>
      </c>
      <c r="O804" s="5">
        <f>Table1[[#This Row],[purpleair_err]]^2</f>
        <v>42.232443754601931</v>
      </c>
      <c r="P804" s="5"/>
      <c r="Q804" s="5"/>
    </row>
    <row r="805" spans="1:17" x14ac:dyDescent="0.3">
      <c r="A805" s="2">
        <v>45536.958333333299</v>
      </c>
      <c r="B805" s="5">
        <v>36.5</v>
      </c>
      <c r="C805" s="5">
        <v>30.5</v>
      </c>
      <c r="D805" s="5">
        <v>33.1</v>
      </c>
      <c r="E805" s="5">
        <f t="shared" si="18"/>
        <v>33.366666666666667</v>
      </c>
      <c r="F805" s="5">
        <f>AVERAGE((Table1[[#This Row],[thermo]]*$S$7),(Table1[[#This Row],[1022]]*$T$7),( Table1[[#This Row],[1020]]*$U$7))</f>
        <v>32.207487411255052</v>
      </c>
      <c r="G805" s="5">
        <f>AVERAGE((Table1[[#This Row],[thermo]]*$S$8),(Table1[[#This Row],[1022]]*$T$8),( Table1[[#This Row],[1020]]*$U$8))</f>
        <v>32.964603594444014</v>
      </c>
      <c r="H805" s="5">
        <v>54</v>
      </c>
      <c r="I805" s="7">
        <v>44.034833999999996</v>
      </c>
      <c r="J805" s="7">
        <f>Table1[[#This Row],[modulair]]-Table1[[#This Row],[adjusted_weighted_FEM_avg]]</f>
        <v>21.035396405555986</v>
      </c>
      <c r="K805" s="5">
        <f>Table1[[#This Row],[purpleair]]-Table1[[#This Row],[adjusted_weighted_FEM_avg]]</f>
        <v>11.070230405555982</v>
      </c>
      <c r="L805" s="5">
        <f>ABS(Table1[[#This Row],[modulair_err]])</f>
        <v>21.035396405555986</v>
      </c>
      <c r="M805" s="5">
        <f>ABS(Table1[[#This Row],[purpleair_err]])</f>
        <v>11.070230405555982</v>
      </c>
      <c r="N805" s="5">
        <f>Table1[[#This Row],[modulair_err]]^2</f>
        <v>442.48790193887766</v>
      </c>
      <c r="O805" s="5">
        <f>Table1[[#This Row],[purpleair_err]]^2</f>
        <v>122.55000123209616</v>
      </c>
      <c r="P805" s="5"/>
      <c r="Q805" s="5"/>
    </row>
    <row r="806" spans="1:17" x14ac:dyDescent="0.3">
      <c r="A806" s="2">
        <v>45537</v>
      </c>
      <c r="B806" s="5">
        <v>47.5</v>
      </c>
      <c r="C806" s="5">
        <v>24.6</v>
      </c>
      <c r="D806" s="5">
        <v>31.4</v>
      </c>
      <c r="E806" s="5">
        <f t="shared" si="18"/>
        <v>34.5</v>
      </c>
      <c r="F806" s="5">
        <f>AVERAGE((Table1[[#This Row],[thermo]]*$S$7),(Table1[[#This Row],[1022]]*$T$7),( Table1[[#This Row],[1020]]*$U$7))</f>
        <v>30.265631611232227</v>
      </c>
      <c r="G806" s="5">
        <f>AVERAGE((Table1[[#This Row],[thermo]]*$S$8),(Table1[[#This Row],[1022]]*$T$8),( Table1[[#This Row],[1020]]*$U$8))</f>
        <v>33.005657575141484</v>
      </c>
      <c r="H806" s="5">
        <v>42.8</v>
      </c>
      <c r="I806" s="7">
        <v>40.545701000000001</v>
      </c>
      <c r="J806" s="7">
        <f>Table1[[#This Row],[modulair]]-Table1[[#This Row],[adjusted_weighted_FEM_avg]]</f>
        <v>9.7943424248585131</v>
      </c>
      <c r="K806" s="5">
        <f>Table1[[#This Row],[purpleair]]-Table1[[#This Row],[adjusted_weighted_FEM_avg]]</f>
        <v>7.5400434248585171</v>
      </c>
      <c r="L806" s="5">
        <f>ABS(Table1[[#This Row],[modulair_err]])</f>
        <v>9.7943424248585131</v>
      </c>
      <c r="M806" s="5">
        <f>ABS(Table1[[#This Row],[purpleair_err]])</f>
        <v>7.5400434248585171</v>
      </c>
      <c r="N806" s="5">
        <f>Table1[[#This Row],[modulair_err]]^2</f>
        <v>95.929143535383332</v>
      </c>
      <c r="O806" s="5">
        <f>Table1[[#This Row],[purpleair_err]]^2</f>
        <v>56.852254848752153</v>
      </c>
      <c r="P806" s="5"/>
      <c r="Q806" s="5"/>
    </row>
    <row r="807" spans="1:17" x14ac:dyDescent="0.3">
      <c r="A807" s="2">
        <v>45537.041666666701</v>
      </c>
      <c r="B807" s="5">
        <v>34.200000000000003</v>
      </c>
      <c r="C807" s="5">
        <v>26.7</v>
      </c>
      <c r="D807" s="5">
        <v>35</v>
      </c>
      <c r="E807" s="5">
        <f t="shared" si="18"/>
        <v>31.966666666666669</v>
      </c>
      <c r="F807" s="5">
        <f>AVERAGE((Table1[[#This Row],[thermo]]*$S$7),(Table1[[#This Row],[1022]]*$T$7),( Table1[[#This Row],[1020]]*$U$7))</f>
        <v>30.210759683185888</v>
      </c>
      <c r="G807" s="5">
        <f>AVERAGE((Table1[[#This Row],[thermo]]*$S$8),(Table1[[#This Row],[1022]]*$T$8),( Table1[[#This Row],[1020]]*$U$8))</f>
        <v>31.399092708246666</v>
      </c>
      <c r="H807" s="5">
        <v>42.4</v>
      </c>
      <c r="I807" s="7">
        <v>38.867618999999998</v>
      </c>
      <c r="J807" s="7">
        <f>Table1[[#This Row],[modulair]]-Table1[[#This Row],[adjusted_weighted_FEM_avg]]</f>
        <v>11.000907291753332</v>
      </c>
      <c r="K807" s="5">
        <f>Table1[[#This Row],[purpleair]]-Table1[[#This Row],[adjusted_weighted_FEM_avg]]</f>
        <v>7.4685262917533315</v>
      </c>
      <c r="L807" s="5">
        <f>ABS(Table1[[#This Row],[modulair_err]])</f>
        <v>11.000907291753332</v>
      </c>
      <c r="M807" s="5">
        <f>ABS(Table1[[#This Row],[purpleair_err]])</f>
        <v>7.4685262917533315</v>
      </c>
      <c r="N807" s="5">
        <f>Table1[[#This Row],[modulair_err]]^2</f>
        <v>121.01996124175164</v>
      </c>
      <c r="O807" s="5">
        <f>Table1[[#This Row],[purpleair_err]]^2</f>
        <v>55.778884970610768</v>
      </c>
      <c r="P807" s="5"/>
      <c r="Q807" s="5"/>
    </row>
    <row r="808" spans="1:17" x14ac:dyDescent="0.3">
      <c r="A808" s="2">
        <v>45537.083333333299</v>
      </c>
      <c r="B808" s="5">
        <v>37.9</v>
      </c>
      <c r="C808" s="5">
        <v>28.5</v>
      </c>
      <c r="D808" s="5">
        <v>32.9</v>
      </c>
      <c r="E808" s="5">
        <f t="shared" si="18"/>
        <v>33.1</v>
      </c>
      <c r="F808" s="5">
        <f>AVERAGE((Table1[[#This Row],[thermo]]*$S$7),(Table1[[#This Row],[1022]]*$T$7),( Table1[[#This Row],[1020]]*$U$7))</f>
        <v>31.264098093522993</v>
      </c>
      <c r="G808" s="5">
        <f>AVERAGE((Table1[[#This Row],[thermo]]*$S$8),(Table1[[#This Row],[1022]]*$T$8),( Table1[[#This Row],[1020]]*$U$8))</f>
        <v>32.465896882179301</v>
      </c>
      <c r="H808" s="5">
        <v>46.5</v>
      </c>
      <c r="I808" s="7">
        <v>44.811238000000003</v>
      </c>
      <c r="J808" s="7">
        <f>Table1[[#This Row],[modulair]]-Table1[[#This Row],[adjusted_weighted_FEM_avg]]</f>
        <v>14.034103117820699</v>
      </c>
      <c r="K808" s="5">
        <f>Table1[[#This Row],[purpleair]]-Table1[[#This Row],[adjusted_weighted_FEM_avg]]</f>
        <v>12.345341117820702</v>
      </c>
      <c r="L808" s="5">
        <f>ABS(Table1[[#This Row],[modulair_err]])</f>
        <v>14.034103117820699</v>
      </c>
      <c r="M808" s="5">
        <f>ABS(Table1[[#This Row],[purpleair_err]])</f>
        <v>12.345341117820702</v>
      </c>
      <c r="N808" s="5">
        <f>Table1[[#This Row],[modulair_err]]^2</f>
        <v>196.95605032162467</v>
      </c>
      <c r="O808" s="5">
        <f>Table1[[#This Row],[purpleair_err]]^2</f>
        <v>152.40744731535449</v>
      </c>
      <c r="P808" s="5"/>
      <c r="Q808" s="5"/>
    </row>
    <row r="809" spans="1:17" x14ac:dyDescent="0.3">
      <c r="A809" s="2">
        <v>45537.125</v>
      </c>
      <c r="B809" s="5">
        <v>39.6</v>
      </c>
      <c r="C809" s="5">
        <v>31.2</v>
      </c>
      <c r="D809" s="5">
        <v>33.299999999999997</v>
      </c>
      <c r="E809" s="5">
        <f t="shared" si="18"/>
        <v>34.699999999999996</v>
      </c>
      <c r="F809" s="5">
        <f>AVERAGE((Table1[[#This Row],[thermo]]*$S$7),(Table1[[#This Row],[1022]]*$T$7),( Table1[[#This Row],[1020]]*$U$7))</f>
        <v>33.170748386560973</v>
      </c>
      <c r="G809" s="5">
        <f>AVERAGE((Table1[[#This Row],[thermo]]*$S$8),(Table1[[#This Row],[1022]]*$T$8),( Table1[[#This Row],[1020]]*$U$8))</f>
        <v>34.156931992341391</v>
      </c>
      <c r="H809" s="5">
        <v>44.5</v>
      </c>
      <c r="I809" s="7">
        <v>45.747577999999997</v>
      </c>
      <c r="J809" s="7">
        <f>Table1[[#This Row],[modulair]]-Table1[[#This Row],[adjusted_weighted_FEM_avg]]</f>
        <v>10.343068007658609</v>
      </c>
      <c r="K809" s="5">
        <f>Table1[[#This Row],[purpleair]]-Table1[[#This Row],[adjusted_weighted_FEM_avg]]</f>
        <v>11.590646007658606</v>
      </c>
      <c r="L809" s="5">
        <f>ABS(Table1[[#This Row],[modulair_err]])</f>
        <v>10.343068007658609</v>
      </c>
      <c r="M809" s="5">
        <f>ABS(Table1[[#This Row],[purpleair_err]])</f>
        <v>11.590646007658606</v>
      </c>
      <c r="N809" s="5">
        <f>Table1[[#This Row],[modulair_err]]^2</f>
        <v>106.97905581105101</v>
      </c>
      <c r="O809" s="5">
        <f>Table1[[#This Row],[purpleair_err]]^2</f>
        <v>134.34307487485236</v>
      </c>
      <c r="P809" s="5"/>
      <c r="Q809" s="5"/>
    </row>
    <row r="810" spans="1:17" x14ac:dyDescent="0.3">
      <c r="A810" s="2">
        <v>45537.166666666701</v>
      </c>
      <c r="B810" s="5">
        <v>41.7</v>
      </c>
      <c r="C810" s="5">
        <v>34.4</v>
      </c>
      <c r="D810" s="5">
        <v>38.700000000000003</v>
      </c>
      <c r="E810" s="5">
        <f t="shared" si="18"/>
        <v>38.266666666666666</v>
      </c>
      <c r="F810" s="5">
        <f>AVERAGE((Table1[[#This Row],[thermo]]*$S$7),(Table1[[#This Row],[1022]]*$T$7),( Table1[[#This Row],[1020]]*$U$7))</f>
        <v>36.787246675719338</v>
      </c>
      <c r="G810" s="5">
        <f>AVERAGE((Table1[[#This Row],[thermo]]*$S$8),(Table1[[#This Row],[1022]]*$T$8),( Table1[[#This Row],[1020]]*$U$8))</f>
        <v>37.762860664580387</v>
      </c>
      <c r="H810" s="5">
        <v>46.9</v>
      </c>
      <c r="I810" s="7">
        <v>50.045012</v>
      </c>
      <c r="J810" s="7">
        <f>Table1[[#This Row],[modulair]]-Table1[[#This Row],[adjusted_weighted_FEM_avg]]</f>
        <v>9.1371393354196115</v>
      </c>
      <c r="K810" s="5">
        <f>Table1[[#This Row],[purpleair]]-Table1[[#This Row],[adjusted_weighted_FEM_avg]]</f>
        <v>12.282151335419613</v>
      </c>
      <c r="L810" s="5">
        <f>ABS(Table1[[#This Row],[modulair_err]])</f>
        <v>9.1371393354196115</v>
      </c>
      <c r="M810" s="5">
        <f>ABS(Table1[[#This Row],[purpleair_err]])</f>
        <v>12.282151335419613</v>
      </c>
      <c r="N810" s="5">
        <f>Table1[[#This Row],[modulair_err]]^2</f>
        <v>83.487315234872341</v>
      </c>
      <c r="O810" s="5">
        <f>Table1[[#This Row],[purpleair_err]]^2</f>
        <v>150.85124142614978</v>
      </c>
      <c r="P810" s="5"/>
      <c r="Q810" s="5"/>
    </row>
    <row r="811" spans="1:17" x14ac:dyDescent="0.3">
      <c r="A811" s="2">
        <v>45537.208333333299</v>
      </c>
      <c r="B811" s="5">
        <v>38.799999999999997</v>
      </c>
      <c r="C811" s="5">
        <v>38.700000000000003</v>
      </c>
      <c r="D811" s="5">
        <v>38.9</v>
      </c>
      <c r="E811" s="5">
        <f t="shared" si="18"/>
        <v>38.800000000000004</v>
      </c>
      <c r="F811" s="5">
        <f>AVERAGE((Table1[[#This Row],[thermo]]*$S$7),(Table1[[#This Row],[1022]]*$T$7),( Table1[[#This Row],[1020]]*$U$7))</f>
        <v>38.771158334543031</v>
      </c>
      <c r="G811" s="5">
        <f>AVERAGE((Table1[[#This Row],[thermo]]*$S$8),(Table1[[#This Row],[1022]]*$T$8),( Table1[[#This Row],[1020]]*$U$8))</f>
        <v>38.791282598596517</v>
      </c>
      <c r="H811" s="5">
        <v>53.1</v>
      </c>
      <c r="I811" s="7">
        <v>56.389719999999997</v>
      </c>
      <c r="J811" s="7">
        <f>Table1[[#This Row],[modulair]]-Table1[[#This Row],[adjusted_weighted_FEM_avg]]</f>
        <v>14.308717401403484</v>
      </c>
      <c r="K811" s="5">
        <f>Table1[[#This Row],[purpleair]]-Table1[[#This Row],[adjusted_weighted_FEM_avg]]</f>
        <v>17.59843740140348</v>
      </c>
      <c r="L811" s="5">
        <f>ABS(Table1[[#This Row],[modulair_err]])</f>
        <v>14.308717401403484</v>
      </c>
      <c r="M811" s="5">
        <f>ABS(Table1[[#This Row],[purpleair_err]])</f>
        <v>17.59843740140348</v>
      </c>
      <c r="N811" s="5">
        <f>Table1[[#This Row],[modulair_err]]^2</f>
        <v>204.73939367322689</v>
      </c>
      <c r="O811" s="5">
        <f>Table1[[#This Row],[purpleair_err]]^2</f>
        <v>309.70499897111688</v>
      </c>
      <c r="P811" s="5"/>
      <c r="Q811" s="5"/>
    </row>
    <row r="812" spans="1:17" x14ac:dyDescent="0.3">
      <c r="A812" s="2">
        <v>45537.25</v>
      </c>
      <c r="B812" s="5">
        <v>46.5</v>
      </c>
      <c r="C812" s="5">
        <v>37.799999999999997</v>
      </c>
      <c r="D812" s="5">
        <v>42</v>
      </c>
      <c r="E812" s="5">
        <f t="shared" si="18"/>
        <v>42.1</v>
      </c>
      <c r="F812" s="5">
        <f>AVERAGE((Table1[[#This Row],[thermo]]*$S$7),(Table1[[#This Row],[1022]]*$T$7),( Table1[[#This Row],[1020]]*$U$7))</f>
        <v>40.393055197848604</v>
      </c>
      <c r="G812" s="5">
        <f>AVERAGE((Table1[[#This Row],[thermo]]*$S$8),(Table1[[#This Row],[1022]]*$T$8),( Table1[[#This Row],[1020]]*$U$8))</f>
        <v>41.511474307494794</v>
      </c>
      <c r="H812" s="5">
        <v>47.3</v>
      </c>
      <c r="I812" s="7">
        <v>53.241253</v>
      </c>
      <c r="J812" s="7">
        <f>Table1[[#This Row],[modulair]]-Table1[[#This Row],[adjusted_weighted_FEM_avg]]</f>
        <v>5.7885256925052033</v>
      </c>
      <c r="K812" s="5">
        <f>Table1[[#This Row],[purpleair]]-Table1[[#This Row],[adjusted_weighted_FEM_avg]]</f>
        <v>11.729778692505207</v>
      </c>
      <c r="L812" s="5">
        <f>ABS(Table1[[#This Row],[modulair_err]])</f>
        <v>5.7885256925052033</v>
      </c>
      <c r="M812" s="5">
        <f>ABS(Table1[[#This Row],[purpleair_err]])</f>
        <v>11.729778692505207</v>
      </c>
      <c r="N812" s="5">
        <f>Table1[[#This Row],[modulair_err]]^2</f>
        <v>33.507029692792841</v>
      </c>
      <c r="O812" s="5">
        <f>Table1[[#This Row],[purpleair_err]]^2</f>
        <v>137.58770817514915</v>
      </c>
      <c r="P812" s="5"/>
      <c r="Q812" s="5"/>
    </row>
    <row r="813" spans="1:17" x14ac:dyDescent="0.3">
      <c r="A813" s="2">
        <v>45537.291666666701</v>
      </c>
      <c r="B813" s="5">
        <v>32.1</v>
      </c>
      <c r="C813" s="5">
        <v>41</v>
      </c>
      <c r="D813" s="5">
        <v>45.3</v>
      </c>
      <c r="E813" s="5">
        <f t="shared" si="18"/>
        <v>39.466666666666661</v>
      </c>
      <c r="F813" s="5">
        <f>AVERAGE((Table1[[#This Row],[thermo]]*$S$7),(Table1[[#This Row],[1022]]*$T$7),( Table1[[#This Row],[1020]]*$U$7))</f>
        <v>40.690363525172643</v>
      </c>
      <c r="G813" s="5">
        <f>AVERAGE((Table1[[#This Row],[thermo]]*$S$8),(Table1[[#This Row],[1022]]*$T$8),( Table1[[#This Row],[1020]]*$U$8))</f>
        <v>39.958081310204385</v>
      </c>
      <c r="H813" s="5">
        <v>49.7</v>
      </c>
      <c r="I813" s="7">
        <v>52.189850999999997</v>
      </c>
      <c r="J813" s="7">
        <f>Table1[[#This Row],[modulair]]-Table1[[#This Row],[adjusted_weighted_FEM_avg]]</f>
        <v>9.741918689795618</v>
      </c>
      <c r="K813" s="5">
        <f>Table1[[#This Row],[purpleair]]-Table1[[#This Row],[adjusted_weighted_FEM_avg]]</f>
        <v>12.231769689795613</v>
      </c>
      <c r="L813" s="5">
        <f>ABS(Table1[[#This Row],[modulair_err]])</f>
        <v>9.741918689795618</v>
      </c>
      <c r="M813" s="5">
        <f>ABS(Table1[[#This Row],[purpleair_err]])</f>
        <v>12.231769689795613</v>
      </c>
      <c r="N813" s="5">
        <f>Table1[[#This Row],[modulair_err]]^2</f>
        <v>94.904979758589178</v>
      </c>
      <c r="O813" s="5">
        <f>Table1[[#This Row],[purpleair_err]]^2</f>
        <v>149.61618974420264</v>
      </c>
      <c r="P813" s="5"/>
      <c r="Q813" s="5"/>
    </row>
    <row r="814" spans="1:17" x14ac:dyDescent="0.3">
      <c r="A814" s="2">
        <v>45537.333333333299</v>
      </c>
      <c r="B814" s="5">
        <v>16.100000000000001</v>
      </c>
      <c r="C814" s="5">
        <v>36</v>
      </c>
      <c r="D814" s="5">
        <v>39.4</v>
      </c>
      <c r="E814" s="5">
        <f t="shared" si="18"/>
        <v>30.5</v>
      </c>
      <c r="F814" s="5">
        <f>AVERAGE((Table1[[#This Row],[thermo]]*$S$7),(Table1[[#This Row],[1022]]*$T$7),( Table1[[#This Row],[1020]]*$U$7))</f>
        <v>33.613847486502607</v>
      </c>
      <c r="G814" s="5">
        <f>AVERAGE((Table1[[#This Row],[thermo]]*$S$8),(Table1[[#This Row],[1022]]*$T$8),( Table1[[#This Row],[1020]]*$U$8))</f>
        <v>31.678765036972731</v>
      </c>
      <c r="H814" s="5">
        <v>44.5</v>
      </c>
      <c r="I814" s="7">
        <v>41.696078999999997</v>
      </c>
      <c r="J814" s="7">
        <f>Table1[[#This Row],[modulair]]-Table1[[#This Row],[adjusted_weighted_FEM_avg]]</f>
        <v>12.821234963027269</v>
      </c>
      <c r="K814" s="5">
        <f>Table1[[#This Row],[purpleair]]-Table1[[#This Row],[adjusted_weighted_FEM_avg]]</f>
        <v>10.017313963027267</v>
      </c>
      <c r="L814" s="5">
        <f>ABS(Table1[[#This Row],[modulair_err]])</f>
        <v>12.821234963027269</v>
      </c>
      <c r="M814" s="5">
        <f>ABS(Table1[[#This Row],[purpleair_err]])</f>
        <v>10.017313963027267</v>
      </c>
      <c r="N814" s="5">
        <f>Table1[[#This Row],[modulair_err]]^2</f>
        <v>164.38406597715286</v>
      </c>
      <c r="O814" s="5">
        <f>Table1[[#This Row],[purpleair_err]]^2</f>
        <v>100.34657903386103</v>
      </c>
      <c r="P814" s="5"/>
      <c r="Q814" s="5"/>
    </row>
    <row r="815" spans="1:17" x14ac:dyDescent="0.3">
      <c r="A815" s="2">
        <v>45537.375</v>
      </c>
      <c r="B815" s="5">
        <v>18.2</v>
      </c>
      <c r="C815" s="5">
        <v>30.3</v>
      </c>
      <c r="D815" s="5">
        <v>33.4</v>
      </c>
      <c r="E815" s="5">
        <f t="shared" si="18"/>
        <v>27.3</v>
      </c>
      <c r="F815" s="5">
        <f>AVERAGE((Table1[[#This Row],[thermo]]*$S$7),(Table1[[#This Row],[1022]]*$T$7),( Table1[[#This Row],[1020]]*$U$7))</f>
        <v>29.130580419678569</v>
      </c>
      <c r="G815" s="5">
        <f>AVERAGE((Table1[[#This Row],[thermo]]*$S$8),(Table1[[#This Row],[1022]]*$T$8),( Table1[[#This Row],[1020]]*$U$8))</f>
        <v>28.003445822243961</v>
      </c>
      <c r="H815" s="5">
        <v>44.1</v>
      </c>
      <c r="I815" s="7">
        <v>39.778078999999998</v>
      </c>
      <c r="J815" s="7">
        <f>Table1[[#This Row],[modulair]]-Table1[[#This Row],[adjusted_weighted_FEM_avg]]</f>
        <v>16.09655417775604</v>
      </c>
      <c r="K815" s="5">
        <f>Table1[[#This Row],[purpleair]]-Table1[[#This Row],[adjusted_weighted_FEM_avg]]</f>
        <v>11.774633177756037</v>
      </c>
      <c r="L815" s="5">
        <f>ABS(Table1[[#This Row],[modulair_err]])</f>
        <v>16.09655417775604</v>
      </c>
      <c r="M815" s="5">
        <f>ABS(Table1[[#This Row],[purpleair_err]])</f>
        <v>11.774633177756037</v>
      </c>
      <c r="N815" s="5">
        <f>Table1[[#This Row],[modulair_err]]^2</f>
        <v>259.09905639743545</v>
      </c>
      <c r="O815" s="5">
        <f>Table1[[#This Row],[purpleair_err]]^2</f>
        <v>138.64198647071322</v>
      </c>
      <c r="P815" s="5"/>
      <c r="Q815" s="5"/>
    </row>
    <row r="816" spans="1:17" x14ac:dyDescent="0.3">
      <c r="A816" s="2">
        <v>45537.416666666701</v>
      </c>
      <c r="B816" s="5">
        <v>22.4</v>
      </c>
      <c r="C816" s="5">
        <v>28.1</v>
      </c>
      <c r="D816" s="5">
        <v>30.9</v>
      </c>
      <c r="E816" s="5">
        <f t="shared" si="18"/>
        <v>27.133333333333336</v>
      </c>
      <c r="F816" s="5">
        <f>AVERAGE((Table1[[#This Row],[thermo]]*$S$7),(Table1[[#This Row],[1022]]*$T$7),( Table1[[#This Row],[1020]]*$U$7))</f>
        <v>27.914249376881354</v>
      </c>
      <c r="G816" s="5">
        <f>AVERAGE((Table1[[#This Row],[thermo]]*$S$8),(Table1[[#This Row],[1022]]*$T$8),( Table1[[#This Row],[1020]]*$U$8))</f>
        <v>27.447466663309857</v>
      </c>
      <c r="H816" s="5">
        <v>42.3</v>
      </c>
      <c r="I816" s="7">
        <v>36.698704999999997</v>
      </c>
      <c r="J816" s="7">
        <f>Table1[[#This Row],[modulair]]-Table1[[#This Row],[adjusted_weighted_FEM_avg]]</f>
        <v>14.85253333669014</v>
      </c>
      <c r="K816" s="5">
        <f>Table1[[#This Row],[purpleair]]-Table1[[#This Row],[adjusted_weighted_FEM_avg]]</f>
        <v>9.2512383366901396</v>
      </c>
      <c r="L816" s="5">
        <f>ABS(Table1[[#This Row],[modulair_err]])</f>
        <v>14.85253333669014</v>
      </c>
      <c r="M816" s="5">
        <f>ABS(Table1[[#This Row],[purpleair_err]])</f>
        <v>9.2512383366901396</v>
      </c>
      <c r="N816" s="5">
        <f>Table1[[#This Row],[modulair_err]]^2</f>
        <v>220.59774651749194</v>
      </c>
      <c r="O816" s="5">
        <f>Table1[[#This Row],[purpleair_err]]^2</f>
        <v>85.585410762245345</v>
      </c>
      <c r="P816" s="5"/>
      <c r="Q816" s="5"/>
    </row>
    <row r="817" spans="1:17" x14ac:dyDescent="0.3">
      <c r="A817" s="2">
        <v>45537.458333333299</v>
      </c>
      <c r="B817" s="5">
        <v>16.399999999999999</v>
      </c>
      <c r="C817" s="5">
        <v>24</v>
      </c>
      <c r="D817" s="5">
        <v>24.5</v>
      </c>
      <c r="E817" s="5">
        <f t="shared" si="18"/>
        <v>21.633333333333336</v>
      </c>
      <c r="F817" s="5">
        <f>AVERAGE((Table1[[#This Row],[thermo]]*$S$7),(Table1[[#This Row],[1022]]*$T$7),( Table1[[#This Row],[1020]]*$U$7))</f>
        <v>22.871072828222296</v>
      </c>
      <c r="G817" s="5">
        <f>AVERAGE((Table1[[#This Row],[thermo]]*$S$8),(Table1[[#This Row],[1022]]*$T$8),( Table1[[#This Row],[1020]]*$U$8))</f>
        <v>22.093791809339947</v>
      </c>
      <c r="H817" s="5">
        <v>36.1</v>
      </c>
      <c r="I817" s="7">
        <v>31.374200999999999</v>
      </c>
      <c r="J817" s="7">
        <f>Table1[[#This Row],[modulair]]-Table1[[#This Row],[adjusted_weighted_FEM_avg]]</f>
        <v>14.006208190660054</v>
      </c>
      <c r="K817" s="5">
        <f>Table1[[#This Row],[purpleair]]-Table1[[#This Row],[adjusted_weighted_FEM_avg]]</f>
        <v>9.2804091906600519</v>
      </c>
      <c r="L817" s="5">
        <f>ABS(Table1[[#This Row],[modulair_err]])</f>
        <v>14.006208190660054</v>
      </c>
      <c r="M817" s="5">
        <f>ABS(Table1[[#This Row],[purpleair_err]])</f>
        <v>9.2804091906600519</v>
      </c>
      <c r="N817" s="5">
        <f>Table1[[#This Row],[modulair_err]]^2</f>
        <v>196.17386788011279</v>
      </c>
      <c r="O817" s="5">
        <f>Table1[[#This Row],[purpleair_err]]^2</f>
        <v>86.125994746087557</v>
      </c>
      <c r="P817" s="5"/>
      <c r="Q817" s="5"/>
    </row>
    <row r="818" spans="1:17" x14ac:dyDescent="0.3">
      <c r="A818" s="2">
        <v>45537.5</v>
      </c>
      <c r="B818" s="5">
        <v>23.8</v>
      </c>
      <c r="C818" s="5">
        <v>22.2</v>
      </c>
      <c r="D818" s="5">
        <v>20.7</v>
      </c>
      <c r="E818" s="5">
        <f t="shared" si="18"/>
        <v>22.233333333333334</v>
      </c>
      <c r="F818" s="5">
        <f>AVERAGE((Table1[[#This Row],[thermo]]*$S$7),(Table1[[#This Row],[1022]]*$T$7),( Table1[[#This Row],[1020]]*$U$7))</f>
        <v>22.057527022025084</v>
      </c>
      <c r="G818" s="5">
        <f>AVERAGE((Table1[[#This Row],[thermo]]*$S$8),(Table1[[#This Row],[1022]]*$T$8),( Table1[[#This Row],[1020]]*$U$8))</f>
        <v>22.154345416870811</v>
      </c>
      <c r="H818" s="5">
        <v>32.799999999999997</v>
      </c>
      <c r="I818" s="7">
        <v>28.507061</v>
      </c>
      <c r="J818" s="7">
        <f>Table1[[#This Row],[modulair]]-Table1[[#This Row],[adjusted_weighted_FEM_avg]]</f>
        <v>10.645654583129186</v>
      </c>
      <c r="K818" s="5">
        <f>Table1[[#This Row],[purpleair]]-Table1[[#This Row],[adjusted_weighted_FEM_avg]]</f>
        <v>6.3527155831291893</v>
      </c>
      <c r="L818" s="5">
        <f>ABS(Table1[[#This Row],[modulair_err]])</f>
        <v>10.645654583129186</v>
      </c>
      <c r="M818" s="5">
        <f>ABS(Table1[[#This Row],[purpleair_err]])</f>
        <v>6.3527155831291893</v>
      </c>
      <c r="N818" s="5">
        <f>Table1[[#This Row],[modulair_err]]^2</f>
        <v>113.32996150329944</v>
      </c>
      <c r="O818" s="5">
        <f>Table1[[#This Row],[purpleair_err]]^2</f>
        <v>40.356995280132438</v>
      </c>
      <c r="P818" s="5"/>
      <c r="Q818" s="5"/>
    </row>
    <row r="819" spans="1:17" x14ac:dyDescent="0.3">
      <c r="A819" s="2">
        <v>45537.541666666701</v>
      </c>
      <c r="B819" s="5">
        <v>25.9</v>
      </c>
      <c r="C819" s="5">
        <v>16.100000000000001</v>
      </c>
      <c r="D819" s="5">
        <v>16.7</v>
      </c>
      <c r="E819" s="5">
        <f t="shared" si="18"/>
        <v>19.566666666666666</v>
      </c>
      <c r="F819" s="5">
        <f>AVERAGE((Table1[[#This Row],[thermo]]*$S$7),(Table1[[#This Row],[1022]]*$T$7),( Table1[[#This Row],[1020]]*$U$7))</f>
        <v>17.894980554875612</v>
      </c>
      <c r="G819" s="5">
        <f>AVERAGE((Table1[[#This Row],[thermo]]*$S$8),(Table1[[#This Row],[1022]]*$T$8),( Table1[[#This Row],[1020]]*$U$8))</f>
        <v>18.956897417182876</v>
      </c>
      <c r="H819" s="5">
        <v>26.9</v>
      </c>
      <c r="I819" s="7">
        <v>25.684799000000002</v>
      </c>
      <c r="J819" s="7">
        <f>Table1[[#This Row],[modulair]]-Table1[[#This Row],[adjusted_weighted_FEM_avg]]</f>
        <v>7.9431025828171222</v>
      </c>
      <c r="K819" s="5">
        <f>Table1[[#This Row],[purpleair]]-Table1[[#This Row],[adjusted_weighted_FEM_avg]]</f>
        <v>6.7279015828171254</v>
      </c>
      <c r="L819" s="5">
        <f>ABS(Table1[[#This Row],[modulair_err]])</f>
        <v>7.9431025828171222</v>
      </c>
      <c r="M819" s="5">
        <f>ABS(Table1[[#This Row],[purpleair_err]])</f>
        <v>6.7279015828171254</v>
      </c>
      <c r="N819" s="5">
        <f>Table1[[#This Row],[modulair_err]]^2</f>
        <v>63.092878641156041</v>
      </c>
      <c r="O819" s="5">
        <f>Table1[[#This Row],[purpleair_err]]^2</f>
        <v>45.264659708073182</v>
      </c>
      <c r="P819" s="5"/>
      <c r="Q819" s="5"/>
    </row>
    <row r="820" spans="1:17" x14ac:dyDescent="0.3">
      <c r="A820" s="2">
        <v>45537.583333333299</v>
      </c>
      <c r="B820" s="5">
        <v>23.3</v>
      </c>
      <c r="C820" s="5">
        <v>21.7</v>
      </c>
      <c r="D820" s="5">
        <v>20</v>
      </c>
      <c r="E820" s="5">
        <f t="shared" si="18"/>
        <v>21.666666666666668</v>
      </c>
      <c r="F820" s="5">
        <f>AVERAGE((Table1[[#This Row],[thermo]]*$S$7),(Table1[[#This Row],[1022]]*$T$7),( Table1[[#This Row],[1020]]*$U$7))</f>
        <v>21.503016114337282</v>
      </c>
      <c r="G820" s="5">
        <f>AVERAGE((Table1[[#This Row],[thermo]]*$S$8),(Table1[[#This Row],[1022]]*$T$8),( Table1[[#This Row],[1020]]*$U$8))</f>
        <v>21.590252814288963</v>
      </c>
      <c r="H820" s="5">
        <v>25.8</v>
      </c>
      <c r="I820" s="7">
        <v>29.471568000000001</v>
      </c>
      <c r="J820" s="7">
        <f>Table1[[#This Row],[modulair]]-Table1[[#This Row],[adjusted_weighted_FEM_avg]]</f>
        <v>4.2097471857110378</v>
      </c>
      <c r="K820" s="5">
        <f>Table1[[#This Row],[purpleair]]-Table1[[#This Row],[adjusted_weighted_FEM_avg]]</f>
        <v>7.8813151857110384</v>
      </c>
      <c r="L820" s="5">
        <f>ABS(Table1[[#This Row],[modulair_err]])</f>
        <v>4.2097471857110378</v>
      </c>
      <c r="M820" s="5">
        <f>ABS(Table1[[#This Row],[purpleair_err]])</f>
        <v>7.8813151857110384</v>
      </c>
      <c r="N820" s="5">
        <f>Table1[[#This Row],[modulair_err]]^2</f>
        <v>17.721971367602002</v>
      </c>
      <c r="O820" s="5">
        <f>Table1[[#This Row],[purpleair_err]]^2</f>
        <v>62.115129056519422</v>
      </c>
      <c r="P820" s="5"/>
      <c r="Q820" s="5"/>
    </row>
    <row r="821" spans="1:17" x14ac:dyDescent="0.3">
      <c r="A821" s="2">
        <v>45537.625</v>
      </c>
      <c r="B821" s="5">
        <v>32.4</v>
      </c>
      <c r="C821" s="5">
        <v>29.2</v>
      </c>
      <c r="D821" s="5">
        <v>35.1</v>
      </c>
      <c r="E821" s="5">
        <f t="shared" si="18"/>
        <v>32.233333333333327</v>
      </c>
      <c r="F821" s="5">
        <f>AVERAGE((Table1[[#This Row],[thermo]]*$S$7),(Table1[[#This Row],[1022]]*$T$7),( Table1[[#This Row],[1020]]*$U$7))</f>
        <v>31.34078943615749</v>
      </c>
      <c r="G821" s="5">
        <f>AVERAGE((Table1[[#This Row],[thermo]]*$S$8),(Table1[[#This Row],[1022]]*$T$8),( Table1[[#This Row],[1020]]*$U$8))</f>
        <v>31.960811648633825</v>
      </c>
      <c r="H821" s="5">
        <v>38.6</v>
      </c>
      <c r="I821" s="7">
        <v>38.664848999999997</v>
      </c>
      <c r="J821" s="7">
        <f>Table1[[#This Row],[modulair]]-Table1[[#This Row],[adjusted_weighted_FEM_avg]]</f>
        <v>6.639188351366176</v>
      </c>
      <c r="K821" s="5">
        <f>Table1[[#This Row],[purpleair]]-Table1[[#This Row],[adjusted_weighted_FEM_avg]]</f>
        <v>6.7040373513661713</v>
      </c>
      <c r="L821" s="5">
        <f>ABS(Table1[[#This Row],[modulair_err]])</f>
        <v>6.639188351366176</v>
      </c>
      <c r="M821" s="5">
        <f>ABS(Table1[[#This Row],[purpleair_err]])</f>
        <v>6.7040373513661713</v>
      </c>
      <c r="N821" s="5">
        <f>Table1[[#This Row],[modulair_err]]^2</f>
        <v>44.078821964916322</v>
      </c>
      <c r="O821" s="5">
        <f>Table1[[#This Row],[purpleair_err]]^2</f>
        <v>44.944116808512746</v>
      </c>
      <c r="P821" s="5"/>
      <c r="Q821" s="5"/>
    </row>
    <row r="822" spans="1:17" x14ac:dyDescent="0.3">
      <c r="A822" s="2">
        <v>45537.666666666701</v>
      </c>
      <c r="B822" s="5">
        <v>44.1</v>
      </c>
      <c r="C822" s="5">
        <v>32.200000000000003</v>
      </c>
      <c r="D822" s="5">
        <v>35.799999999999997</v>
      </c>
      <c r="E822" s="5">
        <f t="shared" si="18"/>
        <v>37.366666666666667</v>
      </c>
      <c r="F822" s="5">
        <f>AVERAGE((Table1[[#This Row],[thermo]]*$S$7),(Table1[[#This Row],[1022]]*$T$7),( Table1[[#This Row],[1020]]*$U$7))</f>
        <v>35.162240134152441</v>
      </c>
      <c r="G822" s="5">
        <f>AVERAGE((Table1[[#This Row],[thermo]]*$S$8),(Table1[[#This Row],[1022]]*$T$8),( Table1[[#This Row],[1020]]*$U$8))</f>
        <v>36.589276372218585</v>
      </c>
      <c r="H822" s="5">
        <v>48.2</v>
      </c>
      <c r="I822" s="7">
        <v>40.474559999999997</v>
      </c>
      <c r="J822" s="7">
        <f>Table1[[#This Row],[modulair]]-Table1[[#This Row],[adjusted_weighted_FEM_avg]]</f>
        <v>11.610723627781418</v>
      </c>
      <c r="K822" s="5">
        <f>Table1[[#This Row],[purpleair]]-Table1[[#This Row],[adjusted_weighted_FEM_avg]]</f>
        <v>3.885283627781412</v>
      </c>
      <c r="L822" s="5">
        <f>ABS(Table1[[#This Row],[modulair_err]])</f>
        <v>11.610723627781418</v>
      </c>
      <c r="M822" s="5">
        <f>ABS(Table1[[#This Row],[purpleair_err]])</f>
        <v>3.885283627781412</v>
      </c>
      <c r="N822" s="5">
        <f>Table1[[#This Row],[modulair_err]]^2</f>
        <v>134.80890316072168</v>
      </c>
      <c r="O822" s="5">
        <f>Table1[[#This Row],[purpleair_err]]^2</f>
        <v>15.095428868306289</v>
      </c>
      <c r="P822" s="5"/>
      <c r="Q822" s="5"/>
    </row>
    <row r="823" spans="1:17" x14ac:dyDescent="0.3">
      <c r="A823" s="2">
        <v>45537.708333333299</v>
      </c>
      <c r="B823" s="5">
        <v>50.5</v>
      </c>
      <c r="C823" s="5">
        <v>26.6</v>
      </c>
      <c r="D823" s="5">
        <v>30.7</v>
      </c>
      <c r="E823" s="5">
        <f t="shared" si="18"/>
        <v>35.93333333333333</v>
      </c>
      <c r="F823" s="5">
        <f>AVERAGE((Table1[[#This Row],[thermo]]*$S$7),(Table1[[#This Row],[1022]]*$T$7),( Table1[[#This Row],[1020]]*$U$7))</f>
        <v>31.69620862599913</v>
      </c>
      <c r="G823" s="5">
        <f>AVERAGE((Table1[[#This Row],[thermo]]*$S$8),(Table1[[#This Row],[1022]]*$T$8),( Table1[[#This Row],[1020]]*$U$8))</f>
        <v>34.412307400433207</v>
      </c>
      <c r="H823" s="5">
        <v>48.8</v>
      </c>
      <c r="I823" s="7">
        <v>39.008088999999998</v>
      </c>
      <c r="J823" s="7">
        <f>Table1[[#This Row],[modulair]]-Table1[[#This Row],[adjusted_weighted_FEM_avg]]</f>
        <v>14.38769259956679</v>
      </c>
      <c r="K823" s="5">
        <f>Table1[[#This Row],[purpleair]]-Table1[[#This Row],[adjusted_weighted_FEM_avg]]</f>
        <v>4.5957815995667914</v>
      </c>
      <c r="L823" s="5">
        <f>ABS(Table1[[#This Row],[modulair_err]])</f>
        <v>14.38769259956679</v>
      </c>
      <c r="M823" s="5">
        <f>ABS(Table1[[#This Row],[purpleair_err]])</f>
        <v>4.5957815995667914</v>
      </c>
      <c r="N823" s="5">
        <f>Table1[[#This Row],[modulair_err]]^2</f>
        <v>207.00569833962899</v>
      </c>
      <c r="O823" s="5">
        <f>Table1[[#This Row],[purpleair_err]]^2</f>
        <v>21.121208510916695</v>
      </c>
      <c r="P823" s="5"/>
      <c r="Q823" s="5"/>
    </row>
    <row r="824" spans="1:17" x14ac:dyDescent="0.3">
      <c r="A824" s="2">
        <v>45537.75</v>
      </c>
      <c r="B824" s="5">
        <v>34.700000000000003</v>
      </c>
      <c r="C824" s="5">
        <v>16.899999999999999</v>
      </c>
      <c r="D824" s="5">
        <v>17</v>
      </c>
      <c r="E824" s="5">
        <f t="shared" si="18"/>
        <v>22.866666666666664</v>
      </c>
      <c r="F824" s="5">
        <f>AVERAGE((Table1[[#This Row],[thermo]]*$S$7),(Table1[[#This Row],[1022]]*$T$7),( Table1[[#This Row],[1020]]*$U$7))</f>
        <v>19.890497434074216</v>
      </c>
      <c r="G824" s="5">
        <f>AVERAGE((Table1[[#This Row],[thermo]]*$S$8),(Table1[[#This Row],[1022]]*$T$8),( Table1[[#This Row],[1020]]*$U$8))</f>
        <v>21.771865591901598</v>
      </c>
      <c r="H824" s="5">
        <v>48.1</v>
      </c>
      <c r="I824" s="7">
        <v>36.693362999999998</v>
      </c>
      <c r="J824" s="7">
        <f>Table1[[#This Row],[modulair]]-Table1[[#This Row],[adjusted_weighted_FEM_avg]]</f>
        <v>26.328134408098403</v>
      </c>
      <c r="K824" s="5">
        <f>Table1[[#This Row],[purpleair]]-Table1[[#This Row],[adjusted_weighted_FEM_avg]]</f>
        <v>14.9214974080984</v>
      </c>
      <c r="L824" s="5">
        <f>ABS(Table1[[#This Row],[modulair_err]])</f>
        <v>26.328134408098403</v>
      </c>
      <c r="M824" s="5">
        <f>ABS(Table1[[#This Row],[purpleair_err]])</f>
        <v>14.9214974080984</v>
      </c>
      <c r="N824" s="5">
        <f>Table1[[#This Row],[modulair_err]]^2</f>
        <v>693.17066141089504</v>
      </c>
      <c r="O824" s="5">
        <f>Table1[[#This Row],[purpleair_err]]^2</f>
        <v>222.65108489988728</v>
      </c>
      <c r="P824" s="5"/>
      <c r="Q824" s="5"/>
    </row>
    <row r="825" spans="1:17" x14ac:dyDescent="0.3">
      <c r="A825" s="2">
        <v>45537.791666666701</v>
      </c>
      <c r="B825" s="5">
        <v>48.5</v>
      </c>
      <c r="C825" s="5">
        <v>42.2</v>
      </c>
      <c r="D825" s="5">
        <v>50.1</v>
      </c>
      <c r="E825" s="5">
        <f t="shared" si="18"/>
        <v>46.933333333333337</v>
      </c>
      <c r="F825" s="5">
        <f>AVERAGE((Table1[[#This Row],[thermo]]*$S$7),(Table1[[#This Row],[1022]]*$T$7),( Table1[[#This Row],[1020]]*$U$7))</f>
        <v>45.401968745547556</v>
      </c>
      <c r="G825" s="5">
        <f>AVERAGE((Table1[[#This Row],[thermo]]*$S$8),(Table1[[#This Row],[1022]]*$T$8),( Table1[[#This Row],[1020]]*$U$8))</f>
        <v>46.444627550906972</v>
      </c>
      <c r="H825" s="5">
        <v>102.2</v>
      </c>
      <c r="I825" s="7">
        <v>86.846170999999998</v>
      </c>
      <c r="J825" s="7">
        <f>Table1[[#This Row],[modulair]]-Table1[[#This Row],[adjusted_weighted_FEM_avg]]</f>
        <v>55.755372449093031</v>
      </c>
      <c r="K825" s="5">
        <f>Table1[[#This Row],[purpleair]]-Table1[[#This Row],[adjusted_weighted_FEM_avg]]</f>
        <v>40.401543449093026</v>
      </c>
      <c r="L825" s="5">
        <f>ABS(Table1[[#This Row],[modulair_err]])</f>
        <v>55.755372449093031</v>
      </c>
      <c r="M825" s="5">
        <f>ABS(Table1[[#This Row],[purpleair_err]])</f>
        <v>40.401543449093026</v>
      </c>
      <c r="N825" s="5">
        <f>Table1[[#This Row],[modulair_err]]^2</f>
        <v>3108.661556937082</v>
      </c>
      <c r="O825" s="5">
        <f>Table1[[#This Row],[purpleair_err]]^2</f>
        <v>1632.2847130689515</v>
      </c>
      <c r="P825" s="5"/>
      <c r="Q825" s="5"/>
    </row>
    <row r="826" spans="1:17" x14ac:dyDescent="0.3">
      <c r="A826" s="2">
        <v>45537.833333333299</v>
      </c>
      <c r="B826" s="5">
        <v>58.2</v>
      </c>
      <c r="C826" s="5">
        <v>31.6</v>
      </c>
      <c r="D826" s="5">
        <v>42.1</v>
      </c>
      <c r="E826" s="5">
        <f t="shared" si="18"/>
        <v>43.966666666666669</v>
      </c>
      <c r="F826" s="5">
        <f>AVERAGE((Table1[[#This Row],[thermo]]*$S$7),(Table1[[#This Row],[1022]]*$T$7),( Table1[[#This Row],[1020]]*$U$7))</f>
        <v>38.890038197100004</v>
      </c>
      <c r="G826" s="5">
        <f>AVERAGE((Table1[[#This Row],[thermo]]*$S$8),(Table1[[#This Row],[1022]]*$T$8),( Table1[[#This Row],[1020]]*$U$8))</f>
        <v>42.19740057544832</v>
      </c>
      <c r="H826" s="5">
        <v>47.9</v>
      </c>
      <c r="I826" s="7">
        <v>44.935490000000001</v>
      </c>
      <c r="J826" s="7">
        <f>Table1[[#This Row],[modulair]]-Table1[[#This Row],[adjusted_weighted_FEM_avg]]</f>
        <v>5.7025994245516785</v>
      </c>
      <c r="K826" s="5">
        <f>Table1[[#This Row],[purpleair]]-Table1[[#This Row],[adjusted_weighted_FEM_avg]]</f>
        <v>2.7380894245516814</v>
      </c>
      <c r="L826" s="5">
        <f>ABS(Table1[[#This Row],[modulair_err]])</f>
        <v>5.7025994245516785</v>
      </c>
      <c r="M826" s="5">
        <f>ABS(Table1[[#This Row],[purpleair_err]])</f>
        <v>2.7380894245516814</v>
      </c>
      <c r="N826" s="5">
        <f>Table1[[#This Row],[modulair_err]]^2</f>
        <v>32.519640196897136</v>
      </c>
      <c r="O826" s="5">
        <f>Table1[[#This Row],[purpleair_err]]^2</f>
        <v>7.4971336968417575</v>
      </c>
      <c r="P826" s="5"/>
      <c r="Q826" s="5"/>
    </row>
    <row r="827" spans="1:17" x14ac:dyDescent="0.3">
      <c r="A827" s="2">
        <v>45537.875</v>
      </c>
      <c r="B827" s="5">
        <v>43.6</v>
      </c>
      <c r="C827" s="5">
        <v>40.1</v>
      </c>
      <c r="D827" s="5">
        <v>33.6</v>
      </c>
      <c r="E827" s="5">
        <f t="shared" si="18"/>
        <v>39.1</v>
      </c>
      <c r="F827" s="5">
        <f>AVERAGE((Table1[[#This Row],[thermo]]*$S$7),(Table1[[#This Row],[1022]]*$T$7),( Table1[[#This Row],[1020]]*$U$7))</f>
        <v>38.911055440079267</v>
      </c>
      <c r="G827" s="5">
        <f>AVERAGE((Table1[[#This Row],[thermo]]*$S$8),(Table1[[#This Row],[1022]]*$T$8),( Table1[[#This Row],[1020]]*$U$8))</f>
        <v>38.968640276603296</v>
      </c>
      <c r="H827" s="5">
        <v>69.900000000000006</v>
      </c>
      <c r="I827" s="7">
        <v>54.737873</v>
      </c>
      <c r="J827" s="7">
        <f>Table1[[#This Row],[modulair]]-Table1[[#This Row],[adjusted_weighted_FEM_avg]]</f>
        <v>30.93135972339671</v>
      </c>
      <c r="K827" s="5">
        <f>Table1[[#This Row],[purpleair]]-Table1[[#This Row],[adjusted_weighted_FEM_avg]]</f>
        <v>15.769232723396705</v>
      </c>
      <c r="L827" s="5">
        <f>ABS(Table1[[#This Row],[modulair_err]])</f>
        <v>30.93135972339671</v>
      </c>
      <c r="M827" s="5">
        <f>ABS(Table1[[#This Row],[purpleair_err]])</f>
        <v>15.769232723396705</v>
      </c>
      <c r="N827" s="5">
        <f>Table1[[#This Row],[modulair_err]]^2</f>
        <v>956.74901433816819</v>
      </c>
      <c r="O827" s="5">
        <f>Table1[[#This Row],[purpleair_err]]^2</f>
        <v>248.66870068464547</v>
      </c>
      <c r="P827" s="5"/>
      <c r="Q827" s="5"/>
    </row>
    <row r="828" spans="1:17" x14ac:dyDescent="0.3">
      <c r="A828" s="2">
        <v>45537.916666666701</v>
      </c>
      <c r="B828" s="5">
        <v>44</v>
      </c>
      <c r="C828" s="5">
        <v>40.799999999999997</v>
      </c>
      <c r="D828" s="5">
        <v>48.9</v>
      </c>
      <c r="E828" s="5">
        <f t="shared" si="18"/>
        <v>44.566666666666663</v>
      </c>
      <c r="F828" s="5">
        <f>AVERAGE((Table1[[#This Row],[thermo]]*$S$7),(Table1[[#This Row],[1022]]*$T$7),( Table1[[#This Row],[1020]]*$U$7))</f>
        <v>43.540409420723336</v>
      </c>
      <c r="G828" s="5">
        <f>AVERAGE((Table1[[#This Row],[thermo]]*$S$8),(Table1[[#This Row],[1022]]*$T$8),( Table1[[#This Row],[1020]]*$U$8))</f>
        <v>44.265830277034148</v>
      </c>
      <c r="H828" s="5">
        <v>66.8</v>
      </c>
      <c r="I828" s="7">
        <v>54.337389999999999</v>
      </c>
      <c r="J828" s="7">
        <f>Table1[[#This Row],[modulair]]-Table1[[#This Row],[adjusted_weighted_FEM_avg]]</f>
        <v>22.534169722965849</v>
      </c>
      <c r="K828" s="5">
        <f>Table1[[#This Row],[purpleair]]-Table1[[#This Row],[adjusted_weighted_FEM_avg]]</f>
        <v>10.071559722965851</v>
      </c>
      <c r="L828" s="5">
        <f>ABS(Table1[[#This Row],[modulair_err]])</f>
        <v>22.534169722965849</v>
      </c>
      <c r="M828" s="5">
        <f>ABS(Table1[[#This Row],[purpleair_err]])</f>
        <v>10.071559722965851</v>
      </c>
      <c r="N828" s="5">
        <f>Table1[[#This Row],[modulair_err]]^2</f>
        <v>507.78880510343078</v>
      </c>
      <c r="O828" s="5">
        <f>Table1[[#This Row],[purpleair_err]]^2</f>
        <v>101.43631525326798</v>
      </c>
      <c r="P828" s="5"/>
      <c r="Q828" s="5"/>
    </row>
    <row r="829" spans="1:17" x14ac:dyDescent="0.3">
      <c r="A829" s="2">
        <v>45537.958333333299</v>
      </c>
      <c r="B829" s="5">
        <v>44.6</v>
      </c>
      <c r="C829" s="5">
        <v>33.700000000000003</v>
      </c>
      <c r="D829" s="5">
        <v>45.7</v>
      </c>
      <c r="E829" s="5">
        <f t="shared" si="18"/>
        <v>41.333333333333336</v>
      </c>
      <c r="F829" s="5">
        <f>AVERAGE((Table1[[#This Row],[thermo]]*$S$7),(Table1[[#This Row],[1022]]*$T$7),( Table1[[#This Row],[1020]]*$U$7))</f>
        <v>38.785223988487978</v>
      </c>
      <c r="G829" s="5">
        <f>AVERAGE((Table1[[#This Row],[thermo]]*$S$8),(Table1[[#This Row],[1022]]*$T$8),( Table1[[#This Row],[1020]]*$U$8))</f>
        <v>40.509265720509511</v>
      </c>
      <c r="H829" s="5">
        <v>55</v>
      </c>
      <c r="I829" s="7">
        <v>47.403283000000002</v>
      </c>
      <c r="J829" s="7">
        <f>Table1[[#This Row],[modulair]]-Table1[[#This Row],[adjusted_weighted_FEM_avg]]</f>
        <v>14.490734279490489</v>
      </c>
      <c r="K829" s="5">
        <f>Table1[[#This Row],[purpleair]]-Table1[[#This Row],[adjusted_weighted_FEM_avg]]</f>
        <v>6.894017279490491</v>
      </c>
      <c r="L829" s="5">
        <f>ABS(Table1[[#This Row],[modulair_err]])</f>
        <v>14.490734279490489</v>
      </c>
      <c r="M829" s="5">
        <f>ABS(Table1[[#This Row],[purpleair_err]])</f>
        <v>6.894017279490491</v>
      </c>
      <c r="N829" s="5">
        <f>Table1[[#This Row],[modulair_err]]^2</f>
        <v>209.98137995880074</v>
      </c>
      <c r="O829" s="5">
        <f>Table1[[#This Row],[purpleair_err]]^2</f>
        <v>47.527474249913475</v>
      </c>
      <c r="P829" s="5"/>
      <c r="Q829" s="5"/>
    </row>
    <row r="830" spans="1:17" x14ac:dyDescent="0.3">
      <c r="A830" s="2">
        <v>45538</v>
      </c>
      <c r="B830" s="5">
        <v>49.7</v>
      </c>
      <c r="C830" s="5">
        <v>33.5</v>
      </c>
      <c r="D830" s="5">
        <v>35.799999999999997</v>
      </c>
      <c r="E830" s="5">
        <f t="shared" si="18"/>
        <v>39.666666666666664</v>
      </c>
      <c r="F830" s="5">
        <f>AVERAGE((Table1[[#This Row],[thermo]]*$S$7),(Table1[[#This Row],[1022]]*$T$7),( Table1[[#This Row],[1020]]*$U$7))</f>
        <v>36.823758588956444</v>
      </c>
      <c r="G830" s="5">
        <f>AVERAGE((Table1[[#This Row],[thermo]]*$S$8),(Table1[[#This Row],[1022]]*$T$8),( Table1[[#This Row],[1020]]*$U$8))</f>
        <v>38.641844284067254</v>
      </c>
      <c r="H830" s="5">
        <v>62.9</v>
      </c>
      <c r="I830" s="7">
        <v>51.332217999999997</v>
      </c>
      <c r="J830" s="7">
        <f>Table1[[#This Row],[modulair]]-Table1[[#This Row],[adjusted_weighted_FEM_avg]]</f>
        <v>24.258155715932745</v>
      </c>
      <c r="K830" s="5">
        <f>Table1[[#This Row],[purpleair]]-Table1[[#This Row],[adjusted_weighted_FEM_avg]]</f>
        <v>12.690373715932743</v>
      </c>
      <c r="L830" s="5">
        <f>ABS(Table1[[#This Row],[modulair_err]])</f>
        <v>24.258155715932745</v>
      </c>
      <c r="M830" s="5">
        <f>ABS(Table1[[#This Row],[purpleair_err]])</f>
        <v>12.690373715932743</v>
      </c>
      <c r="N830" s="5">
        <f>Table1[[#This Row],[modulair_err]]^2</f>
        <v>588.45811873844048</v>
      </c>
      <c r="O830" s="5">
        <f>Table1[[#This Row],[purpleair_err]]^2</f>
        <v>161.04558505003664</v>
      </c>
      <c r="P830" s="5"/>
      <c r="Q830" s="5"/>
    </row>
    <row r="831" spans="1:17" x14ac:dyDescent="0.3">
      <c r="A831" s="2">
        <v>45538.041666666701</v>
      </c>
      <c r="B831" s="5">
        <v>37.799999999999997</v>
      </c>
      <c r="C831" s="5">
        <v>26.3</v>
      </c>
      <c r="D831" s="5">
        <v>35.299999999999997</v>
      </c>
      <c r="E831" s="5">
        <f t="shared" si="18"/>
        <v>33.133333333333333</v>
      </c>
      <c r="F831" s="5">
        <f>AVERAGE((Table1[[#This Row],[thermo]]*$S$7),(Table1[[#This Row],[1022]]*$T$7),( Table1[[#This Row],[1020]]*$U$7))</f>
        <v>30.667444934302264</v>
      </c>
      <c r="G831" s="5">
        <f>AVERAGE((Table1[[#This Row],[thermo]]*$S$8),(Table1[[#This Row],[1022]]*$T$8),( Table1[[#This Row],[1020]]*$U$8))</f>
        <v>32.311016657869793</v>
      </c>
      <c r="H831" s="5">
        <v>52.4</v>
      </c>
      <c r="I831" s="7">
        <v>46.264733</v>
      </c>
      <c r="J831" s="7">
        <f>Table1[[#This Row],[modulair]]-Table1[[#This Row],[adjusted_weighted_FEM_avg]]</f>
        <v>20.088983342130206</v>
      </c>
      <c r="K831" s="5">
        <f>Table1[[#This Row],[purpleair]]-Table1[[#This Row],[adjusted_weighted_FEM_avg]]</f>
        <v>13.953716342130207</v>
      </c>
      <c r="L831" s="5">
        <f>ABS(Table1[[#This Row],[modulair_err]])</f>
        <v>20.088983342130206</v>
      </c>
      <c r="M831" s="5">
        <f>ABS(Table1[[#This Row],[purpleair_err]])</f>
        <v>13.953716342130207</v>
      </c>
      <c r="N831" s="5">
        <f>Table1[[#This Row],[modulair_err]]^2</f>
        <v>403.56725172038489</v>
      </c>
      <c r="O831" s="5">
        <f>Table1[[#This Row],[purpleair_err]]^2</f>
        <v>194.70619975663161</v>
      </c>
      <c r="P831" s="5"/>
      <c r="Q831" s="5"/>
    </row>
    <row r="832" spans="1:17" x14ac:dyDescent="0.3">
      <c r="A832" s="2">
        <v>45538.083333333299</v>
      </c>
      <c r="B832" s="5">
        <v>27.2</v>
      </c>
      <c r="C832" s="5">
        <v>17.3</v>
      </c>
      <c r="D832" s="5">
        <v>28</v>
      </c>
      <c r="E832" s="5">
        <f t="shared" si="18"/>
        <v>24.166666666666668</v>
      </c>
      <c r="F832" s="5">
        <f>AVERAGE((Table1[[#This Row],[thermo]]*$S$7),(Table1[[#This Row],[1022]]*$T$7),( Table1[[#This Row],[1020]]*$U$7))</f>
        <v>21.864428819964981</v>
      </c>
      <c r="G832" s="5">
        <f>AVERAGE((Table1[[#This Row],[thermo]]*$S$8),(Table1[[#This Row],[1022]]*$T$8),( Table1[[#This Row],[1020]]*$U$8))</f>
        <v>23.420763843580833</v>
      </c>
      <c r="H832" s="5">
        <v>39.6</v>
      </c>
      <c r="I832" s="7">
        <v>33.042214999999999</v>
      </c>
      <c r="J832" s="7">
        <f>Table1[[#This Row],[modulair]]-Table1[[#This Row],[adjusted_weighted_FEM_avg]]</f>
        <v>16.179236156419169</v>
      </c>
      <c r="K832" s="5">
        <f>Table1[[#This Row],[purpleair]]-Table1[[#This Row],[adjusted_weighted_FEM_avg]]</f>
        <v>9.621451156419166</v>
      </c>
      <c r="L832" s="5">
        <f>ABS(Table1[[#This Row],[modulair_err]])</f>
        <v>16.179236156419169</v>
      </c>
      <c r="M832" s="5">
        <f>ABS(Table1[[#This Row],[purpleair_err]])</f>
        <v>9.621451156419166</v>
      </c>
      <c r="N832" s="5">
        <f>Table1[[#This Row],[modulair_err]]^2</f>
        <v>261.76768260518134</v>
      </c>
      <c r="O832" s="5">
        <f>Table1[[#This Row],[purpleair_err]]^2</f>
        <v>92.572322355359702</v>
      </c>
      <c r="P832" s="5"/>
      <c r="Q832" s="5"/>
    </row>
    <row r="833" spans="1:17" x14ac:dyDescent="0.3">
      <c r="A833" s="2">
        <v>45538.125</v>
      </c>
      <c r="B833" s="5">
        <v>22</v>
      </c>
      <c r="C833" s="5">
        <v>11</v>
      </c>
      <c r="D833" s="5">
        <v>9.6</v>
      </c>
      <c r="E833" s="5">
        <f t="shared" si="18"/>
        <v>14.200000000000001</v>
      </c>
      <c r="F833" s="5">
        <f>AVERAGE((Table1[[#This Row],[thermo]]*$S$7),(Table1[[#This Row],[1022]]*$T$7),( Table1[[#This Row],[1020]]*$U$7))</f>
        <v>12.449640600260279</v>
      </c>
      <c r="G833" s="5">
        <f>AVERAGE((Table1[[#This Row],[thermo]]*$S$8),(Table1[[#This Row],[1022]]*$T$8),( Table1[[#This Row],[1020]]*$U$8))</f>
        <v>13.542251343540405</v>
      </c>
      <c r="H833" s="5">
        <v>18.399999999999999</v>
      </c>
      <c r="I833" s="7">
        <v>16.814775000000001</v>
      </c>
      <c r="J833" s="7">
        <f>Table1[[#This Row],[modulair]]-Table1[[#This Row],[adjusted_weighted_FEM_avg]]</f>
        <v>4.8577486564595933</v>
      </c>
      <c r="K833" s="5">
        <f>Table1[[#This Row],[purpleair]]-Table1[[#This Row],[adjusted_weighted_FEM_avg]]</f>
        <v>3.2725236564595956</v>
      </c>
      <c r="L833" s="5">
        <f>ABS(Table1[[#This Row],[modulair_err]])</f>
        <v>4.8577486564595933</v>
      </c>
      <c r="M833" s="5">
        <f>ABS(Table1[[#This Row],[purpleair_err]])</f>
        <v>3.2725236564595956</v>
      </c>
      <c r="N833" s="5">
        <f>Table1[[#This Row],[modulair_err]]^2</f>
        <v>23.597722009334984</v>
      </c>
      <c r="O833" s="5">
        <f>Table1[[#This Row],[purpleair_err]]^2</f>
        <v>10.709411082087682</v>
      </c>
      <c r="P833" s="5"/>
      <c r="Q833" s="5"/>
    </row>
    <row r="834" spans="1:17" x14ac:dyDescent="0.3">
      <c r="A834" s="2">
        <v>45538.166666666701</v>
      </c>
      <c r="B834" s="5">
        <v>17.7</v>
      </c>
      <c r="C834" s="5">
        <v>11.4</v>
      </c>
      <c r="D834" s="5">
        <v>12.8</v>
      </c>
      <c r="E834" s="5">
        <f t="shared" si="18"/>
        <v>13.966666666666669</v>
      </c>
      <c r="F834" s="5">
        <f>AVERAGE((Table1[[#This Row],[thermo]]*$S$7),(Table1[[#This Row],[1022]]*$T$7),( Table1[[#This Row],[1020]]*$U$7))</f>
        <v>12.830364245693902</v>
      </c>
      <c r="G834" s="5">
        <f>AVERAGE((Table1[[#This Row],[thermo]]*$S$8),(Table1[[#This Row],[1022]]*$T$8),( Table1[[#This Row],[1020]]*$U$8))</f>
        <v>13.561617966996932</v>
      </c>
      <c r="H834" s="5">
        <v>16.8</v>
      </c>
      <c r="I834" s="7">
        <v>18.166734999999999</v>
      </c>
      <c r="J834" s="7">
        <f>Table1[[#This Row],[modulair]]-Table1[[#This Row],[adjusted_weighted_FEM_avg]]</f>
        <v>3.2383820330030684</v>
      </c>
      <c r="K834" s="5">
        <f>Table1[[#This Row],[purpleair]]-Table1[[#This Row],[adjusted_weighted_FEM_avg]]</f>
        <v>4.6051170330030669</v>
      </c>
      <c r="L834" s="5">
        <f>ABS(Table1[[#This Row],[modulair_err]])</f>
        <v>3.2383820330030684</v>
      </c>
      <c r="M834" s="5">
        <f>ABS(Table1[[#This Row],[purpleair_err]])</f>
        <v>4.6051170330030669</v>
      </c>
      <c r="N834" s="5">
        <f>Table1[[#This Row],[modulair_err]]^2</f>
        <v>10.487118191677085</v>
      </c>
      <c r="O834" s="5">
        <f>Table1[[#This Row],[purpleair_err]]^2</f>
        <v>21.207102887654969</v>
      </c>
      <c r="P834" s="5"/>
      <c r="Q834" s="5"/>
    </row>
    <row r="835" spans="1:17" x14ac:dyDescent="0.3">
      <c r="A835" s="2">
        <v>45538.208333333299</v>
      </c>
      <c r="B835" s="5">
        <v>21.7</v>
      </c>
      <c r="C835" s="5">
        <v>13</v>
      </c>
      <c r="D835" s="5">
        <v>11.8</v>
      </c>
      <c r="E835" s="5">
        <f t="shared" ref="E835:E898" si="19">AVERAGE(B835:D835)</f>
        <v>15.5</v>
      </c>
      <c r="F835" s="5">
        <f>AVERAGE((Table1[[#This Row],[thermo]]*$S$7),(Table1[[#This Row],[1022]]*$T$7),( Table1[[#This Row],[1020]]*$U$7))</f>
        <v>14.121260690277873</v>
      </c>
      <c r="G835" s="5">
        <f>AVERAGE((Table1[[#This Row],[thermo]]*$S$8),(Table1[[#This Row],[1022]]*$T$8),( Table1[[#This Row],[1020]]*$U$8))</f>
        <v>14.980974037784918</v>
      </c>
      <c r="H835" s="5">
        <v>18.600000000000001</v>
      </c>
      <c r="I835" s="7">
        <v>15.566395999999999</v>
      </c>
      <c r="J835" s="7">
        <f>Table1[[#This Row],[modulair]]-Table1[[#This Row],[adjusted_weighted_FEM_avg]]</f>
        <v>3.6190259622150833</v>
      </c>
      <c r="K835" s="5">
        <f>Table1[[#This Row],[purpleair]]-Table1[[#This Row],[adjusted_weighted_FEM_avg]]</f>
        <v>0.58542196221508114</v>
      </c>
      <c r="L835" s="5">
        <f>ABS(Table1[[#This Row],[modulair_err]])</f>
        <v>3.6190259622150833</v>
      </c>
      <c r="M835" s="5">
        <f>ABS(Table1[[#This Row],[purpleair_err]])</f>
        <v>0.58542196221508114</v>
      </c>
      <c r="N835" s="5">
        <f>Table1[[#This Row],[modulair_err]]^2</f>
        <v>13.09734891518681</v>
      </c>
      <c r="O835" s="5">
        <f>Table1[[#This Row],[purpleair_err]]^2</f>
        <v>0.34271887384375588</v>
      </c>
      <c r="P835" s="5"/>
      <c r="Q835" s="5"/>
    </row>
    <row r="836" spans="1:17" x14ac:dyDescent="0.3">
      <c r="A836" s="2">
        <v>45538.25</v>
      </c>
      <c r="B836" s="5">
        <v>22.5</v>
      </c>
      <c r="C836" s="5">
        <v>9.1</v>
      </c>
      <c r="D836" s="5">
        <v>15</v>
      </c>
      <c r="E836" s="5">
        <f t="shared" si="19"/>
        <v>15.533333333333333</v>
      </c>
      <c r="F836" s="5">
        <f>AVERAGE((Table1[[#This Row],[thermo]]*$S$7),(Table1[[#This Row],[1022]]*$T$7),( Table1[[#This Row],[1020]]*$U$7))</f>
        <v>12.938826975390592</v>
      </c>
      <c r="G836" s="5">
        <f>AVERAGE((Table1[[#This Row],[thermo]]*$S$8),(Table1[[#This Row],[1022]]*$T$8),( Table1[[#This Row],[1020]]*$U$8))</f>
        <v>14.634191242129832</v>
      </c>
      <c r="H836" s="5">
        <v>19.2</v>
      </c>
      <c r="I836" s="7">
        <v>16.366985</v>
      </c>
      <c r="J836" s="7">
        <f>Table1[[#This Row],[modulair]]-Table1[[#This Row],[adjusted_weighted_FEM_avg]]</f>
        <v>4.5658087578701672</v>
      </c>
      <c r="K836" s="5">
        <f>Table1[[#This Row],[purpleair]]-Table1[[#This Row],[adjusted_weighted_FEM_avg]]</f>
        <v>1.7327937578701675</v>
      </c>
      <c r="L836" s="5">
        <f>ABS(Table1[[#This Row],[modulair_err]])</f>
        <v>4.5658087578701672</v>
      </c>
      <c r="M836" s="5">
        <f>ABS(Table1[[#This Row],[purpleair_err]])</f>
        <v>1.7327937578701675</v>
      </c>
      <c r="N836" s="5">
        <f>Table1[[#This Row],[modulair_err]]^2</f>
        <v>20.846609613443917</v>
      </c>
      <c r="O836" s="5">
        <f>Table1[[#This Row],[purpleair_err]]^2</f>
        <v>3.0025742073138169</v>
      </c>
      <c r="P836" s="5"/>
      <c r="Q836" s="5"/>
    </row>
    <row r="837" spans="1:17" x14ac:dyDescent="0.3">
      <c r="A837" s="2">
        <v>45538.291666666701</v>
      </c>
      <c r="B837" s="5">
        <v>8.6999999999999993</v>
      </c>
      <c r="C837" s="5">
        <v>15</v>
      </c>
      <c r="D837" s="5">
        <v>17.2</v>
      </c>
      <c r="E837" s="5">
        <f t="shared" si="19"/>
        <v>13.633333333333333</v>
      </c>
      <c r="F837" s="5">
        <f>AVERAGE((Table1[[#This Row],[thermo]]*$S$7),(Table1[[#This Row],[1022]]*$T$7),( Table1[[#This Row],[1020]]*$U$7))</f>
        <v>14.550832092686584</v>
      </c>
      <c r="G837" s="5">
        <f>AVERAGE((Table1[[#This Row],[thermo]]*$S$8),(Table1[[#This Row],[1022]]*$T$8),( Table1[[#This Row],[1020]]*$U$8))</f>
        <v>13.992048879476316</v>
      </c>
      <c r="H837" s="5">
        <v>17.8</v>
      </c>
      <c r="I837" s="7">
        <v>15.21194</v>
      </c>
      <c r="J837" s="7">
        <f>Table1[[#This Row],[modulair]]-Table1[[#This Row],[adjusted_weighted_FEM_avg]]</f>
        <v>3.8079511205236845</v>
      </c>
      <c r="K837" s="5">
        <f>Table1[[#This Row],[purpleair]]-Table1[[#This Row],[adjusted_weighted_FEM_avg]]</f>
        <v>1.219891120523684</v>
      </c>
      <c r="L837" s="5">
        <f>ABS(Table1[[#This Row],[modulair_err]])</f>
        <v>3.8079511205236845</v>
      </c>
      <c r="M837" s="5">
        <f>ABS(Table1[[#This Row],[purpleair_err]])</f>
        <v>1.219891120523684</v>
      </c>
      <c r="N837" s="5">
        <f>Table1[[#This Row],[modulair_err]]^2</f>
        <v>14.500491736297583</v>
      </c>
      <c r="O837" s="5">
        <f>Table1[[#This Row],[purpleair_err]]^2</f>
        <v>1.4881343459325294</v>
      </c>
      <c r="P837" s="5"/>
      <c r="Q837" s="5"/>
    </row>
    <row r="838" spans="1:17" x14ac:dyDescent="0.3">
      <c r="A838" s="2">
        <v>45538.333333333299</v>
      </c>
      <c r="B838" s="5">
        <v>-4.9000000000000004</v>
      </c>
      <c r="C838" s="5">
        <v>26</v>
      </c>
      <c r="D838" s="5">
        <v>17.2</v>
      </c>
      <c r="E838" s="5">
        <f t="shared" si="19"/>
        <v>12.766666666666666</v>
      </c>
      <c r="F838" s="5">
        <f>AVERAGE((Table1[[#This Row],[thermo]]*$S$7),(Table1[[#This Row],[1022]]*$T$7),( Table1[[#This Row],[1020]]*$U$7))</f>
        <v>18.457465163471596</v>
      </c>
      <c r="G838" s="5">
        <f>AVERAGE((Table1[[#This Row],[thermo]]*$S$8),(Table1[[#This Row],[1022]]*$T$8),( Table1[[#This Row],[1020]]*$U$8))</f>
        <v>14.778216717866707</v>
      </c>
      <c r="H838" s="5">
        <v>17.600000000000001</v>
      </c>
      <c r="I838" s="7">
        <v>15.035978999999999</v>
      </c>
      <c r="J838" s="7">
        <f>Table1[[#This Row],[modulair]]-Table1[[#This Row],[adjusted_weighted_FEM_avg]]</f>
        <v>2.8217832821332944</v>
      </c>
      <c r="K838" s="5">
        <f>Table1[[#This Row],[purpleair]]-Table1[[#This Row],[adjusted_weighted_FEM_avg]]</f>
        <v>0.25776228213329233</v>
      </c>
      <c r="L838" s="5">
        <f>ABS(Table1[[#This Row],[modulair_err]])</f>
        <v>2.8217832821332944</v>
      </c>
      <c r="M838" s="5">
        <f>ABS(Table1[[#This Row],[purpleair_err]])</f>
        <v>0.25776228213329233</v>
      </c>
      <c r="N838" s="5">
        <f>Table1[[#This Row],[modulair_err]]^2</f>
        <v>7.9624608913269475</v>
      </c>
      <c r="O838" s="5">
        <f>Table1[[#This Row],[purpleair_err]]^2</f>
        <v>6.6441394090562989E-2</v>
      </c>
      <c r="P838" s="5"/>
      <c r="Q838" s="5"/>
    </row>
    <row r="839" spans="1:17" x14ac:dyDescent="0.3">
      <c r="A839" s="2">
        <v>45538.375</v>
      </c>
      <c r="B839" s="5">
        <v>15.7</v>
      </c>
      <c r="C839" s="5">
        <v>15.7</v>
      </c>
      <c r="D839" s="5">
        <v>13.3</v>
      </c>
      <c r="E839" s="5">
        <f t="shared" si="19"/>
        <v>14.9</v>
      </c>
      <c r="F839" s="5">
        <f>AVERAGE((Table1[[#This Row],[thermo]]*$S$7),(Table1[[#This Row],[1022]]*$T$7),( Table1[[#This Row],[1020]]*$U$7))</f>
        <v>15.04586910774634</v>
      </c>
      <c r="G839" s="5">
        <f>AVERAGE((Table1[[#This Row],[thermo]]*$S$8),(Table1[[#This Row],[1022]]*$T$8),( Table1[[#This Row],[1020]]*$U$8))</f>
        <v>14.930888769017832</v>
      </c>
      <c r="H839" s="5">
        <v>16.5</v>
      </c>
      <c r="I839" s="7">
        <v>14.979692999999999</v>
      </c>
      <c r="J839" s="7">
        <f>Table1[[#This Row],[modulair]]-Table1[[#This Row],[adjusted_weighted_FEM_avg]]</f>
        <v>1.569111230982168</v>
      </c>
      <c r="K839" s="5">
        <f>Table1[[#This Row],[purpleair]]-Table1[[#This Row],[adjusted_weighted_FEM_avg]]</f>
        <v>4.880423098216724E-2</v>
      </c>
      <c r="L839" s="5">
        <f>ABS(Table1[[#This Row],[modulair_err]])</f>
        <v>1.569111230982168</v>
      </c>
      <c r="M839" s="5">
        <f>ABS(Table1[[#This Row],[purpleair_err]])</f>
        <v>4.880423098216724E-2</v>
      </c>
      <c r="N839" s="5">
        <f>Table1[[#This Row],[modulair_err]]^2</f>
        <v>2.4621100551943744</v>
      </c>
      <c r="O839" s="5">
        <f>Table1[[#This Row],[purpleair_err]]^2</f>
        <v>2.381852961760733E-3</v>
      </c>
      <c r="P839" s="5"/>
      <c r="Q839" s="5"/>
    </row>
    <row r="840" spans="1:17" x14ac:dyDescent="0.3">
      <c r="A840" s="2">
        <v>45538.416666666701</v>
      </c>
      <c r="B840" s="5">
        <v>10.8</v>
      </c>
      <c r="C840" s="5">
        <v>8.1999999999999993</v>
      </c>
      <c r="D840" s="5">
        <v>12.8</v>
      </c>
      <c r="E840" s="5">
        <f t="shared" si="19"/>
        <v>10.6</v>
      </c>
      <c r="F840" s="5">
        <f>AVERAGE((Table1[[#This Row],[thermo]]*$S$7),(Table1[[#This Row],[1022]]*$T$7),( Table1[[#This Row],[1020]]*$U$7))</f>
        <v>9.8865839750553999</v>
      </c>
      <c r="G840" s="5">
        <f>AVERAGE((Table1[[#This Row],[thermo]]*$S$8),(Table1[[#This Row],[1022]]*$T$8),( Table1[[#This Row],[1020]]*$U$8))</f>
        <v>10.38106975576382</v>
      </c>
      <c r="H840" s="5">
        <v>13.3</v>
      </c>
      <c r="I840" s="7">
        <v>13.364917</v>
      </c>
      <c r="J840" s="7">
        <f>Table1[[#This Row],[modulair]]-Table1[[#This Row],[adjusted_weighted_FEM_avg]]</f>
        <v>2.9189302442361811</v>
      </c>
      <c r="K840" s="5">
        <f>Table1[[#This Row],[purpleair]]-Table1[[#This Row],[adjusted_weighted_FEM_avg]]</f>
        <v>2.9838472442361805</v>
      </c>
      <c r="L840" s="5">
        <f>ABS(Table1[[#This Row],[modulair_err]])</f>
        <v>2.9189302442361811</v>
      </c>
      <c r="M840" s="5">
        <f>ABS(Table1[[#This Row],[purpleair_err]])</f>
        <v>2.9838472442361805</v>
      </c>
      <c r="N840" s="5">
        <f>Table1[[#This Row],[modulair_err]]^2</f>
        <v>8.520153770716691</v>
      </c>
      <c r="O840" s="5">
        <f>Table1[[#This Row],[purpleair_err]]^2</f>
        <v>8.9033443769358485</v>
      </c>
      <c r="P840" s="5"/>
      <c r="Q840" s="5"/>
    </row>
    <row r="841" spans="1:17" x14ac:dyDescent="0.3">
      <c r="A841" s="2">
        <v>45538.458333333299</v>
      </c>
      <c r="B841" s="5">
        <v>4.0999999999999996</v>
      </c>
      <c r="C841" s="5">
        <v>10.3</v>
      </c>
      <c r="D841" s="5">
        <v>11.3</v>
      </c>
      <c r="E841" s="5">
        <f t="shared" si="19"/>
        <v>8.5666666666666682</v>
      </c>
      <c r="F841" s="5">
        <f>AVERAGE((Table1[[#This Row],[thermo]]*$S$7),(Table1[[#This Row],[1022]]*$T$7),( Table1[[#This Row],[1020]]*$U$7))</f>
        <v>9.5404140734149809</v>
      </c>
      <c r="G841" s="5">
        <f>AVERAGE((Table1[[#This Row],[thermo]]*$S$8),(Table1[[#This Row],[1022]]*$T$8),( Table1[[#This Row],[1020]]*$U$8))</f>
        <v>8.9346832599999004</v>
      </c>
      <c r="H841" s="5">
        <v>10</v>
      </c>
      <c r="I841" s="7">
        <v>12.507395000000001</v>
      </c>
      <c r="J841" s="7">
        <f>Table1[[#This Row],[modulair]]-Table1[[#This Row],[adjusted_weighted_FEM_avg]]</f>
        <v>1.0653167400000996</v>
      </c>
      <c r="K841" s="5">
        <f>Table1[[#This Row],[purpleair]]-Table1[[#This Row],[adjusted_weighted_FEM_avg]]</f>
        <v>3.5727117400001003</v>
      </c>
      <c r="L841" s="5">
        <f>ABS(Table1[[#This Row],[modulair_err]])</f>
        <v>1.0653167400000996</v>
      </c>
      <c r="M841" s="5">
        <f>ABS(Table1[[#This Row],[purpleair_err]])</f>
        <v>3.5727117400001003</v>
      </c>
      <c r="N841" s="5">
        <f>Table1[[#This Row],[modulair_err]]^2</f>
        <v>1.1348997565244396</v>
      </c>
      <c r="O841" s="5">
        <f>Table1[[#This Row],[purpleair_err]]^2</f>
        <v>12.764269177134544</v>
      </c>
      <c r="P841" s="5"/>
      <c r="Q841" s="5"/>
    </row>
    <row r="842" spans="1:17" x14ac:dyDescent="0.3">
      <c r="A842" s="2">
        <v>45538.5</v>
      </c>
      <c r="B842" s="5">
        <v>23.8</v>
      </c>
      <c r="C842" s="5">
        <v>6.9</v>
      </c>
      <c r="D842" s="5">
        <v>13.3</v>
      </c>
      <c r="E842" s="5">
        <f t="shared" si="19"/>
        <v>14.666666666666666</v>
      </c>
      <c r="F842" s="5">
        <f>AVERAGE((Table1[[#This Row],[thermo]]*$S$7),(Table1[[#This Row],[1022]]*$T$7),( Table1[[#This Row],[1020]]*$U$7))</f>
        <v>11.457764184543032</v>
      </c>
      <c r="G842" s="5">
        <f>AVERAGE((Table1[[#This Row],[thermo]]*$S$8),(Table1[[#This Row],[1022]]*$T$8),( Table1[[#This Row],[1020]]*$U$8))</f>
        <v>13.546072609097786</v>
      </c>
      <c r="H842" s="5">
        <v>19.5</v>
      </c>
      <c r="I842" s="7">
        <v>15.947357999999999</v>
      </c>
      <c r="J842" s="7">
        <f>Table1[[#This Row],[modulair]]-Table1[[#This Row],[adjusted_weighted_FEM_avg]]</f>
        <v>5.9539273909022139</v>
      </c>
      <c r="K842" s="5">
        <f>Table1[[#This Row],[purpleair]]-Table1[[#This Row],[adjusted_weighted_FEM_avg]]</f>
        <v>2.4012853909022134</v>
      </c>
      <c r="L842" s="5">
        <f>ABS(Table1[[#This Row],[modulair_err]])</f>
        <v>5.9539273909022139</v>
      </c>
      <c r="M842" s="5">
        <f>ABS(Table1[[#This Row],[purpleair_err]])</f>
        <v>2.4012853909022134</v>
      </c>
      <c r="N842" s="5">
        <f>Table1[[#This Row],[modulair_err]]^2</f>
        <v>35.449251376135642</v>
      </c>
      <c r="O842" s="5">
        <f>Table1[[#This Row],[purpleair_err]]^2</f>
        <v>5.7661715285603954</v>
      </c>
      <c r="P842" s="5"/>
      <c r="Q842" s="5"/>
    </row>
    <row r="843" spans="1:17" x14ac:dyDescent="0.3">
      <c r="A843" s="2">
        <v>45538.541666666701</v>
      </c>
      <c r="B843" s="5">
        <v>16.5</v>
      </c>
      <c r="C843" s="5">
        <v>22.3</v>
      </c>
      <c r="D843" s="5">
        <v>25.7</v>
      </c>
      <c r="E843" s="5">
        <f t="shared" si="19"/>
        <v>21.5</v>
      </c>
      <c r="F843" s="5">
        <f>AVERAGE((Table1[[#This Row],[thermo]]*$S$7),(Table1[[#This Row],[1022]]*$T$7),( Table1[[#This Row],[1020]]*$U$7))</f>
        <v>22.261134673089543</v>
      </c>
      <c r="G843" s="5">
        <f>AVERAGE((Table1[[#This Row],[thermo]]*$S$8),(Table1[[#This Row],[1022]]*$T$8),( Table1[[#This Row],[1020]]*$U$8))</f>
        <v>21.812554475040731</v>
      </c>
      <c r="H843" s="5">
        <v>41.6</v>
      </c>
      <c r="I843" s="7">
        <v>34.406393999999999</v>
      </c>
      <c r="J843" s="7">
        <f>Table1[[#This Row],[modulair]]-Table1[[#This Row],[adjusted_weighted_FEM_avg]]</f>
        <v>19.787445524959271</v>
      </c>
      <c r="K843" s="5">
        <f>Table1[[#This Row],[purpleair]]-Table1[[#This Row],[adjusted_weighted_FEM_avg]]</f>
        <v>12.593839524959268</v>
      </c>
      <c r="L843" s="5">
        <f>ABS(Table1[[#This Row],[modulair_err]])</f>
        <v>19.787445524959271</v>
      </c>
      <c r="M843" s="5">
        <f>ABS(Table1[[#This Row],[purpleair_err]])</f>
        <v>12.593839524959268</v>
      </c>
      <c r="N843" s="5">
        <f>Table1[[#This Row],[modulair_err]]^2</f>
        <v>391.54300040323068</v>
      </c>
      <c r="O843" s="5">
        <f>Table1[[#This Row],[purpleair_err]]^2</f>
        <v>158.60479398042628</v>
      </c>
      <c r="P843" s="5"/>
      <c r="Q843" s="5"/>
    </row>
    <row r="844" spans="1:17" x14ac:dyDescent="0.3">
      <c r="A844" s="2">
        <v>45538.583333333299</v>
      </c>
      <c r="B844" s="5">
        <v>32.1</v>
      </c>
      <c r="C844" s="5">
        <v>23.7</v>
      </c>
      <c r="D844" s="5">
        <v>28.9</v>
      </c>
      <c r="E844" s="5">
        <f t="shared" si="19"/>
        <v>28.233333333333331</v>
      </c>
      <c r="F844" s="5">
        <f>AVERAGE((Table1[[#This Row],[thermo]]*$S$7),(Table1[[#This Row],[1022]]*$T$7),( Table1[[#This Row],[1020]]*$U$7))</f>
        <v>26.51566745572195</v>
      </c>
      <c r="G844" s="5">
        <f>AVERAGE((Table1[[#This Row],[thermo]]*$S$8),(Table1[[#This Row],[1022]]*$T$8),( Table1[[#This Row],[1020]]*$U$8))</f>
        <v>27.650367332360034</v>
      </c>
      <c r="H844" s="5">
        <v>38.6</v>
      </c>
      <c r="I844" s="7">
        <v>31.859707</v>
      </c>
      <c r="J844" s="7">
        <f>Table1[[#This Row],[modulair]]-Table1[[#This Row],[adjusted_weighted_FEM_avg]]</f>
        <v>10.949632667639968</v>
      </c>
      <c r="K844" s="5">
        <f>Table1[[#This Row],[purpleair]]-Table1[[#This Row],[adjusted_weighted_FEM_avg]]</f>
        <v>4.2093396676399664</v>
      </c>
      <c r="L844" s="5">
        <f>ABS(Table1[[#This Row],[modulair_err]])</f>
        <v>10.949632667639968</v>
      </c>
      <c r="M844" s="5">
        <f>ABS(Table1[[#This Row],[purpleair_err]])</f>
        <v>4.2093396676399664</v>
      </c>
      <c r="N844" s="5">
        <f>Table1[[#This Row],[modulair_err]]^2</f>
        <v>119.89445555624835</v>
      </c>
      <c r="O844" s="5">
        <f>Table1[[#This Row],[purpleair_err]]^2</f>
        <v>17.718540437567341</v>
      </c>
      <c r="P844" s="5"/>
      <c r="Q844" s="5"/>
    </row>
    <row r="845" spans="1:17" x14ac:dyDescent="0.3">
      <c r="A845" s="2">
        <v>45538.625</v>
      </c>
      <c r="B845" s="5">
        <v>27.7</v>
      </c>
      <c r="C845" s="5">
        <v>4.5</v>
      </c>
      <c r="D845" s="5">
        <v>9.6</v>
      </c>
      <c r="E845" s="5">
        <f t="shared" si="19"/>
        <v>13.933333333333335</v>
      </c>
      <c r="F845" s="5">
        <f>AVERAGE((Table1[[#This Row],[thermo]]*$S$7),(Table1[[#This Row],[1022]]*$T$7),( Table1[[#This Row],[1020]]*$U$7))</f>
        <v>9.7522311764515681</v>
      </c>
      <c r="G845" s="5">
        <f>AVERAGE((Table1[[#This Row],[thermo]]*$S$8),(Table1[[#This Row],[1022]]*$T$8),( Table1[[#This Row],[1020]]*$U$8))</f>
        <v>12.44244044123978</v>
      </c>
      <c r="H845" s="5">
        <v>13.4</v>
      </c>
      <c r="I845" s="7">
        <v>11.816064000000001</v>
      </c>
      <c r="J845" s="7">
        <f>Table1[[#This Row],[modulair]]-Table1[[#This Row],[adjusted_weighted_FEM_avg]]</f>
        <v>0.95755955876022014</v>
      </c>
      <c r="K845" s="5">
        <f>Table1[[#This Row],[purpleair]]-Table1[[#This Row],[adjusted_weighted_FEM_avg]]</f>
        <v>-0.62637644123977942</v>
      </c>
      <c r="L845" s="5">
        <f>ABS(Table1[[#This Row],[modulair_err]])</f>
        <v>0.95755955876022014</v>
      </c>
      <c r="M845" s="5">
        <f>ABS(Table1[[#This Row],[purpleair_err]])</f>
        <v>0.62637644123977942</v>
      </c>
      <c r="N845" s="5">
        <f>Table1[[#This Row],[modulair_err]]^2</f>
        <v>0.9169203085730675</v>
      </c>
      <c r="O845" s="5">
        <f>Table1[[#This Row],[purpleair_err]]^2</f>
        <v>0.39234744614021083</v>
      </c>
      <c r="P845" s="5"/>
      <c r="Q845" s="5"/>
    </row>
    <row r="846" spans="1:17" x14ac:dyDescent="0.3">
      <c r="A846" s="2">
        <v>45538.666666666701</v>
      </c>
      <c r="B846" s="5">
        <v>15.5</v>
      </c>
      <c r="C846" s="5">
        <v>5.0999999999999996</v>
      </c>
      <c r="D846" s="5">
        <v>7</v>
      </c>
      <c r="E846" s="5">
        <f t="shared" si="19"/>
        <v>9.2000000000000011</v>
      </c>
      <c r="F846" s="5">
        <f>AVERAGE((Table1[[#This Row],[thermo]]*$S$7),(Table1[[#This Row],[1022]]*$T$7),( Table1[[#This Row],[1020]]*$U$7))</f>
        <v>7.3491860159777005</v>
      </c>
      <c r="G846" s="5">
        <f>AVERAGE((Table1[[#This Row],[thermo]]*$S$8),(Table1[[#This Row],[1022]]*$T$8),( Table1[[#This Row],[1020]]*$U$8))</f>
        <v>8.5366393100528857</v>
      </c>
      <c r="H846" s="5">
        <v>14.9</v>
      </c>
      <c r="I846" s="7">
        <v>13.852918000000001</v>
      </c>
      <c r="J846" s="7">
        <f>Table1[[#This Row],[modulair]]-Table1[[#This Row],[adjusted_weighted_FEM_avg]]</f>
        <v>6.3633606899471147</v>
      </c>
      <c r="K846" s="5">
        <f>Table1[[#This Row],[purpleair]]-Table1[[#This Row],[adjusted_weighted_FEM_avg]]</f>
        <v>5.3162786899471151</v>
      </c>
      <c r="L846" s="5">
        <f>ABS(Table1[[#This Row],[modulair_err]])</f>
        <v>6.3633606899471147</v>
      </c>
      <c r="M846" s="5">
        <f>ABS(Table1[[#This Row],[purpleair_err]])</f>
        <v>5.3162786899471151</v>
      </c>
      <c r="N846" s="5">
        <f>Table1[[#This Row],[modulair_err]]^2</f>
        <v>40.492359270364219</v>
      </c>
      <c r="O846" s="5">
        <f>Table1[[#This Row],[purpleair_err]]^2</f>
        <v>28.262819109185813</v>
      </c>
      <c r="P846" s="5"/>
      <c r="Q846" s="5"/>
    </row>
    <row r="847" spans="1:17" x14ac:dyDescent="0.3">
      <c r="A847" s="2">
        <v>45538.708333333299</v>
      </c>
      <c r="B847" s="5">
        <v>12.4</v>
      </c>
      <c r="C847" s="5">
        <v>8.4</v>
      </c>
      <c r="D847" s="5">
        <v>8.4</v>
      </c>
      <c r="E847" s="5">
        <f t="shared" si="19"/>
        <v>9.7333333333333343</v>
      </c>
      <c r="F847" s="5">
        <f>AVERAGE((Table1[[#This Row],[thermo]]*$S$7),(Table1[[#This Row],[1022]]*$T$7),( Table1[[#This Row],[1020]]*$U$7))</f>
        <v>9.0658970742090599</v>
      </c>
      <c r="G847" s="5">
        <f>AVERAGE((Table1[[#This Row],[thermo]]*$S$8),(Table1[[#This Row],[1022]]*$T$8),( Table1[[#This Row],[1020]]*$U$8))</f>
        <v>9.4875998405866682</v>
      </c>
      <c r="H847" s="5">
        <v>12.8</v>
      </c>
      <c r="I847" s="7">
        <v>11.863239</v>
      </c>
      <c r="J847" s="7">
        <f>Table1[[#This Row],[modulair]]-Table1[[#This Row],[adjusted_weighted_FEM_avg]]</f>
        <v>3.3124001594133325</v>
      </c>
      <c r="K847" s="5">
        <f>Table1[[#This Row],[purpleair]]-Table1[[#This Row],[adjusted_weighted_FEM_avg]]</f>
        <v>2.3756391594133319</v>
      </c>
      <c r="L847" s="5">
        <f>ABS(Table1[[#This Row],[modulair_err]])</f>
        <v>3.3124001594133325</v>
      </c>
      <c r="M847" s="5">
        <f>ABS(Table1[[#This Row],[purpleair_err]])</f>
        <v>2.3756391594133319</v>
      </c>
      <c r="N847" s="5">
        <f>Table1[[#This Row],[modulair_err]]^2</f>
        <v>10.971994816081471</v>
      </c>
      <c r="O847" s="5">
        <f>Table1[[#This Row],[purpleair_err]]^2</f>
        <v>5.643661415738082</v>
      </c>
      <c r="P847" s="5"/>
      <c r="Q847" s="5"/>
    </row>
    <row r="848" spans="1:17" x14ac:dyDescent="0.3">
      <c r="A848" s="2">
        <v>45538.75</v>
      </c>
      <c r="B848" s="5">
        <v>8.3000000000000007</v>
      </c>
      <c r="C848" s="5">
        <v>6.5</v>
      </c>
      <c r="D848" s="5">
        <v>9.1</v>
      </c>
      <c r="E848" s="5">
        <f t="shared" si="19"/>
        <v>7.9666666666666659</v>
      </c>
      <c r="F848" s="5">
        <f>AVERAGE((Table1[[#This Row],[thermo]]*$S$7),(Table1[[#This Row],[1022]]*$T$7),( Table1[[#This Row],[1020]]*$U$7))</f>
        <v>7.50829548333554</v>
      </c>
      <c r="G848" s="5">
        <f>AVERAGE((Table1[[#This Row],[thermo]]*$S$8),(Table1[[#This Row],[1022]]*$T$8),( Table1[[#This Row],[1020]]*$U$8))</f>
        <v>7.822623761828015</v>
      </c>
      <c r="H848" s="5">
        <v>12.1</v>
      </c>
      <c r="I848" s="7">
        <v>10.638698</v>
      </c>
      <c r="J848" s="7">
        <f>Table1[[#This Row],[modulair]]-Table1[[#This Row],[adjusted_weighted_FEM_avg]]</f>
        <v>4.2773762381719846</v>
      </c>
      <c r="K848" s="5">
        <f>Table1[[#This Row],[purpleair]]-Table1[[#This Row],[adjusted_weighted_FEM_avg]]</f>
        <v>2.8160742381719848</v>
      </c>
      <c r="L848" s="5">
        <f>ABS(Table1[[#This Row],[modulair_err]])</f>
        <v>4.2773762381719846</v>
      </c>
      <c r="M848" s="5">
        <f>ABS(Table1[[#This Row],[purpleair_err]])</f>
        <v>2.8160742381719848</v>
      </c>
      <c r="N848" s="5">
        <f>Table1[[#This Row],[modulair_err]]^2</f>
        <v>18.295947482878319</v>
      </c>
      <c r="O848" s="5">
        <f>Table1[[#This Row],[purpleair_err]]^2</f>
        <v>7.9302741148959246</v>
      </c>
      <c r="P848" s="5"/>
      <c r="Q848" s="5"/>
    </row>
    <row r="849" spans="1:17" x14ac:dyDescent="0.3">
      <c r="A849" s="2">
        <v>45538.791666666701</v>
      </c>
      <c r="B849" s="5">
        <v>15.8</v>
      </c>
      <c r="C849" s="5">
        <v>9.3000000000000007</v>
      </c>
      <c r="D849" s="5">
        <v>7.7</v>
      </c>
      <c r="E849" s="5">
        <f t="shared" si="19"/>
        <v>10.933333333333335</v>
      </c>
      <c r="F849" s="5">
        <f>AVERAGE((Table1[[#This Row],[thermo]]*$S$7),(Table1[[#This Row],[1022]]*$T$7),( Table1[[#This Row],[1020]]*$U$7))</f>
        <v>9.9459954840872822</v>
      </c>
      <c r="G849" s="5">
        <f>AVERAGE((Table1[[#This Row],[thermo]]*$S$8),(Table1[[#This Row],[1022]]*$T$8),( Table1[[#This Row],[1020]]*$U$8))</f>
        <v>10.554608920298557</v>
      </c>
      <c r="H849" s="5">
        <v>12.6</v>
      </c>
      <c r="I849" s="7">
        <v>11.275815</v>
      </c>
      <c r="J849" s="7">
        <f>Table1[[#This Row],[modulair]]-Table1[[#This Row],[adjusted_weighted_FEM_avg]]</f>
        <v>2.0453910797014423</v>
      </c>
      <c r="K849" s="5">
        <f>Table1[[#This Row],[purpleair]]-Table1[[#This Row],[adjusted_weighted_FEM_avg]]</f>
        <v>0.72120607970144235</v>
      </c>
      <c r="L849" s="5">
        <f>ABS(Table1[[#This Row],[modulair_err]])</f>
        <v>2.0453910797014423</v>
      </c>
      <c r="M849" s="5">
        <f>ABS(Table1[[#This Row],[purpleair_err]])</f>
        <v>0.72120607970144235</v>
      </c>
      <c r="N849" s="5">
        <f>Table1[[#This Row],[modulair_err]]^2</f>
        <v>4.1836246689222323</v>
      </c>
      <c r="O849" s="5">
        <f>Table1[[#This Row],[purpleair_err]]^2</f>
        <v>0.52013820939832323</v>
      </c>
      <c r="P849" s="5"/>
      <c r="Q849" s="5"/>
    </row>
    <row r="850" spans="1:17" x14ac:dyDescent="0.3">
      <c r="A850" s="2">
        <v>45538.833333333299</v>
      </c>
      <c r="B850" s="5">
        <v>22.1</v>
      </c>
      <c r="C850" s="5">
        <v>4.5999999999999996</v>
      </c>
      <c r="D850" s="5">
        <v>10.3</v>
      </c>
      <c r="E850" s="5">
        <f t="shared" si="19"/>
        <v>12.333333333333334</v>
      </c>
      <c r="F850" s="5">
        <f>AVERAGE((Table1[[#This Row],[thermo]]*$S$7),(Table1[[#This Row],[1022]]*$T$7),( Table1[[#This Row],[1020]]*$U$7))</f>
        <v>9.0668605687670745</v>
      </c>
      <c r="G850" s="5">
        <f>AVERAGE((Table1[[#This Row],[thermo]]*$S$8),(Table1[[#This Row],[1022]]*$T$8),( Table1[[#This Row],[1020]]*$U$8))</f>
        <v>11.18488847614932</v>
      </c>
      <c r="H850" s="5">
        <v>13.6</v>
      </c>
      <c r="I850" s="7">
        <v>12.390279</v>
      </c>
      <c r="J850" s="7">
        <f>Table1[[#This Row],[modulair]]-Table1[[#This Row],[adjusted_weighted_FEM_avg]]</f>
        <v>2.4151115238506797</v>
      </c>
      <c r="K850" s="5">
        <f>Table1[[#This Row],[purpleair]]-Table1[[#This Row],[adjusted_weighted_FEM_avg]]</f>
        <v>1.2053905238506797</v>
      </c>
      <c r="L850" s="5">
        <f>ABS(Table1[[#This Row],[modulair_err]])</f>
        <v>2.4151115238506797</v>
      </c>
      <c r="M850" s="5">
        <f>ABS(Table1[[#This Row],[purpleair_err]])</f>
        <v>1.2053905238506797</v>
      </c>
      <c r="N850" s="5">
        <f>Table1[[#This Row],[modulair_err]]^2</f>
        <v>5.8327636726363528</v>
      </c>
      <c r="O850" s="5">
        <f>Table1[[#This Row],[purpleair_err]]^2</f>
        <v>1.452966314989016</v>
      </c>
      <c r="P850" s="5"/>
      <c r="Q850" s="5"/>
    </row>
    <row r="851" spans="1:17" x14ac:dyDescent="0.3">
      <c r="A851" s="2">
        <v>45538.875</v>
      </c>
      <c r="B851" s="5">
        <v>16.100000000000001</v>
      </c>
      <c r="C851" s="5">
        <v>7.8</v>
      </c>
      <c r="D851" s="5">
        <v>8.1999999999999993</v>
      </c>
      <c r="E851" s="5">
        <f t="shared" si="19"/>
        <v>10.700000000000001</v>
      </c>
      <c r="F851" s="5">
        <f>AVERAGE((Table1[[#This Row],[thermo]]*$S$7),(Table1[[#This Row],[1022]]*$T$7),( Table1[[#This Row],[1020]]*$U$7))</f>
        <v>9.2907582443594077</v>
      </c>
      <c r="G851" s="5">
        <f>AVERAGE((Table1[[#This Row],[thermo]]*$S$8),(Table1[[#This Row],[1022]]*$T$8),( Table1[[#This Row],[1020]]*$U$8))</f>
        <v>10.184954874381029</v>
      </c>
      <c r="H851" s="5">
        <v>12.8</v>
      </c>
      <c r="I851" s="7">
        <v>11.852653999999999</v>
      </c>
      <c r="J851" s="7">
        <f>Table1[[#This Row],[modulair]]-Table1[[#This Row],[adjusted_weighted_FEM_avg]]</f>
        <v>2.6150451256189715</v>
      </c>
      <c r="K851" s="5">
        <f>Table1[[#This Row],[purpleair]]-Table1[[#This Row],[adjusted_weighted_FEM_avg]]</f>
        <v>1.6676991256189702</v>
      </c>
      <c r="L851" s="5">
        <f>ABS(Table1[[#This Row],[modulair_err]])</f>
        <v>2.6150451256189715</v>
      </c>
      <c r="M851" s="5">
        <f>ABS(Table1[[#This Row],[purpleair_err]])</f>
        <v>1.6676991256189702</v>
      </c>
      <c r="N851" s="5">
        <f>Table1[[#This Row],[modulair_err]]^2</f>
        <v>6.8384610090235425</v>
      </c>
      <c r="O851" s="5">
        <f>Table1[[#This Row],[purpleair_err]]^2</f>
        <v>2.7812203735902776</v>
      </c>
      <c r="P851" s="5"/>
      <c r="Q851" s="5"/>
    </row>
    <row r="852" spans="1:17" x14ac:dyDescent="0.3">
      <c r="A852" s="2">
        <v>45538.916666666701</v>
      </c>
      <c r="B852" s="5">
        <v>0.9</v>
      </c>
      <c r="C852" s="5">
        <v>12.5</v>
      </c>
      <c r="D852" s="5">
        <v>17.2</v>
      </c>
      <c r="E852" s="5">
        <f t="shared" si="19"/>
        <v>10.200000000000001</v>
      </c>
      <c r="F852" s="5">
        <f>AVERAGE((Table1[[#This Row],[thermo]]*$S$7),(Table1[[#This Row],[1022]]*$T$7),( Table1[[#This Row],[1020]]*$U$7))</f>
        <v>11.849904815457142</v>
      </c>
      <c r="G852" s="5">
        <f>AVERAGE((Table1[[#This Row],[thermo]]*$S$8),(Table1[[#This Row],[1022]]*$T$8),( Table1[[#This Row],[1020]]*$U$8))</f>
        <v>10.852136622972074</v>
      </c>
      <c r="H852" s="5">
        <v>13.3</v>
      </c>
      <c r="I852" s="7">
        <v>11.82517</v>
      </c>
      <c r="J852" s="7">
        <f>Table1[[#This Row],[modulair]]-Table1[[#This Row],[adjusted_weighted_FEM_avg]]</f>
        <v>2.447863377027927</v>
      </c>
      <c r="K852" s="5">
        <f>Table1[[#This Row],[purpleair]]-Table1[[#This Row],[adjusted_weighted_FEM_avg]]</f>
        <v>0.97303337702792625</v>
      </c>
      <c r="L852" s="5">
        <f>ABS(Table1[[#This Row],[modulair_err]])</f>
        <v>2.447863377027927</v>
      </c>
      <c r="M852" s="5">
        <f>ABS(Table1[[#This Row],[purpleair_err]])</f>
        <v>0.97303337702792625</v>
      </c>
      <c r="N852" s="5">
        <f>Table1[[#This Row],[modulair_err]]^2</f>
        <v>5.992035112594567</v>
      </c>
      <c r="O852" s="5">
        <f>Table1[[#This Row],[purpleair_err]]^2</f>
        <v>0.94679395281037049</v>
      </c>
      <c r="P852" s="5"/>
      <c r="Q852" s="5"/>
    </row>
    <row r="853" spans="1:17" x14ac:dyDescent="0.3">
      <c r="A853" s="2">
        <v>45538.958333333299</v>
      </c>
      <c r="B853" s="5">
        <v>6.6</v>
      </c>
      <c r="C853" s="5">
        <v>8.8000000000000007</v>
      </c>
      <c r="D853" s="5">
        <v>8.4</v>
      </c>
      <c r="E853" s="5">
        <f t="shared" si="19"/>
        <v>7.9333333333333336</v>
      </c>
      <c r="F853" s="5">
        <f>AVERAGE((Table1[[#This Row],[thermo]]*$S$7),(Table1[[#This Row],[1022]]*$T$7),( Table1[[#This Row],[1020]]*$U$7))</f>
        <v>8.324734793809407</v>
      </c>
      <c r="G853" s="5">
        <f>AVERAGE((Table1[[#This Row],[thermo]]*$S$8),(Table1[[#This Row],[1022]]*$T$8),( Table1[[#This Row],[1020]]*$U$8))</f>
        <v>8.0736348825136375</v>
      </c>
      <c r="H853" s="5">
        <v>12.6</v>
      </c>
      <c r="I853" s="7">
        <v>11.856521000000001</v>
      </c>
      <c r="J853" s="7">
        <f>Table1[[#This Row],[modulair]]-Table1[[#This Row],[adjusted_weighted_FEM_avg]]</f>
        <v>4.5263651174863622</v>
      </c>
      <c r="K853" s="5">
        <f>Table1[[#This Row],[purpleair]]-Table1[[#This Row],[adjusted_weighted_FEM_avg]]</f>
        <v>3.7828861174863633</v>
      </c>
      <c r="L853" s="5">
        <f>ABS(Table1[[#This Row],[modulair_err]])</f>
        <v>4.5263651174863622</v>
      </c>
      <c r="M853" s="5">
        <f>ABS(Table1[[#This Row],[purpleair_err]])</f>
        <v>3.7828861174863633</v>
      </c>
      <c r="N853" s="5">
        <f>Table1[[#This Row],[modulair_err]]^2</f>
        <v>20.48798117679733</v>
      </c>
      <c r="O853" s="5">
        <f>Table1[[#This Row],[purpleair_err]]^2</f>
        <v>14.310227377871051</v>
      </c>
      <c r="P853" s="5"/>
      <c r="Q853" s="5"/>
    </row>
    <row r="854" spans="1:17" x14ac:dyDescent="0.3">
      <c r="A854" s="2">
        <v>45539</v>
      </c>
      <c r="B854" s="5">
        <v>17.5</v>
      </c>
      <c r="C854" s="5">
        <v>4.5999999999999996</v>
      </c>
      <c r="D854" s="5">
        <v>11.8</v>
      </c>
      <c r="E854" s="5">
        <f t="shared" si="19"/>
        <v>11.300000000000002</v>
      </c>
      <c r="F854" s="5">
        <f>AVERAGE((Table1[[#This Row],[thermo]]*$S$7),(Table1[[#This Row],[1022]]*$T$7),( Table1[[#This Row],[1020]]*$U$7))</f>
        <v>8.7099107410851939</v>
      </c>
      <c r="G854" s="5">
        <f>AVERAGE((Table1[[#This Row],[thermo]]*$S$8),(Table1[[#This Row],[1022]]*$T$8),( Table1[[#This Row],[1020]]*$U$8))</f>
        <v>10.414843178838508</v>
      </c>
      <c r="H854" s="5">
        <v>11</v>
      </c>
      <c r="I854" s="7">
        <v>11.567492</v>
      </c>
      <c r="J854" s="7">
        <f>Table1[[#This Row],[modulair]]-Table1[[#This Row],[adjusted_weighted_FEM_avg]]</f>
        <v>0.58515682116149215</v>
      </c>
      <c r="K854" s="5">
        <f>Table1[[#This Row],[purpleair]]-Table1[[#This Row],[adjusted_weighted_FEM_avg]]</f>
        <v>1.1526488211614918</v>
      </c>
      <c r="L854" s="5">
        <f>ABS(Table1[[#This Row],[modulair_err]])</f>
        <v>0.58515682116149215</v>
      </c>
      <c r="M854" s="5">
        <f>ABS(Table1[[#This Row],[purpleair_err]])</f>
        <v>1.1526488211614918</v>
      </c>
      <c r="N854" s="5">
        <f>Table1[[#This Row],[modulair_err]]^2</f>
        <v>0.34240850535182249</v>
      </c>
      <c r="O854" s="5">
        <f>Table1[[#This Row],[purpleair_err]]^2</f>
        <v>1.3285993049249767</v>
      </c>
      <c r="P854" s="5"/>
      <c r="Q854" s="5"/>
    </row>
    <row r="855" spans="1:17" x14ac:dyDescent="0.3">
      <c r="A855" s="2">
        <v>45539.041666666701</v>
      </c>
      <c r="B855" s="5">
        <v>14.4</v>
      </c>
      <c r="C855" s="5">
        <v>8.3000000000000007</v>
      </c>
      <c r="D855" s="5">
        <v>8.6999999999999993</v>
      </c>
      <c r="E855" s="5">
        <f t="shared" si="19"/>
        <v>10.466666666666667</v>
      </c>
      <c r="F855" s="5">
        <f>AVERAGE((Table1[[#This Row],[thermo]]*$S$7),(Table1[[#This Row],[1022]]*$T$7),( Table1[[#This Row],[1020]]*$U$7))</f>
        <v>9.4245148535444248</v>
      </c>
      <c r="G855" s="5">
        <f>AVERAGE((Table1[[#This Row],[thermo]]*$S$8),(Table1[[#This Row],[1022]]*$T$8),( Table1[[#This Row],[1020]]*$U$8))</f>
        <v>10.086774962058364</v>
      </c>
      <c r="H855" s="5">
        <v>11.1</v>
      </c>
      <c r="I855" s="7">
        <v>11.802229000000001</v>
      </c>
      <c r="J855" s="7">
        <f>Table1[[#This Row],[modulair]]-Table1[[#This Row],[adjusted_weighted_FEM_avg]]</f>
        <v>1.0132250379416359</v>
      </c>
      <c r="K855" s="5">
        <f>Table1[[#This Row],[purpleair]]-Table1[[#This Row],[adjusted_weighted_FEM_avg]]</f>
        <v>1.7154540379416368</v>
      </c>
      <c r="L855" s="5">
        <f>ABS(Table1[[#This Row],[modulair_err]])</f>
        <v>1.0132250379416359</v>
      </c>
      <c r="M855" s="5">
        <f>ABS(Table1[[#This Row],[purpleair_err]])</f>
        <v>1.7154540379416368</v>
      </c>
      <c r="N855" s="5">
        <f>Table1[[#This Row],[modulair_err]]^2</f>
        <v>1.0266249775118295</v>
      </c>
      <c r="O855" s="5">
        <f>Table1[[#This Row],[purpleair_err]]^2</f>
        <v>2.9427825562902665</v>
      </c>
      <c r="P855" s="5"/>
      <c r="Q855" s="5"/>
    </row>
    <row r="856" spans="1:17" x14ac:dyDescent="0.3">
      <c r="A856" s="2">
        <v>45539.083333333299</v>
      </c>
      <c r="B856" s="5">
        <v>23.2</v>
      </c>
      <c r="C856" s="5">
        <v>10.9</v>
      </c>
      <c r="D856" s="5">
        <v>9.6</v>
      </c>
      <c r="E856" s="5">
        <f t="shared" si="19"/>
        <v>14.566666666666668</v>
      </c>
      <c r="F856" s="5">
        <f>AVERAGE((Table1[[#This Row],[thermo]]*$S$7),(Table1[[#This Row],[1022]]*$T$7),( Table1[[#This Row],[1020]]*$U$7))</f>
        <v>12.593312603222126</v>
      </c>
      <c r="G856" s="5">
        <f>AVERAGE((Table1[[#This Row],[thermo]]*$S$8),(Table1[[#This Row],[1022]]*$T$8),( Table1[[#This Row],[1020]]*$U$8))</f>
        <v>13.827767593021996</v>
      </c>
      <c r="H856" s="5">
        <v>10.3</v>
      </c>
      <c r="I856" s="7">
        <v>11.731539</v>
      </c>
      <c r="J856" s="7">
        <f>Table1[[#This Row],[modulair]]-Table1[[#This Row],[adjusted_weighted_FEM_avg]]</f>
        <v>-3.5277675930219949</v>
      </c>
      <c r="K856" s="5">
        <f>Table1[[#This Row],[purpleair]]-Table1[[#This Row],[adjusted_weighted_FEM_avg]]</f>
        <v>-2.0962285930219959</v>
      </c>
      <c r="L856" s="5">
        <f>ABS(Table1[[#This Row],[modulair_err]])</f>
        <v>3.5277675930219949</v>
      </c>
      <c r="M856" s="5">
        <f>ABS(Table1[[#This Row],[purpleair_err]])</f>
        <v>2.0962285930219959</v>
      </c>
      <c r="N856" s="5">
        <f>Table1[[#This Row],[modulair_err]]^2</f>
        <v>12.445144190376199</v>
      </c>
      <c r="O856" s="5">
        <f>Table1[[#This Row],[purpleair_err]]^2</f>
        <v>4.394174314202977</v>
      </c>
      <c r="P856" s="5"/>
      <c r="Q856" s="5"/>
    </row>
    <row r="857" spans="1:17" x14ac:dyDescent="0.3">
      <c r="A857" s="2">
        <v>45539.125</v>
      </c>
      <c r="B857" s="5">
        <v>22.3</v>
      </c>
      <c r="C857" s="5">
        <v>9</v>
      </c>
      <c r="D857" s="5">
        <v>13.5</v>
      </c>
      <c r="E857" s="5">
        <f t="shared" si="19"/>
        <v>14.933333333333332</v>
      </c>
      <c r="F857" s="5">
        <f>AVERAGE((Table1[[#This Row],[thermo]]*$S$7),(Table1[[#This Row],[1022]]*$T$7),( Table1[[#This Row],[1020]]*$U$7))</f>
        <v>12.440603194720731</v>
      </c>
      <c r="G857" s="5">
        <f>AVERAGE((Table1[[#This Row],[thermo]]*$S$8),(Table1[[#This Row],[1022]]*$T$8),( Table1[[#This Row],[1020]]*$U$8))</f>
        <v>14.058353028042236</v>
      </c>
      <c r="H857" s="5">
        <v>9.6999999999999993</v>
      </c>
      <c r="I857" s="7">
        <v>11.898635000000001</v>
      </c>
      <c r="J857" s="7">
        <f>Table1[[#This Row],[modulair]]-Table1[[#This Row],[adjusted_weighted_FEM_avg]]</f>
        <v>-4.3583530280422362</v>
      </c>
      <c r="K857" s="5">
        <f>Table1[[#This Row],[purpleair]]-Table1[[#This Row],[adjusted_weighted_FEM_avg]]</f>
        <v>-2.159718028042235</v>
      </c>
      <c r="L857" s="5">
        <f>ABS(Table1[[#This Row],[modulair_err]])</f>
        <v>4.3583530280422362</v>
      </c>
      <c r="M857" s="5">
        <f>ABS(Table1[[#This Row],[purpleair_err]])</f>
        <v>2.159718028042235</v>
      </c>
      <c r="N857" s="5">
        <f>Table1[[#This Row],[modulair_err]]^2</f>
        <v>18.99524111704493</v>
      </c>
      <c r="O857" s="5">
        <f>Table1[[#This Row],[purpleair_err]]^2</f>
        <v>4.6643819606506405</v>
      </c>
      <c r="P857" s="5"/>
      <c r="Q857" s="5"/>
    </row>
    <row r="858" spans="1:17" x14ac:dyDescent="0.3">
      <c r="A858" s="2">
        <v>45539.166666666701</v>
      </c>
      <c r="B858" s="5">
        <v>12.8</v>
      </c>
      <c r="C858" s="5">
        <v>8.9</v>
      </c>
      <c r="D858" s="5">
        <v>8.1999999999999993</v>
      </c>
      <c r="E858" s="5">
        <f t="shared" si="19"/>
        <v>9.9666666666666668</v>
      </c>
      <c r="F858" s="5">
        <f>AVERAGE((Table1[[#This Row],[thermo]]*$S$7),(Table1[[#This Row],[1022]]*$T$7),( Table1[[#This Row],[1020]]*$U$7))</f>
        <v>9.3584614704465157</v>
      </c>
      <c r="G858" s="5">
        <f>AVERAGE((Table1[[#This Row],[thermo]]*$S$8),(Table1[[#This Row],[1022]]*$T$8),( Table1[[#This Row],[1020]]*$U$8))</f>
        <v>9.7360857355355375</v>
      </c>
      <c r="H858" s="5">
        <v>9.4</v>
      </c>
      <c r="I858" s="7">
        <v>12.324692000000001</v>
      </c>
      <c r="J858" s="7">
        <f>Table1[[#This Row],[modulair]]-Table1[[#This Row],[adjusted_weighted_FEM_avg]]</f>
        <v>-0.33608573553553711</v>
      </c>
      <c r="K858" s="5">
        <f>Table1[[#This Row],[purpleair]]-Table1[[#This Row],[adjusted_weighted_FEM_avg]]</f>
        <v>2.5886062644644632</v>
      </c>
      <c r="L858" s="5">
        <f>ABS(Table1[[#This Row],[modulair_err]])</f>
        <v>0.33608573553553711</v>
      </c>
      <c r="M858" s="5">
        <f>ABS(Table1[[#This Row],[purpleair_err]])</f>
        <v>2.5886062644644632</v>
      </c>
      <c r="N858" s="5">
        <f>Table1[[#This Row],[modulair_err]]^2</f>
        <v>0.11295362163046299</v>
      </c>
      <c r="O858" s="5">
        <f>Table1[[#This Row],[purpleair_err]]^2</f>
        <v>6.7008823924246625</v>
      </c>
      <c r="P858" s="5"/>
      <c r="Q858" s="5"/>
    </row>
    <row r="859" spans="1:17" x14ac:dyDescent="0.3">
      <c r="A859" s="2">
        <v>45539.208333333299</v>
      </c>
      <c r="B859" s="5">
        <v>15.4</v>
      </c>
      <c r="C859" s="5">
        <v>9.6999999999999993</v>
      </c>
      <c r="D859" s="5">
        <v>9.6</v>
      </c>
      <c r="E859" s="5">
        <f t="shared" si="19"/>
        <v>11.566666666666668</v>
      </c>
      <c r="F859" s="5">
        <f>AVERAGE((Table1[[#This Row],[thermo]]*$S$7),(Table1[[#This Row],[1022]]*$T$7),( Table1[[#This Row],[1020]]*$U$7))</f>
        <v>10.621647876904007</v>
      </c>
      <c r="G859" s="5">
        <f>AVERAGE((Table1[[#This Row],[thermo]]*$S$8),(Table1[[#This Row],[1022]]*$T$8),( Table1[[#This Row],[1020]]*$U$8))</f>
        <v>11.217783471545077</v>
      </c>
      <c r="H859" s="5">
        <v>9.9</v>
      </c>
      <c r="I859" s="7">
        <v>12.294051</v>
      </c>
      <c r="J859" s="7">
        <f>Table1[[#This Row],[modulair]]-Table1[[#This Row],[adjusted_weighted_FEM_avg]]</f>
        <v>-1.3177834715450771</v>
      </c>
      <c r="K859" s="5">
        <f>Table1[[#This Row],[purpleair]]-Table1[[#This Row],[adjusted_weighted_FEM_avg]]</f>
        <v>1.0762675284549221</v>
      </c>
      <c r="L859" s="5">
        <f>ABS(Table1[[#This Row],[modulair_err]])</f>
        <v>1.3177834715450771</v>
      </c>
      <c r="M859" s="5">
        <f>ABS(Table1[[#This Row],[purpleair_err]])</f>
        <v>1.0762675284549221</v>
      </c>
      <c r="N859" s="5">
        <f>Table1[[#This Row],[modulair_err]]^2</f>
        <v>1.7365532778773951</v>
      </c>
      <c r="O859" s="5">
        <f>Table1[[#This Row],[purpleair_err]]^2</f>
        <v>1.1583517928064666</v>
      </c>
      <c r="P859" s="5"/>
      <c r="Q859" s="5"/>
    </row>
    <row r="860" spans="1:17" x14ac:dyDescent="0.3">
      <c r="A860" s="2">
        <v>45539.25</v>
      </c>
      <c r="B860" s="5">
        <v>11.9</v>
      </c>
      <c r="C860" s="5">
        <v>6.8</v>
      </c>
      <c r="D860" s="5">
        <v>10.8</v>
      </c>
      <c r="E860" s="5">
        <f t="shared" si="19"/>
        <v>9.8333333333333339</v>
      </c>
      <c r="F860" s="5">
        <f>AVERAGE((Table1[[#This Row],[thermo]]*$S$7),(Table1[[#This Row],[1022]]*$T$7),( Table1[[#This Row],[1020]]*$U$7))</f>
        <v>8.7392369233726495</v>
      </c>
      <c r="G860" s="5">
        <f>AVERAGE((Table1[[#This Row],[thermo]]*$S$8),(Table1[[#This Row],[1022]]*$T$8),( Table1[[#This Row],[1020]]*$U$8))</f>
        <v>9.4685418483849482</v>
      </c>
      <c r="H860" s="5">
        <v>9.8000000000000007</v>
      </c>
      <c r="I860" s="7">
        <v>12.725369000000001</v>
      </c>
      <c r="J860" s="7">
        <f>Table1[[#This Row],[modulair]]-Table1[[#This Row],[adjusted_weighted_FEM_avg]]</f>
        <v>0.33145815161505254</v>
      </c>
      <c r="K860" s="5">
        <f>Table1[[#This Row],[purpleair]]-Table1[[#This Row],[adjusted_weighted_FEM_avg]]</f>
        <v>3.2568271516150524</v>
      </c>
      <c r="L860" s="5">
        <f>ABS(Table1[[#This Row],[modulair_err]])</f>
        <v>0.33145815161505254</v>
      </c>
      <c r="M860" s="5">
        <f>ABS(Table1[[#This Row],[purpleair_err]])</f>
        <v>3.2568271516150524</v>
      </c>
      <c r="N860" s="5">
        <f>Table1[[#This Row],[modulair_err]]^2</f>
        <v>0.10986450627206716</v>
      </c>
      <c r="O860" s="5">
        <f>Table1[[#This Row],[purpleair_err]]^2</f>
        <v>10.606923095497015</v>
      </c>
      <c r="P860" s="5"/>
      <c r="Q860" s="5"/>
    </row>
    <row r="861" spans="1:17" x14ac:dyDescent="0.3">
      <c r="A861" s="2">
        <v>45539.291666666701</v>
      </c>
      <c r="B861" s="5">
        <v>-5.5</v>
      </c>
      <c r="C861" s="5">
        <v>14.9</v>
      </c>
      <c r="D861" s="5">
        <v>14.5</v>
      </c>
      <c r="E861" s="5">
        <f t="shared" si="19"/>
        <v>7.9666666666666659</v>
      </c>
      <c r="F861" s="5">
        <f>AVERAGE((Table1[[#This Row],[thermo]]*$S$7),(Table1[[#This Row],[1022]]*$T$7),( Table1[[#This Row],[1020]]*$U$7))</f>
        <v>11.394903106158184</v>
      </c>
      <c r="G861" s="5">
        <f>AVERAGE((Table1[[#This Row],[thermo]]*$S$8),(Table1[[#This Row],[1022]]*$T$8),( Table1[[#This Row],[1020]]*$U$8))</f>
        <v>9.2250556078442969</v>
      </c>
      <c r="H861" s="5">
        <v>12.5</v>
      </c>
      <c r="I861" s="7">
        <v>13.712097</v>
      </c>
      <c r="J861" s="7">
        <f>Table1[[#This Row],[modulair]]-Table1[[#This Row],[adjusted_weighted_FEM_avg]]</f>
        <v>3.2749443921557031</v>
      </c>
      <c r="K861" s="5">
        <f>Table1[[#This Row],[purpleair]]-Table1[[#This Row],[adjusted_weighted_FEM_avg]]</f>
        <v>4.4870413921557031</v>
      </c>
      <c r="L861" s="5">
        <f>ABS(Table1[[#This Row],[modulair_err]])</f>
        <v>3.2749443921557031</v>
      </c>
      <c r="M861" s="5">
        <f>ABS(Table1[[#This Row],[purpleair_err]])</f>
        <v>4.4870413921557031</v>
      </c>
      <c r="N861" s="5">
        <f>Table1[[#This Row],[modulair_err]]^2</f>
        <v>10.725260771712088</v>
      </c>
      <c r="O861" s="5">
        <f>Table1[[#This Row],[purpleair_err]]^2</f>
        <v>20.133540454918592</v>
      </c>
      <c r="P861" s="5"/>
      <c r="Q861" s="5"/>
    </row>
    <row r="862" spans="1:17" x14ac:dyDescent="0.3">
      <c r="A862" s="2">
        <v>45539.333333333299</v>
      </c>
      <c r="B862" s="5">
        <v>-5.5</v>
      </c>
      <c r="C862" s="5">
        <v>15.6</v>
      </c>
      <c r="D862" s="5">
        <v>10.1</v>
      </c>
      <c r="E862" s="5">
        <f t="shared" si="19"/>
        <v>6.7333333333333334</v>
      </c>
      <c r="F862" s="5">
        <f>AVERAGE((Table1[[#This Row],[thermo]]*$S$7),(Table1[[#This Row],[1022]]*$T$7),( Table1[[#This Row],[1020]]*$U$7))</f>
        <v>10.588342972132574</v>
      </c>
      <c r="G862" s="5">
        <f>AVERAGE((Table1[[#This Row],[thermo]]*$S$8),(Table1[[#This Row],[1022]]*$T$8),( Table1[[#This Row],[1020]]*$U$8))</f>
        <v>8.1003642699045244</v>
      </c>
      <c r="H862" s="5">
        <v>16.3</v>
      </c>
      <c r="I862" s="7">
        <v>14.731509000000001</v>
      </c>
      <c r="J862" s="7">
        <f>Table1[[#This Row],[modulair]]-Table1[[#This Row],[adjusted_weighted_FEM_avg]]</f>
        <v>8.1996357300954763</v>
      </c>
      <c r="K862" s="5">
        <f>Table1[[#This Row],[purpleair]]-Table1[[#This Row],[adjusted_weighted_FEM_avg]]</f>
        <v>6.6311447300954764</v>
      </c>
      <c r="L862" s="5">
        <f>ABS(Table1[[#This Row],[modulair_err]])</f>
        <v>8.1996357300954763</v>
      </c>
      <c r="M862" s="5">
        <f>ABS(Table1[[#This Row],[purpleair_err]])</f>
        <v>6.6311447300954764</v>
      </c>
      <c r="N862" s="5">
        <f>Table1[[#This Row],[modulair_err]]^2</f>
        <v>67.234026106258369</v>
      </c>
      <c r="O862" s="5">
        <f>Table1[[#This Row],[purpleair_err]]^2</f>
        <v>43.97208043147301</v>
      </c>
      <c r="P862" s="5"/>
      <c r="Q862" s="5"/>
    </row>
    <row r="863" spans="1:17" x14ac:dyDescent="0.3">
      <c r="A863" s="2">
        <v>45539.375</v>
      </c>
      <c r="B863" s="5">
        <v>4.5999999999999996</v>
      </c>
      <c r="C863" s="5">
        <v>11.6</v>
      </c>
      <c r="D863" s="5">
        <v>7.7</v>
      </c>
      <c r="E863" s="5">
        <f t="shared" si="19"/>
        <v>7.9666666666666659</v>
      </c>
      <c r="F863" s="5">
        <f>AVERAGE((Table1[[#This Row],[thermo]]*$S$7),(Table1[[#This Row],[1022]]*$T$7),( Table1[[#This Row],[1020]]*$U$7))</f>
        <v>9.37171742022195</v>
      </c>
      <c r="G863" s="5">
        <f>AVERAGE((Table1[[#This Row],[thermo]]*$S$8),(Table1[[#This Row],[1022]]*$T$8),( Table1[[#This Row],[1020]]*$U$8))</f>
        <v>8.4468945286273094</v>
      </c>
      <c r="H863" s="5">
        <v>15.1</v>
      </c>
      <c r="I863" s="7">
        <v>13.982163</v>
      </c>
      <c r="J863" s="7">
        <f>Table1[[#This Row],[modulair]]-Table1[[#This Row],[adjusted_weighted_FEM_avg]]</f>
        <v>6.6531054713726903</v>
      </c>
      <c r="K863" s="5">
        <f>Table1[[#This Row],[purpleair]]-Table1[[#This Row],[adjusted_weighted_FEM_avg]]</f>
        <v>5.5352684713726905</v>
      </c>
      <c r="L863" s="5">
        <f>ABS(Table1[[#This Row],[modulair_err]])</f>
        <v>6.6531054713726903</v>
      </c>
      <c r="M863" s="5">
        <f>ABS(Table1[[#This Row],[purpleair_err]])</f>
        <v>5.5352684713726905</v>
      </c>
      <c r="N863" s="5">
        <f>Table1[[#This Row],[modulair_err]]^2</f>
        <v>44.26381241320923</v>
      </c>
      <c r="O863" s="5">
        <f>Table1[[#This Row],[purpleair_err]]^2</f>
        <v>30.639197050172562</v>
      </c>
      <c r="P863" s="5"/>
      <c r="Q863" s="5"/>
    </row>
    <row r="864" spans="1:17" x14ac:dyDescent="0.3">
      <c r="A864" s="2">
        <v>45539.416666666701</v>
      </c>
      <c r="B864" s="5">
        <v>5.7</v>
      </c>
      <c r="C864" s="5">
        <v>11</v>
      </c>
      <c r="D864" s="5">
        <v>10.1</v>
      </c>
      <c r="E864" s="5">
        <f t="shared" si="19"/>
        <v>8.9333333333333318</v>
      </c>
      <c r="F864" s="5">
        <f>AVERAGE((Table1[[#This Row],[thermo]]*$S$7),(Table1[[#This Row],[1022]]*$T$7),( Table1[[#This Row],[1020]]*$U$7))</f>
        <v>9.8723872920778746</v>
      </c>
      <c r="G864" s="5">
        <f>AVERAGE((Table1[[#This Row],[thermo]]*$S$8),(Table1[[#This Row],[1022]]*$T$8),( Table1[[#This Row],[1020]]*$U$8))</f>
        <v>9.2705134996043519</v>
      </c>
      <c r="H864" s="5">
        <v>13.6</v>
      </c>
      <c r="I864" s="7">
        <v>13.549284</v>
      </c>
      <c r="J864" s="7">
        <f>Table1[[#This Row],[modulair]]-Table1[[#This Row],[adjusted_weighted_FEM_avg]]</f>
        <v>4.3294865003956478</v>
      </c>
      <c r="K864" s="5">
        <f>Table1[[#This Row],[purpleair]]-Table1[[#This Row],[adjusted_weighted_FEM_avg]]</f>
        <v>4.2787705003956482</v>
      </c>
      <c r="L864" s="5">
        <f>ABS(Table1[[#This Row],[modulair_err]])</f>
        <v>4.3294865003956478</v>
      </c>
      <c r="M864" s="5">
        <f>ABS(Table1[[#This Row],[purpleair_err]])</f>
        <v>4.2787705003956482</v>
      </c>
      <c r="N864" s="5">
        <f>Table1[[#This Row],[modulair_err]]^2</f>
        <v>18.744453357108153</v>
      </c>
      <c r="O864" s="5">
        <f>Table1[[#This Row],[purpleair_err]]^2</f>
        <v>18.307876995056027</v>
      </c>
      <c r="P864" s="5"/>
      <c r="Q864" s="5"/>
    </row>
    <row r="865" spans="1:17" x14ac:dyDescent="0.3">
      <c r="A865" s="2">
        <v>45539.458333333299</v>
      </c>
      <c r="B865" s="5">
        <v>3.2</v>
      </c>
      <c r="C865" s="5">
        <v>11.6</v>
      </c>
      <c r="D865" s="5">
        <v>10.3</v>
      </c>
      <c r="E865" s="5">
        <f t="shared" si="19"/>
        <v>8.3666666666666671</v>
      </c>
      <c r="F865" s="5">
        <f>AVERAGE((Table1[[#This Row],[thermo]]*$S$7),(Table1[[#This Row],[1022]]*$T$7),( Table1[[#This Row],[1020]]*$U$7))</f>
        <v>9.8472952441902422</v>
      </c>
      <c r="G865" s="5">
        <f>AVERAGE((Table1[[#This Row],[thermo]]*$S$8),(Table1[[#This Row],[1022]]*$T$8),( Table1[[#This Row],[1020]]*$U$8))</f>
        <v>8.8994384179859889</v>
      </c>
      <c r="H865" s="5">
        <v>14.9</v>
      </c>
      <c r="I865" s="7">
        <v>14.136201</v>
      </c>
      <c r="J865" s="7">
        <f>Table1[[#This Row],[modulair]]-Table1[[#This Row],[adjusted_weighted_FEM_avg]]</f>
        <v>6.0005615820140115</v>
      </c>
      <c r="K865" s="5">
        <f>Table1[[#This Row],[purpleair]]-Table1[[#This Row],[adjusted_weighted_FEM_avg]]</f>
        <v>5.2367625820140109</v>
      </c>
      <c r="L865" s="5">
        <f>ABS(Table1[[#This Row],[modulair_err]])</f>
        <v>6.0005615820140115</v>
      </c>
      <c r="M865" s="5">
        <f>ABS(Table1[[#This Row],[purpleair_err]])</f>
        <v>5.2367625820140109</v>
      </c>
      <c r="N865" s="5">
        <f>Table1[[#This Row],[modulair_err]]^2</f>
        <v>36.006739299542495</v>
      </c>
      <c r="O865" s="5">
        <f>Table1[[#This Row],[purpleair_err]]^2</f>
        <v>27.423682340382051</v>
      </c>
      <c r="P865" s="5"/>
      <c r="Q865" s="5"/>
    </row>
    <row r="866" spans="1:17" x14ac:dyDescent="0.3">
      <c r="A866" s="2">
        <v>45539.5</v>
      </c>
      <c r="B866" s="5">
        <v>8.1999999999999993</v>
      </c>
      <c r="C866" s="5">
        <v>12.1</v>
      </c>
      <c r="D866" s="5">
        <v>13.1</v>
      </c>
      <c r="E866" s="5">
        <f t="shared" si="19"/>
        <v>11.133333333333333</v>
      </c>
      <c r="F866" s="5">
        <f>AVERAGE((Table1[[#This Row],[thermo]]*$S$7),(Table1[[#This Row],[1022]]*$T$7),( Table1[[#This Row],[1020]]*$U$7))</f>
        <v>11.723304891085192</v>
      </c>
      <c r="G866" s="5">
        <f>AVERAGE((Table1[[#This Row],[thermo]]*$S$8),(Table1[[#This Row],[1022]]*$T$8),( Table1[[#This Row],[1020]]*$U$8))</f>
        <v>11.360053168337236</v>
      </c>
      <c r="H866" s="5">
        <v>15.5</v>
      </c>
      <c r="I866" s="7">
        <v>14.216141</v>
      </c>
      <c r="J866" s="7">
        <f>Table1[[#This Row],[modulair]]-Table1[[#This Row],[adjusted_weighted_FEM_avg]]</f>
        <v>4.1399468316627637</v>
      </c>
      <c r="K866" s="5">
        <f>Table1[[#This Row],[purpleair]]-Table1[[#This Row],[adjusted_weighted_FEM_avg]]</f>
        <v>2.856087831662764</v>
      </c>
      <c r="L866" s="5">
        <f>ABS(Table1[[#This Row],[modulair_err]])</f>
        <v>4.1399468316627637</v>
      </c>
      <c r="M866" s="5">
        <f>ABS(Table1[[#This Row],[purpleair_err]])</f>
        <v>2.856087831662764</v>
      </c>
      <c r="N866" s="5">
        <f>Table1[[#This Row],[modulair_err]]^2</f>
        <v>17.139159768994556</v>
      </c>
      <c r="O866" s="5">
        <f>Table1[[#This Row],[purpleair_err]]^2</f>
        <v>8.1572377021721092</v>
      </c>
      <c r="P866" s="5"/>
      <c r="Q866" s="5"/>
    </row>
    <row r="867" spans="1:17" x14ac:dyDescent="0.3">
      <c r="A867" s="2">
        <v>45539.541666666701</v>
      </c>
      <c r="B867" s="5">
        <v>6.7</v>
      </c>
      <c r="C867" s="5">
        <v>11.2</v>
      </c>
      <c r="D867" s="5">
        <v>11.3</v>
      </c>
      <c r="E867" s="5">
        <f t="shared" si="19"/>
        <v>9.7333333333333325</v>
      </c>
      <c r="F867" s="5">
        <f>AVERAGE((Table1[[#This Row],[thermo]]*$S$7),(Table1[[#This Row],[1022]]*$T$7),( Table1[[#This Row],[1020]]*$U$7))</f>
        <v>10.478121245358709</v>
      </c>
      <c r="G867" s="5">
        <f>AVERAGE((Table1[[#This Row],[thermo]]*$S$8),(Table1[[#This Row],[1022]]*$T$8),( Table1[[#This Row],[1020]]*$U$8))</f>
        <v>10.008496480630923</v>
      </c>
      <c r="H867" s="5">
        <v>14</v>
      </c>
      <c r="I867" s="7">
        <v>13.433953000000001</v>
      </c>
      <c r="J867" s="7">
        <f>Table1[[#This Row],[modulair]]-Table1[[#This Row],[adjusted_weighted_FEM_avg]]</f>
        <v>3.9915035193690773</v>
      </c>
      <c r="K867" s="5">
        <f>Table1[[#This Row],[purpleair]]-Table1[[#This Row],[adjusted_weighted_FEM_avg]]</f>
        <v>3.425456519369078</v>
      </c>
      <c r="L867" s="5">
        <f>ABS(Table1[[#This Row],[modulair_err]])</f>
        <v>3.9915035193690773</v>
      </c>
      <c r="M867" s="5">
        <f>ABS(Table1[[#This Row],[purpleair_err]])</f>
        <v>3.425456519369078</v>
      </c>
      <c r="N867" s="5">
        <f>Table1[[#This Row],[modulair_err]]^2</f>
        <v>15.93210034513573</v>
      </c>
      <c r="O867" s="5">
        <f>Table1[[#This Row],[purpleair_err]]^2</f>
        <v>11.733752366088119</v>
      </c>
      <c r="P867" s="5"/>
      <c r="Q867" s="5"/>
    </row>
    <row r="868" spans="1:17" x14ac:dyDescent="0.3">
      <c r="A868" s="2">
        <v>45539.583333333299</v>
      </c>
      <c r="B868" s="5">
        <v>10.9</v>
      </c>
      <c r="C868" s="5">
        <v>7.3</v>
      </c>
      <c r="D868" s="5">
        <v>12.1</v>
      </c>
      <c r="E868" s="5">
        <f t="shared" si="19"/>
        <v>10.1</v>
      </c>
      <c r="F868" s="5">
        <f>AVERAGE((Table1[[#This Row],[thermo]]*$S$7),(Table1[[#This Row],[1022]]*$T$7),( Table1[[#This Row],[1020]]*$U$7))</f>
        <v>9.2075691512954698</v>
      </c>
      <c r="G868" s="5">
        <f>AVERAGE((Table1[[#This Row],[thermo]]*$S$8),(Table1[[#This Row],[1022]]*$T$8),( Table1[[#This Row],[1020]]*$U$8))</f>
        <v>9.8170623184923347</v>
      </c>
      <c r="H868" s="5">
        <v>10.9</v>
      </c>
      <c r="I868" s="7">
        <v>11.623034000000001</v>
      </c>
      <c r="J868" s="7">
        <f>Table1[[#This Row],[modulair]]-Table1[[#This Row],[adjusted_weighted_FEM_avg]]</f>
        <v>1.0829376815076657</v>
      </c>
      <c r="K868" s="5">
        <f>Table1[[#This Row],[purpleair]]-Table1[[#This Row],[adjusted_weighted_FEM_avg]]</f>
        <v>1.8059716815076658</v>
      </c>
      <c r="L868" s="5">
        <f>ABS(Table1[[#This Row],[modulair_err]])</f>
        <v>1.0829376815076657</v>
      </c>
      <c r="M868" s="5">
        <f>ABS(Table1[[#This Row],[purpleair_err]])</f>
        <v>1.8059716815076658</v>
      </c>
      <c r="N868" s="5">
        <f>Table1[[#This Row],[modulair_err]]^2</f>
        <v>1.1727540220291983</v>
      </c>
      <c r="O868" s="5">
        <f>Table1[[#This Row],[purpleair_err]]^2</f>
        <v>3.261533714407626</v>
      </c>
      <c r="P868" s="5"/>
      <c r="Q868" s="5"/>
    </row>
    <row r="869" spans="1:17" x14ac:dyDescent="0.3">
      <c r="A869" s="2">
        <v>45539.625</v>
      </c>
      <c r="B869" s="5">
        <v>14.5</v>
      </c>
      <c r="C869" s="5">
        <v>0.5</v>
      </c>
      <c r="D869" s="5">
        <v>9.1</v>
      </c>
      <c r="E869" s="5">
        <f t="shared" si="19"/>
        <v>8.0333333333333332</v>
      </c>
      <c r="F869" s="5">
        <f>AVERAGE((Table1[[#This Row],[thermo]]*$S$7),(Table1[[#This Row],[1022]]*$T$7),( Table1[[#This Row],[1020]]*$U$7))</f>
        <v>5.1746087903073184</v>
      </c>
      <c r="G869" s="5">
        <f>AVERAGE((Table1[[#This Row],[thermo]]*$S$8),(Table1[[#This Row],[1022]]*$T$8),( Table1[[#This Row],[1020]]*$U$8))</f>
        <v>7.0625813530727717</v>
      </c>
      <c r="H869" s="5">
        <v>9.6</v>
      </c>
      <c r="I869" s="7">
        <v>10.650961000000001</v>
      </c>
      <c r="J869" s="7">
        <f>Table1[[#This Row],[modulair]]-Table1[[#This Row],[adjusted_weighted_FEM_avg]]</f>
        <v>2.537418646927228</v>
      </c>
      <c r="K869" s="5">
        <f>Table1[[#This Row],[purpleair]]-Table1[[#This Row],[adjusted_weighted_FEM_avg]]</f>
        <v>3.5883796469272289</v>
      </c>
      <c r="L869" s="5">
        <f>ABS(Table1[[#This Row],[modulair_err]])</f>
        <v>2.537418646927228</v>
      </c>
      <c r="M869" s="5">
        <f>ABS(Table1[[#This Row],[purpleair_err]])</f>
        <v>3.5883796469272289</v>
      </c>
      <c r="N869" s="5">
        <f>Table1[[#This Row],[modulair_err]]^2</f>
        <v>6.4384933897740044</v>
      </c>
      <c r="O869" s="5">
        <f>Table1[[#This Row],[purpleair_err]]^2</f>
        <v>12.876468490481583</v>
      </c>
      <c r="P869" s="5"/>
      <c r="Q869" s="5"/>
    </row>
    <row r="870" spans="1:17" x14ac:dyDescent="0.3">
      <c r="A870" s="2">
        <v>45539.666666666701</v>
      </c>
      <c r="B870" s="5">
        <v>19</v>
      </c>
      <c r="C870" s="5">
        <v>-4</v>
      </c>
      <c r="D870" s="5">
        <v>6.7</v>
      </c>
      <c r="E870" s="5">
        <f t="shared" si="19"/>
        <v>7.2333333333333334</v>
      </c>
      <c r="F870" s="5">
        <f>AVERAGE((Table1[[#This Row],[thermo]]*$S$7),(Table1[[#This Row],[1022]]*$T$7),( Table1[[#This Row],[1020]]*$U$7))</f>
        <v>2.7452417379996539</v>
      </c>
      <c r="G870" s="5">
        <f>AVERAGE((Table1[[#This Row],[thermo]]*$S$8),(Table1[[#This Row],[1022]]*$T$8),( Table1[[#This Row],[1020]]*$U$8))</f>
        <v>5.6826533215021717</v>
      </c>
      <c r="H870" s="5">
        <v>10.7</v>
      </c>
      <c r="I870" s="7">
        <v>8.4784670000000002</v>
      </c>
      <c r="J870" s="7">
        <f>Table1[[#This Row],[modulair]]-Table1[[#This Row],[adjusted_weighted_FEM_avg]]</f>
        <v>5.0173466784978276</v>
      </c>
      <c r="K870" s="5">
        <f>Table1[[#This Row],[purpleair]]-Table1[[#This Row],[adjusted_weighted_FEM_avg]]</f>
        <v>2.7958136784978285</v>
      </c>
      <c r="L870" s="5">
        <f>ABS(Table1[[#This Row],[modulair_err]])</f>
        <v>5.0173466784978276</v>
      </c>
      <c r="M870" s="5">
        <f>ABS(Table1[[#This Row],[purpleair_err]])</f>
        <v>2.7958136784978285</v>
      </c>
      <c r="N870" s="5">
        <f>Table1[[#This Row],[modulair_err]]^2</f>
        <v>25.173767692233184</v>
      </c>
      <c r="O870" s="5">
        <f>Table1[[#This Row],[purpleair_err]]^2</f>
        <v>7.8165741248755589</v>
      </c>
      <c r="P870" s="5"/>
      <c r="Q870" s="5"/>
    </row>
    <row r="871" spans="1:17" x14ac:dyDescent="0.3">
      <c r="A871" s="2">
        <v>45539.708333333299</v>
      </c>
      <c r="B871" s="5">
        <v>17.8</v>
      </c>
      <c r="C871" s="5">
        <v>3.9</v>
      </c>
      <c r="D871" s="5">
        <v>13.3</v>
      </c>
      <c r="E871" s="5">
        <f t="shared" si="19"/>
        <v>11.666666666666666</v>
      </c>
      <c r="F871" s="5">
        <f>AVERAGE((Table1[[#This Row],[thermo]]*$S$7),(Table1[[#This Row],[1022]]*$T$7),( Table1[[#This Row],[1020]]*$U$7))</f>
        <v>8.7760049942033103</v>
      </c>
      <c r="G871" s="5">
        <f>AVERAGE((Table1[[#This Row],[thermo]]*$S$8),(Table1[[#This Row],[1022]]*$T$8),( Table1[[#This Row],[1020]]*$U$8))</f>
        <v>10.691761767385493</v>
      </c>
      <c r="H871" s="5">
        <v>10.6</v>
      </c>
      <c r="I871" s="7">
        <v>8.2658240000000003</v>
      </c>
      <c r="J871" s="7">
        <f>Table1[[#This Row],[modulair]]-Table1[[#This Row],[adjusted_weighted_FEM_avg]]</f>
        <v>-9.1761767385493798E-2</v>
      </c>
      <c r="K871" s="5">
        <f>Table1[[#This Row],[purpleair]]-Table1[[#This Row],[adjusted_weighted_FEM_avg]]</f>
        <v>-2.4259377673854932</v>
      </c>
      <c r="L871" s="5">
        <f>ABS(Table1[[#This Row],[modulair_err]])</f>
        <v>9.1761767385493798E-2</v>
      </c>
      <c r="M871" s="5">
        <f>ABS(Table1[[#This Row],[purpleair_err]])</f>
        <v>2.4259377673854932</v>
      </c>
      <c r="N871" s="5">
        <f>Table1[[#This Row],[modulair_err]]^2</f>
        <v>8.4202219537094728E-3</v>
      </c>
      <c r="O871" s="5">
        <f>Table1[[#This Row],[purpleair_err]]^2</f>
        <v>5.8851740512273114</v>
      </c>
      <c r="P871" s="5"/>
      <c r="Q871" s="5"/>
    </row>
    <row r="872" spans="1:17" x14ac:dyDescent="0.3">
      <c r="A872" s="2">
        <v>45539.75</v>
      </c>
      <c r="B872" s="5">
        <v>18.8</v>
      </c>
      <c r="C872" s="5">
        <v>1.9</v>
      </c>
      <c r="D872" s="5">
        <v>10.3</v>
      </c>
      <c r="E872" s="5">
        <f t="shared" si="19"/>
        <v>10.333333333333334</v>
      </c>
      <c r="F872" s="5">
        <f>AVERAGE((Table1[[#This Row],[thermo]]*$S$7),(Table1[[#This Row],[1022]]*$T$7),( Table1[[#This Row],[1020]]*$U$7))</f>
        <v>7.0028732614210822</v>
      </c>
      <c r="G872" s="5">
        <f>AVERAGE((Table1[[#This Row],[thermo]]*$S$8),(Table1[[#This Row],[1022]]*$T$8),( Table1[[#This Row],[1020]]*$U$8))</f>
        <v>9.1869986349162591</v>
      </c>
      <c r="H872" s="5">
        <v>9.8000000000000007</v>
      </c>
      <c r="I872" s="7">
        <v>8.6468910000000001</v>
      </c>
      <c r="J872" s="7">
        <f>Table1[[#This Row],[modulair]]-Table1[[#This Row],[adjusted_weighted_FEM_avg]]</f>
        <v>0.61300136508374159</v>
      </c>
      <c r="K872" s="5">
        <f>Table1[[#This Row],[purpleair]]-Table1[[#This Row],[adjusted_weighted_FEM_avg]]</f>
        <v>-0.54010763491625902</v>
      </c>
      <c r="L872" s="5">
        <f>ABS(Table1[[#This Row],[modulair_err]])</f>
        <v>0.61300136508374159</v>
      </c>
      <c r="M872" s="5">
        <f>ABS(Table1[[#This Row],[purpleair_err]])</f>
        <v>0.54010763491625902</v>
      </c>
      <c r="N872" s="5">
        <f>Table1[[#This Row],[modulair_err]]^2</f>
        <v>0.37577067359453065</v>
      </c>
      <c r="O872" s="5">
        <f>Table1[[#This Row],[purpleair_err]]^2</f>
        <v>0.29171625729483491</v>
      </c>
      <c r="P872" s="5"/>
      <c r="Q872" s="5"/>
    </row>
    <row r="873" spans="1:17" x14ac:dyDescent="0.3">
      <c r="A873" s="2">
        <v>45539.791666666701</v>
      </c>
      <c r="B873" s="5">
        <v>22.5</v>
      </c>
      <c r="C873" s="5">
        <v>7.8</v>
      </c>
      <c r="D873" s="5">
        <v>9.8000000000000007</v>
      </c>
      <c r="E873" s="5">
        <f t="shared" si="19"/>
        <v>13.366666666666667</v>
      </c>
      <c r="F873" s="5">
        <f>AVERAGE((Table1[[#This Row],[thermo]]*$S$7),(Table1[[#This Row],[1022]]*$T$7),( Table1[[#This Row],[1020]]*$U$7))</f>
        <v>10.792280824596341</v>
      </c>
      <c r="G873" s="5">
        <f>AVERAGE((Table1[[#This Row],[thermo]]*$S$8),(Table1[[#This Row],[1022]]*$T$8),( Table1[[#This Row],[1020]]*$U$8))</f>
        <v>12.437855439974479</v>
      </c>
      <c r="H873" s="5">
        <v>10</v>
      </c>
      <c r="I873" s="7">
        <v>8.8948830000000001</v>
      </c>
      <c r="J873" s="7">
        <f>Table1[[#This Row],[modulair]]-Table1[[#This Row],[adjusted_weighted_FEM_avg]]</f>
        <v>-2.437855439974479</v>
      </c>
      <c r="K873" s="5">
        <f>Table1[[#This Row],[purpleair]]-Table1[[#This Row],[adjusted_weighted_FEM_avg]]</f>
        <v>-3.5429724399744789</v>
      </c>
      <c r="L873" s="5">
        <f>ABS(Table1[[#This Row],[modulair_err]])</f>
        <v>2.437855439974479</v>
      </c>
      <c r="M873" s="5">
        <f>ABS(Table1[[#This Row],[purpleair_err]])</f>
        <v>3.5429724399744789</v>
      </c>
      <c r="N873" s="5">
        <f>Table1[[#This Row],[modulair_err]]^2</f>
        <v>5.9431391462131602</v>
      </c>
      <c r="O873" s="5">
        <f>Table1[[#This Row],[purpleair_err]]^2</f>
        <v>12.552653710418712</v>
      </c>
      <c r="P873" s="5"/>
      <c r="Q873" s="5"/>
    </row>
    <row r="874" spans="1:17" x14ac:dyDescent="0.3">
      <c r="A874" s="2">
        <v>45539.833333333299</v>
      </c>
      <c r="B874" s="5">
        <v>16.7</v>
      </c>
      <c r="C874" s="5">
        <v>5.3</v>
      </c>
      <c r="D874" s="5">
        <v>7.5</v>
      </c>
      <c r="E874" s="5">
        <f t="shared" si="19"/>
        <v>9.8333333333333339</v>
      </c>
      <c r="F874" s="5">
        <f>AVERAGE((Table1[[#This Row],[thermo]]*$S$7),(Table1[[#This Row],[1022]]*$T$7),( Table1[[#This Row],[1020]]*$U$7))</f>
        <v>7.7974266460616724</v>
      </c>
      <c r="G874" s="5">
        <f>AVERAGE((Table1[[#This Row],[thermo]]*$S$8),(Table1[[#This Row],[1022]]*$T$8),( Table1[[#This Row],[1020]]*$U$8))</f>
        <v>9.1046781740723244</v>
      </c>
      <c r="H874" s="5">
        <v>8.6999999999999993</v>
      </c>
      <c r="I874" s="7">
        <v>8.0776126700000006</v>
      </c>
      <c r="J874" s="7">
        <f>Table1[[#This Row],[modulair]]-Table1[[#This Row],[adjusted_weighted_FEM_avg]]</f>
        <v>-0.40467817407232509</v>
      </c>
      <c r="K874" s="5">
        <f>Table1[[#This Row],[purpleair]]-Table1[[#This Row],[adjusted_weighted_FEM_avg]]</f>
        <v>-1.0270655040723238</v>
      </c>
      <c r="L874" s="5">
        <f>ABS(Table1[[#This Row],[modulair_err]])</f>
        <v>0.40467817407232509</v>
      </c>
      <c r="M874" s="5">
        <f>ABS(Table1[[#This Row],[purpleair_err]])</f>
        <v>1.0270655040723238</v>
      </c>
      <c r="N874" s="5">
        <f>Table1[[#This Row],[modulair_err]]^2</f>
        <v>0.16376442457051105</v>
      </c>
      <c r="O874" s="5">
        <f>Table1[[#This Row],[purpleair_err]]^2</f>
        <v>1.0548635496553365</v>
      </c>
      <c r="P874" s="5"/>
      <c r="Q874" s="5"/>
    </row>
    <row r="875" spans="1:17" x14ac:dyDescent="0.3">
      <c r="A875" s="2">
        <v>45539.875</v>
      </c>
      <c r="B875" s="5">
        <v>13.1</v>
      </c>
      <c r="C875" s="5">
        <v>4.4000000000000004</v>
      </c>
      <c r="D875" s="5">
        <v>5.5</v>
      </c>
      <c r="E875" s="5">
        <f t="shared" si="19"/>
        <v>7.666666666666667</v>
      </c>
      <c r="F875" s="5">
        <f>AVERAGE((Table1[[#This Row],[thermo]]*$S$7),(Table1[[#This Row],[1022]]*$T$7),( Table1[[#This Row],[1020]]*$U$7))</f>
        <v>6.1481361286876322</v>
      </c>
      <c r="G875" s="5">
        <f>AVERAGE((Table1[[#This Row],[thermo]]*$S$8),(Table1[[#This Row],[1022]]*$T$8),( Table1[[#This Row],[1020]]*$U$8))</f>
        <v>7.1180389674761626</v>
      </c>
      <c r="H875" s="5">
        <v>8.6999999999999993</v>
      </c>
      <c r="I875" s="7">
        <v>8.0820080000000001</v>
      </c>
      <c r="J875" s="7">
        <f>Table1[[#This Row],[modulair]]-Table1[[#This Row],[adjusted_weighted_FEM_avg]]</f>
        <v>1.5819610325238367</v>
      </c>
      <c r="K875" s="5">
        <f>Table1[[#This Row],[purpleair]]-Table1[[#This Row],[adjusted_weighted_FEM_avg]]</f>
        <v>0.96396903252383748</v>
      </c>
      <c r="L875" s="5">
        <f>ABS(Table1[[#This Row],[modulair_err]])</f>
        <v>1.5819610325238367</v>
      </c>
      <c r="M875" s="5">
        <f>ABS(Table1[[#This Row],[purpleair_err]])</f>
        <v>0.96396903252383748</v>
      </c>
      <c r="N875" s="5">
        <f>Table1[[#This Row],[modulair_err]]^2</f>
        <v>2.5026007084238833</v>
      </c>
      <c r="O875" s="5">
        <f>Table1[[#This Row],[purpleair_err]]^2</f>
        <v>0.92923629566494326</v>
      </c>
      <c r="P875" s="5"/>
      <c r="Q875" s="5"/>
    </row>
    <row r="876" spans="1:17" x14ac:dyDescent="0.3">
      <c r="A876" s="2">
        <v>45539.916666666701</v>
      </c>
      <c r="B876" s="5">
        <v>9.8000000000000007</v>
      </c>
      <c r="C876" s="5">
        <v>5</v>
      </c>
      <c r="D876" s="5">
        <v>5</v>
      </c>
      <c r="E876" s="5">
        <f t="shared" si="19"/>
        <v>6.6000000000000005</v>
      </c>
      <c r="F876" s="5">
        <f>AVERAGE((Table1[[#This Row],[thermo]]*$S$7),(Table1[[#This Row],[1022]]*$T$7),( Table1[[#This Row],[1020]]*$U$7))</f>
        <v>5.7990764890508713</v>
      </c>
      <c r="G876" s="5">
        <f>AVERAGE((Table1[[#This Row],[thermo]]*$S$8),(Table1[[#This Row],[1022]]*$T$8),( Table1[[#This Row],[1020]]*$U$8))</f>
        <v>6.3051198087040019</v>
      </c>
      <c r="H876" s="5">
        <v>9.4</v>
      </c>
      <c r="I876" s="7">
        <v>8.2539273000000009</v>
      </c>
      <c r="J876" s="7">
        <f>Table1[[#This Row],[modulair]]-Table1[[#This Row],[adjusted_weighted_FEM_avg]]</f>
        <v>3.0948801912959985</v>
      </c>
      <c r="K876" s="5">
        <f>Table1[[#This Row],[purpleair]]-Table1[[#This Row],[adjusted_weighted_FEM_avg]]</f>
        <v>1.948807491295999</v>
      </c>
      <c r="L876" s="5">
        <f>ABS(Table1[[#This Row],[modulair_err]])</f>
        <v>3.0948801912959985</v>
      </c>
      <c r="M876" s="5">
        <f>ABS(Table1[[#This Row],[purpleair_err]])</f>
        <v>1.948807491295999</v>
      </c>
      <c r="N876" s="5">
        <f>Table1[[#This Row],[modulair_err]]^2</f>
        <v>9.5782833984763567</v>
      </c>
      <c r="O876" s="5">
        <f>Table1[[#This Row],[purpleair_err]]^2</f>
        <v>3.797850638131405</v>
      </c>
      <c r="P876" s="5"/>
      <c r="Q876" s="5"/>
    </row>
    <row r="877" spans="1:17" x14ac:dyDescent="0.3">
      <c r="A877" s="2">
        <v>45539.958333333299</v>
      </c>
      <c r="B877" s="5">
        <v>15.4</v>
      </c>
      <c r="C877" s="5">
        <v>2</v>
      </c>
      <c r="D877" s="5">
        <v>14</v>
      </c>
      <c r="E877" s="5">
        <f t="shared" si="19"/>
        <v>10.466666666666667</v>
      </c>
      <c r="F877" s="5">
        <f>AVERAGE((Table1[[#This Row],[thermo]]*$S$7),(Table1[[#This Row],[1022]]*$T$7),( Table1[[#This Row],[1020]]*$U$7))</f>
        <v>7.5014096598686422</v>
      </c>
      <c r="G877" s="5">
        <f>AVERAGE((Table1[[#This Row],[thermo]]*$S$8),(Table1[[#This Row],[1022]]*$T$8),( Table1[[#This Row],[1020]]*$U$8))</f>
        <v>9.4890156208761738</v>
      </c>
      <c r="H877" s="5">
        <v>9</v>
      </c>
      <c r="I877" s="7">
        <v>7.9413552999999997</v>
      </c>
      <c r="J877" s="7">
        <f>Table1[[#This Row],[modulair]]-Table1[[#This Row],[adjusted_weighted_FEM_avg]]</f>
        <v>-0.48901562087617378</v>
      </c>
      <c r="K877" s="5">
        <f>Table1[[#This Row],[purpleair]]-Table1[[#This Row],[adjusted_weighted_FEM_avg]]</f>
        <v>-1.5476603208761741</v>
      </c>
      <c r="L877" s="5">
        <f>ABS(Table1[[#This Row],[modulair_err]])</f>
        <v>0.48901562087617378</v>
      </c>
      <c r="M877" s="5">
        <f>ABS(Table1[[#This Row],[purpleair_err]])</f>
        <v>1.5476603208761741</v>
      </c>
      <c r="N877" s="5">
        <f>Table1[[#This Row],[modulair_err]]^2</f>
        <v>0.23913627746090974</v>
      </c>
      <c r="O877" s="5">
        <f>Table1[[#This Row],[purpleair_err]]^2</f>
        <v>2.395252468814542</v>
      </c>
      <c r="P877" s="5"/>
      <c r="Q877" s="5"/>
    </row>
    <row r="878" spans="1:17" x14ac:dyDescent="0.3">
      <c r="A878" s="2">
        <v>45540</v>
      </c>
      <c r="B878" s="5">
        <v>12.3</v>
      </c>
      <c r="C878" s="5">
        <v>1.9</v>
      </c>
      <c r="D878" s="5">
        <v>10.3</v>
      </c>
      <c r="E878" s="5">
        <f t="shared" si="19"/>
        <v>8.1666666666666661</v>
      </c>
      <c r="F878" s="5">
        <f>AVERAGE((Table1[[#This Row],[thermo]]*$S$7),(Table1[[#This Row],[1022]]*$T$7),( Table1[[#This Row],[1020]]*$U$7))</f>
        <v>5.9207905158313592</v>
      </c>
      <c r="G878" s="5">
        <f>AVERAGE((Table1[[#This Row],[thermo]]*$S$8),(Table1[[#This Row],[1022]]*$T$8),( Table1[[#This Row],[1020]]*$U$8))</f>
        <v>7.4196488939629228</v>
      </c>
      <c r="H878" s="5">
        <v>8.6</v>
      </c>
      <c r="I878" s="7">
        <v>7.6313959999999996</v>
      </c>
      <c r="J878" s="7">
        <f>Table1[[#This Row],[modulair]]-Table1[[#This Row],[adjusted_weighted_FEM_avg]]</f>
        <v>1.1803511060370768</v>
      </c>
      <c r="K878" s="5">
        <f>Table1[[#This Row],[purpleair]]-Table1[[#This Row],[adjusted_weighted_FEM_avg]]</f>
        <v>0.2117471060370768</v>
      </c>
      <c r="L878" s="5">
        <f>ABS(Table1[[#This Row],[modulair_err]])</f>
        <v>1.1803511060370768</v>
      </c>
      <c r="M878" s="5">
        <f>ABS(Table1[[#This Row],[purpleair_err]])</f>
        <v>0.2117471060370768</v>
      </c>
      <c r="N878" s="5">
        <f>Table1[[#This Row],[modulair_err]]^2</f>
        <v>1.3932287335229505</v>
      </c>
      <c r="O878" s="5">
        <f>Table1[[#This Row],[purpleair_err]]^2</f>
        <v>4.4836836915077047E-2</v>
      </c>
      <c r="P878" s="5"/>
      <c r="Q878" s="5"/>
    </row>
    <row r="879" spans="1:17" x14ac:dyDescent="0.3">
      <c r="A879" s="2">
        <v>45540.041666666701</v>
      </c>
      <c r="B879" s="5">
        <v>9.8000000000000007</v>
      </c>
      <c r="C879" s="5">
        <v>5</v>
      </c>
      <c r="D879" s="5">
        <v>11.3</v>
      </c>
      <c r="E879" s="5">
        <f t="shared" si="19"/>
        <v>8.7000000000000011</v>
      </c>
      <c r="F879" s="5">
        <f>AVERAGE((Table1[[#This Row],[thermo]]*$S$7),(Table1[[#This Row],[1022]]*$T$7),( Table1[[#This Row],[1020]]*$U$7))</f>
        <v>7.5161700812167247</v>
      </c>
      <c r="G879" s="5">
        <f>AVERAGE((Table1[[#This Row],[thermo]]*$S$8),(Table1[[#This Row],[1022]]*$T$8),( Table1[[#This Row],[1020]]*$U$8))</f>
        <v>8.3240367900321903</v>
      </c>
      <c r="H879" s="5">
        <v>8.8000000000000007</v>
      </c>
      <c r="I879" s="7">
        <v>8.0693973000000003</v>
      </c>
      <c r="J879" s="7">
        <f>Table1[[#This Row],[modulair]]-Table1[[#This Row],[adjusted_weighted_FEM_avg]]</f>
        <v>0.47596320996781039</v>
      </c>
      <c r="K879" s="5">
        <f>Table1[[#This Row],[purpleair]]-Table1[[#This Row],[adjusted_weighted_FEM_avg]]</f>
        <v>-0.25463949003219</v>
      </c>
      <c r="L879" s="5">
        <f>ABS(Table1[[#This Row],[modulair_err]])</f>
        <v>0.47596320996781039</v>
      </c>
      <c r="M879" s="5">
        <f>ABS(Table1[[#This Row],[purpleair_err]])</f>
        <v>0.25463949003219</v>
      </c>
      <c r="N879" s="5">
        <f>Table1[[#This Row],[modulair_err]]^2</f>
        <v>0.22654097724286196</v>
      </c>
      <c r="O879" s="5">
        <f>Table1[[#This Row],[purpleair_err]]^2</f>
        <v>6.4841269883853789E-2</v>
      </c>
      <c r="P879" s="5"/>
      <c r="Q879" s="5"/>
    </row>
    <row r="880" spans="1:17" x14ac:dyDescent="0.3">
      <c r="A880" s="2">
        <v>45540.083333333299</v>
      </c>
      <c r="B880" s="5">
        <v>8</v>
      </c>
      <c r="C880" s="5">
        <v>5.6</v>
      </c>
      <c r="D880" s="5">
        <v>7.2</v>
      </c>
      <c r="E880" s="5">
        <f t="shared" si="19"/>
        <v>6.9333333333333336</v>
      </c>
      <c r="F880" s="5">
        <f>AVERAGE((Table1[[#This Row],[thermo]]*$S$7),(Table1[[#This Row],[1022]]*$T$7),( Table1[[#This Row],[1020]]*$U$7))</f>
        <v>6.4356255060278746</v>
      </c>
      <c r="G880" s="5">
        <f>AVERAGE((Table1[[#This Row],[thermo]]*$S$8),(Table1[[#This Row],[1022]]*$T$8),( Table1[[#This Row],[1020]]*$U$8))</f>
        <v>6.7653007250067789</v>
      </c>
      <c r="H880" s="5">
        <v>8.1999999999999993</v>
      </c>
      <c r="I880" s="7">
        <v>7.8465303000000004</v>
      </c>
      <c r="J880" s="7">
        <f>Table1[[#This Row],[modulair]]-Table1[[#This Row],[adjusted_weighted_FEM_avg]]</f>
        <v>1.4346992749932204</v>
      </c>
      <c r="K880" s="5">
        <f>Table1[[#This Row],[purpleair]]-Table1[[#This Row],[adjusted_weighted_FEM_avg]]</f>
        <v>1.0812295749932215</v>
      </c>
      <c r="L880" s="5">
        <f>ABS(Table1[[#This Row],[modulair_err]])</f>
        <v>1.4346992749932204</v>
      </c>
      <c r="M880" s="5">
        <f>ABS(Table1[[#This Row],[purpleair_err]])</f>
        <v>1.0812295749932215</v>
      </c>
      <c r="N880" s="5">
        <f>Table1[[#This Row],[modulair_err]]^2</f>
        <v>2.0583620096660722</v>
      </c>
      <c r="O880" s="5">
        <f>Table1[[#This Row],[purpleair_err]]^2</f>
        <v>1.1690573938400224</v>
      </c>
      <c r="P880" s="5"/>
      <c r="Q880" s="5"/>
    </row>
    <row r="881" spans="1:17" x14ac:dyDescent="0.3">
      <c r="A881" s="2">
        <v>45540.125</v>
      </c>
      <c r="B881" s="5">
        <v>7.1</v>
      </c>
      <c r="C881" s="5">
        <v>5.0999999999999996</v>
      </c>
      <c r="D881" s="5">
        <v>6</v>
      </c>
      <c r="E881" s="5">
        <f t="shared" si="19"/>
        <v>6.0666666666666664</v>
      </c>
      <c r="F881" s="5">
        <f>AVERAGE((Table1[[#This Row],[thermo]]*$S$7),(Table1[[#This Row],[1022]]*$T$7),( Table1[[#This Row],[1020]]*$U$7))</f>
        <v>5.6782476216996516</v>
      </c>
      <c r="G881" s="5">
        <f>AVERAGE((Table1[[#This Row],[thermo]]*$S$8),(Table1[[#This Row],[1022]]*$T$8),( Table1[[#This Row],[1020]]*$U$8))</f>
        <v>5.9322166319116461</v>
      </c>
      <c r="H881" s="5">
        <v>7.8</v>
      </c>
      <c r="I881" s="7">
        <v>7.6297240000000004</v>
      </c>
      <c r="J881" s="7">
        <f>Table1[[#This Row],[modulair]]-Table1[[#This Row],[adjusted_weighted_FEM_avg]]</f>
        <v>1.8677833680883538</v>
      </c>
      <c r="K881" s="5">
        <f>Table1[[#This Row],[purpleair]]-Table1[[#This Row],[adjusted_weighted_FEM_avg]]</f>
        <v>1.6975073680883543</v>
      </c>
      <c r="L881" s="5">
        <f>ABS(Table1[[#This Row],[modulair_err]])</f>
        <v>1.8677833680883538</v>
      </c>
      <c r="M881" s="5">
        <f>ABS(Table1[[#This Row],[purpleair_err]])</f>
        <v>1.6975073680883543</v>
      </c>
      <c r="N881" s="5">
        <f>Table1[[#This Row],[modulair_err]]^2</f>
        <v>3.4886147101074747</v>
      </c>
      <c r="O881" s="5">
        <f>Table1[[#This Row],[purpleair_err]]^2</f>
        <v>2.8815312647142517</v>
      </c>
      <c r="P881" s="5"/>
      <c r="Q881" s="5"/>
    </row>
    <row r="882" spans="1:17" x14ac:dyDescent="0.3">
      <c r="A882" s="2">
        <v>45540.166666666701</v>
      </c>
      <c r="B882" s="5">
        <v>8.8000000000000007</v>
      </c>
      <c r="C882" s="5">
        <v>4.7</v>
      </c>
      <c r="D882" s="5">
        <v>6.2</v>
      </c>
      <c r="E882" s="5">
        <f t="shared" si="19"/>
        <v>6.5666666666666664</v>
      </c>
      <c r="F882" s="5">
        <f>AVERAGE((Table1[[#This Row],[thermo]]*$S$7),(Table1[[#This Row],[1022]]*$T$7),( Table1[[#This Row],[1020]]*$U$7))</f>
        <v>5.7913763087228221</v>
      </c>
      <c r="G882" s="5">
        <f>AVERAGE((Table1[[#This Row],[thermo]]*$S$8),(Table1[[#This Row],[1022]]*$T$8),( Table1[[#This Row],[1020]]*$U$8))</f>
        <v>6.2954843559651898</v>
      </c>
      <c r="H882" s="5">
        <v>7.9</v>
      </c>
      <c r="I882" s="7">
        <v>8.0658519999999996</v>
      </c>
      <c r="J882" s="7">
        <f>Table1[[#This Row],[modulair]]-Table1[[#This Row],[adjusted_weighted_FEM_avg]]</f>
        <v>1.6045156440348105</v>
      </c>
      <c r="K882" s="5">
        <f>Table1[[#This Row],[purpleair]]-Table1[[#This Row],[adjusted_weighted_FEM_avg]]</f>
        <v>1.7703676440348097</v>
      </c>
      <c r="L882" s="5">
        <f>ABS(Table1[[#This Row],[modulair_err]])</f>
        <v>1.6045156440348105</v>
      </c>
      <c r="M882" s="5">
        <f>ABS(Table1[[#This Row],[purpleair_err]])</f>
        <v>1.7703676440348097</v>
      </c>
      <c r="N882" s="5">
        <f>Table1[[#This Row],[modulair_err]]^2</f>
        <v>2.5744704519524428</v>
      </c>
      <c r="O882" s="5">
        <f>Table1[[#This Row],[purpleair_err]]^2</f>
        <v>3.1342015950453628</v>
      </c>
      <c r="P882" s="5"/>
      <c r="Q882" s="5"/>
    </row>
    <row r="883" spans="1:17" x14ac:dyDescent="0.3">
      <c r="A883" s="2">
        <v>45540.208333333299</v>
      </c>
      <c r="B883" s="5">
        <v>8.8000000000000007</v>
      </c>
      <c r="C883" s="5">
        <v>4</v>
      </c>
      <c r="D883" s="5">
        <v>8.4</v>
      </c>
      <c r="E883" s="5">
        <f t="shared" si="19"/>
        <v>7.0666666666666673</v>
      </c>
      <c r="F883" s="5">
        <f>AVERAGE((Table1[[#This Row],[thermo]]*$S$7),(Table1[[#This Row],[1022]]*$T$7),( Table1[[#This Row],[1020]]*$U$7))</f>
        <v>5.998316458182579</v>
      </c>
      <c r="G883" s="5">
        <f>AVERAGE((Table1[[#This Row],[thermo]]*$S$8),(Table1[[#This Row],[1022]]*$T$8),( Table1[[#This Row],[1020]]*$U$8))</f>
        <v>6.7151570655046413</v>
      </c>
      <c r="H883" s="5">
        <v>8.6999999999999993</v>
      </c>
      <c r="I883" s="7">
        <v>8.3984989999999993</v>
      </c>
      <c r="J883" s="7">
        <f>Table1[[#This Row],[modulair]]-Table1[[#This Row],[adjusted_weighted_FEM_avg]]</f>
        <v>1.984842934495358</v>
      </c>
      <c r="K883" s="5">
        <f>Table1[[#This Row],[purpleair]]-Table1[[#This Row],[adjusted_weighted_FEM_avg]]</f>
        <v>1.683341934495358</v>
      </c>
      <c r="L883" s="5">
        <f>ABS(Table1[[#This Row],[modulair_err]])</f>
        <v>1.984842934495358</v>
      </c>
      <c r="M883" s="5">
        <f>ABS(Table1[[#This Row],[purpleair_err]])</f>
        <v>1.683341934495358</v>
      </c>
      <c r="N883" s="5">
        <f>Table1[[#This Row],[modulair_err]]^2</f>
        <v>3.9396014746161439</v>
      </c>
      <c r="O883" s="5">
        <f>Table1[[#This Row],[purpleair_err]]^2</f>
        <v>2.833640068430574</v>
      </c>
      <c r="P883" s="5"/>
      <c r="Q883" s="5"/>
    </row>
    <row r="884" spans="1:17" x14ac:dyDescent="0.3">
      <c r="A884" s="2">
        <v>45540.25</v>
      </c>
      <c r="B884" s="5">
        <v>7</v>
      </c>
      <c r="C884" s="5">
        <v>8.8000000000000007</v>
      </c>
      <c r="D884" s="5">
        <v>8.9</v>
      </c>
      <c r="E884" s="5">
        <f t="shared" si="19"/>
        <v>8.2333333333333343</v>
      </c>
      <c r="F884" s="5">
        <f>AVERAGE((Table1[[#This Row],[thermo]]*$S$7),(Table1[[#This Row],[1022]]*$T$7),( Table1[[#This Row],[1020]]*$U$7))</f>
        <v>8.5276017704498255</v>
      </c>
      <c r="G884" s="5">
        <f>AVERAGE((Table1[[#This Row],[thermo]]*$S$8),(Table1[[#This Row],[1022]]*$T$8),( Table1[[#This Row],[1020]]*$U$8))</f>
        <v>8.3426263730269223</v>
      </c>
      <c r="H884" s="5">
        <v>9.4</v>
      </c>
      <c r="I884" s="7">
        <v>9.5924580000000006</v>
      </c>
      <c r="J884" s="7">
        <f>Table1[[#This Row],[modulair]]-Table1[[#This Row],[adjusted_weighted_FEM_avg]]</f>
        <v>1.057373626973078</v>
      </c>
      <c r="K884" s="5">
        <f>Table1[[#This Row],[purpleair]]-Table1[[#This Row],[adjusted_weighted_FEM_avg]]</f>
        <v>1.2498316269730783</v>
      </c>
      <c r="L884" s="5">
        <f>ABS(Table1[[#This Row],[modulair_err]])</f>
        <v>1.057373626973078</v>
      </c>
      <c r="M884" s="5">
        <f>ABS(Table1[[#This Row],[purpleair_err]])</f>
        <v>1.2498316269730783</v>
      </c>
      <c r="N884" s="5">
        <f>Table1[[#This Row],[modulair_err]]^2</f>
        <v>1.1180389870182019</v>
      </c>
      <c r="O884" s="5">
        <f>Table1[[#This Row],[purpleair_err]]^2</f>
        <v>1.5620790957821717</v>
      </c>
      <c r="P884" s="5"/>
      <c r="Q884" s="5"/>
    </row>
    <row r="885" spans="1:17" x14ac:dyDescent="0.3">
      <c r="A885" s="2">
        <v>45540.291666666701</v>
      </c>
      <c r="B885" s="5">
        <v>-9.1</v>
      </c>
      <c r="C885" s="5">
        <v>12.6</v>
      </c>
      <c r="D885" s="5">
        <v>8.6999999999999993</v>
      </c>
      <c r="E885" s="5">
        <f t="shared" si="19"/>
        <v>4.0666666666666664</v>
      </c>
      <c r="F885" s="5">
        <f>AVERAGE((Table1[[#This Row],[thermo]]*$S$7),(Table1[[#This Row],[1022]]*$T$7),( Table1[[#This Row],[1020]]*$U$7))</f>
        <v>7.9245456725036547</v>
      </c>
      <c r="G885" s="5">
        <f>AVERAGE((Table1[[#This Row],[thermo]]*$S$8),(Table1[[#This Row],[1022]]*$T$8),( Table1[[#This Row],[1020]]*$U$8))</f>
        <v>5.4499651144713033</v>
      </c>
      <c r="H885" s="5">
        <v>9.1</v>
      </c>
      <c r="I885" s="7">
        <v>9.3125429999999998</v>
      </c>
      <c r="J885" s="7">
        <f>Table1[[#This Row],[modulair]]-Table1[[#This Row],[adjusted_weighted_FEM_avg]]</f>
        <v>3.6500348855286964</v>
      </c>
      <c r="K885" s="5">
        <f>Table1[[#This Row],[purpleair]]-Table1[[#This Row],[adjusted_weighted_FEM_avg]]</f>
        <v>3.8625778855286965</v>
      </c>
      <c r="L885" s="5">
        <f>ABS(Table1[[#This Row],[modulair_err]])</f>
        <v>3.6500348855286964</v>
      </c>
      <c r="M885" s="5">
        <f>ABS(Table1[[#This Row],[purpleair_err]])</f>
        <v>3.8625778855286965</v>
      </c>
      <c r="N885" s="5">
        <f>Table1[[#This Row],[modulair_err]]^2</f>
        <v>13.322754665576484</v>
      </c>
      <c r="O885" s="5">
        <f>Table1[[#This Row],[purpleair_err]]^2</f>
        <v>14.919507921775336</v>
      </c>
      <c r="P885" s="5"/>
      <c r="Q885" s="5"/>
    </row>
    <row r="886" spans="1:17" x14ac:dyDescent="0.3">
      <c r="A886" s="2">
        <v>45540.333333333299</v>
      </c>
      <c r="B886" s="5">
        <v>-13.4</v>
      </c>
      <c r="C886" s="5">
        <v>8.1</v>
      </c>
      <c r="D886" s="5">
        <v>6.7</v>
      </c>
      <c r="E886" s="5">
        <f t="shared" si="19"/>
        <v>0.46666666666666651</v>
      </c>
      <c r="F886" s="5">
        <f>AVERAGE((Table1[[#This Row],[thermo]]*$S$7),(Table1[[#This Row],[1022]]*$T$7),( Table1[[#This Row],[1020]]*$U$7))</f>
        <v>4.1392268723116699</v>
      </c>
      <c r="G886" s="5">
        <f>AVERAGE((Table1[[#This Row],[thermo]]*$S$8),(Table1[[#This Row],[1022]]*$T$8),( Table1[[#This Row],[1020]]*$U$8))</f>
        <v>1.8055026387737276</v>
      </c>
      <c r="H886" s="5">
        <v>9.6</v>
      </c>
      <c r="I886" s="7">
        <v>9.1517230000000005</v>
      </c>
      <c r="J886" s="7">
        <f>Table1[[#This Row],[modulair]]-Table1[[#This Row],[adjusted_weighted_FEM_avg]]</f>
        <v>7.7944973612262718</v>
      </c>
      <c r="K886" s="5">
        <f>Table1[[#This Row],[purpleair]]-Table1[[#This Row],[adjusted_weighted_FEM_avg]]</f>
        <v>7.3462203612262726</v>
      </c>
      <c r="L886" s="5">
        <f>ABS(Table1[[#This Row],[modulair_err]])</f>
        <v>7.7944973612262718</v>
      </c>
      <c r="M886" s="5">
        <f>ABS(Table1[[#This Row],[purpleair_err]])</f>
        <v>7.3462203612262726</v>
      </c>
      <c r="N886" s="5">
        <f>Table1[[#This Row],[modulair_err]]^2</f>
        <v>60.754189114163317</v>
      </c>
      <c r="O886" s="5">
        <f>Table1[[#This Row],[purpleair_err]]^2</f>
        <v>53.966953595695465</v>
      </c>
      <c r="P886" s="5"/>
      <c r="Q886" s="5"/>
    </row>
    <row r="887" spans="1:17" x14ac:dyDescent="0.3">
      <c r="A887" s="2">
        <v>45540.375</v>
      </c>
      <c r="B887" s="5">
        <v>-5.7</v>
      </c>
      <c r="C887" s="5">
        <v>12.4</v>
      </c>
      <c r="D887" s="5">
        <v>14.2</v>
      </c>
      <c r="E887" s="5">
        <f t="shared" si="19"/>
        <v>6.9666666666666659</v>
      </c>
      <c r="F887" s="5">
        <f>AVERAGE((Table1[[#This Row],[thermo]]*$S$7),(Table1[[#This Row],[1022]]*$T$7),( Table1[[#This Row],[1020]]*$U$7))</f>
        <v>9.8774139083942476</v>
      </c>
      <c r="G887" s="5">
        <f>AVERAGE((Table1[[#This Row],[thermo]]*$S$8),(Table1[[#This Row],[1022]]*$T$8),( Table1[[#This Row],[1020]]*$U$8))</f>
        <v>8.0554441445819531</v>
      </c>
      <c r="H887" s="5">
        <v>11</v>
      </c>
      <c r="I887" s="7">
        <v>10.111571</v>
      </c>
      <c r="J887" s="7">
        <f>Table1[[#This Row],[modulair]]-Table1[[#This Row],[adjusted_weighted_FEM_avg]]</f>
        <v>2.9445558554180469</v>
      </c>
      <c r="K887" s="5">
        <f>Table1[[#This Row],[purpleair]]-Table1[[#This Row],[adjusted_weighted_FEM_avg]]</f>
        <v>2.0561268554180465</v>
      </c>
      <c r="L887" s="5">
        <f>ABS(Table1[[#This Row],[modulair_err]])</f>
        <v>2.9445558554180469</v>
      </c>
      <c r="M887" s="5">
        <f>ABS(Table1[[#This Row],[purpleair_err]])</f>
        <v>2.0561268554180465</v>
      </c>
      <c r="N887" s="5">
        <f>Table1[[#This Row],[modulair_err]]^2</f>
        <v>8.6704091856767054</v>
      </c>
      <c r="O887" s="5">
        <f>Table1[[#This Row],[purpleair_err]]^2</f>
        <v>4.2276576455713046</v>
      </c>
      <c r="P887" s="5"/>
      <c r="Q887" s="5"/>
    </row>
    <row r="888" spans="1:17" x14ac:dyDescent="0.3">
      <c r="A888" s="2">
        <v>45540.416666666701</v>
      </c>
      <c r="B888" s="5">
        <v>-1.2</v>
      </c>
      <c r="C888" s="5">
        <v>8</v>
      </c>
      <c r="D888" s="5">
        <v>10.1</v>
      </c>
      <c r="E888" s="5">
        <f t="shared" si="19"/>
        <v>5.6333333333333329</v>
      </c>
      <c r="F888" s="5">
        <f>AVERAGE((Table1[[#This Row],[thermo]]*$S$7),(Table1[[#This Row],[1022]]*$T$7),( Table1[[#This Row],[1020]]*$U$7))</f>
        <v>7.0408012600411141</v>
      </c>
      <c r="G888" s="5">
        <f>AVERAGE((Table1[[#This Row],[thermo]]*$S$8),(Table1[[#This Row],[1022]]*$T$8),( Table1[[#This Row],[1020]]*$U$8))</f>
        <v>6.1714926937600589</v>
      </c>
      <c r="H888" s="5">
        <v>13.1</v>
      </c>
      <c r="I888" s="7">
        <v>11.888604000000001</v>
      </c>
      <c r="J888" s="7">
        <f>Table1[[#This Row],[modulair]]-Table1[[#This Row],[adjusted_weighted_FEM_avg]]</f>
        <v>6.9285073062399407</v>
      </c>
      <c r="K888" s="5">
        <f>Table1[[#This Row],[purpleair]]-Table1[[#This Row],[adjusted_weighted_FEM_avg]]</f>
        <v>5.7171113062399419</v>
      </c>
      <c r="L888" s="5">
        <f>ABS(Table1[[#This Row],[modulair_err]])</f>
        <v>6.9285073062399407</v>
      </c>
      <c r="M888" s="5">
        <f>ABS(Table1[[#This Row],[purpleair_err]])</f>
        <v>5.7171113062399419</v>
      </c>
      <c r="N888" s="5">
        <f>Table1[[#This Row],[modulair_err]]^2</f>
        <v>48.004213492620238</v>
      </c>
      <c r="O888" s="5">
        <f>Table1[[#This Row],[purpleair_err]]^2</f>
        <v>32.685361687936577</v>
      </c>
      <c r="P888" s="5"/>
      <c r="Q888" s="5"/>
    </row>
    <row r="889" spans="1:17" x14ac:dyDescent="0.3">
      <c r="A889" s="2">
        <v>45540.458333333299</v>
      </c>
      <c r="B889" s="5">
        <v>1.5</v>
      </c>
      <c r="C889" s="5">
        <v>11</v>
      </c>
      <c r="D889" s="5">
        <v>7.5</v>
      </c>
      <c r="E889" s="5">
        <f t="shared" si="19"/>
        <v>6.666666666666667</v>
      </c>
      <c r="F889" s="5">
        <f>AVERAGE((Table1[[#This Row],[thermo]]*$S$7),(Table1[[#This Row],[1022]]*$T$7),( Table1[[#This Row],[1020]]*$U$7))</f>
        <v>8.4645535642168976</v>
      </c>
      <c r="G889" s="5">
        <f>AVERAGE((Table1[[#This Row],[thermo]]*$S$8),(Table1[[#This Row],[1022]]*$T$8),( Table1[[#This Row],[1020]]*$U$8))</f>
        <v>7.2953298334243355</v>
      </c>
      <c r="H889" s="5">
        <v>14.7</v>
      </c>
      <c r="I889" s="7">
        <v>13.139389</v>
      </c>
      <c r="J889" s="7">
        <f>Table1[[#This Row],[modulair]]-Table1[[#This Row],[adjusted_weighted_FEM_avg]]</f>
        <v>7.4046701665756638</v>
      </c>
      <c r="K889" s="5">
        <f>Table1[[#This Row],[purpleair]]-Table1[[#This Row],[adjusted_weighted_FEM_avg]]</f>
        <v>5.844059166575664</v>
      </c>
      <c r="L889" s="5">
        <f>ABS(Table1[[#This Row],[modulair_err]])</f>
        <v>7.4046701665756638</v>
      </c>
      <c r="M889" s="5">
        <f>ABS(Table1[[#This Row],[purpleair_err]])</f>
        <v>5.844059166575664</v>
      </c>
      <c r="N889" s="5">
        <f>Table1[[#This Row],[modulair_err]]^2</f>
        <v>54.829140275775671</v>
      </c>
      <c r="O889" s="5">
        <f>Table1[[#This Row],[purpleair_err]]^2</f>
        <v>34.153027542437044</v>
      </c>
      <c r="P889" s="5"/>
      <c r="Q889" s="5"/>
    </row>
    <row r="890" spans="1:17" x14ac:dyDescent="0.3">
      <c r="A890" s="2">
        <v>45540.5</v>
      </c>
      <c r="B890" s="5">
        <v>8.8000000000000007</v>
      </c>
      <c r="C890" s="5">
        <v>12.3</v>
      </c>
      <c r="D890" s="5">
        <v>10.1</v>
      </c>
      <c r="E890" s="5">
        <f t="shared" si="19"/>
        <v>10.4</v>
      </c>
      <c r="F890" s="5">
        <f>AVERAGE((Table1[[#This Row],[thermo]]*$S$7),(Table1[[#This Row],[1022]]*$T$7),( Table1[[#This Row],[1020]]*$U$7))</f>
        <v>11.11772007550122</v>
      </c>
      <c r="G890" s="5">
        <f>AVERAGE((Table1[[#This Row],[thermo]]*$S$8),(Table1[[#This Row],[1022]]*$T$8),( Table1[[#This Row],[1020]]*$U$8))</f>
        <v>10.643331511086346</v>
      </c>
      <c r="H890" s="5">
        <v>13.5</v>
      </c>
      <c r="I890" s="7">
        <v>13.388647000000001</v>
      </c>
      <c r="J890" s="7">
        <f>Table1[[#This Row],[modulair]]-Table1[[#This Row],[adjusted_weighted_FEM_avg]]</f>
        <v>2.8566684889136535</v>
      </c>
      <c r="K890" s="5">
        <f>Table1[[#This Row],[purpleair]]-Table1[[#This Row],[adjusted_weighted_FEM_avg]]</f>
        <v>2.7453154889136542</v>
      </c>
      <c r="L890" s="5">
        <f>ABS(Table1[[#This Row],[modulair_err]])</f>
        <v>2.8566684889136535</v>
      </c>
      <c r="M890" s="5">
        <f>ABS(Table1[[#This Row],[purpleair_err]])</f>
        <v>2.7453154889136542</v>
      </c>
      <c r="N890" s="5">
        <f>Table1[[#This Row],[modulair_err]]^2</f>
        <v>8.1605548555522169</v>
      </c>
      <c r="O890" s="5">
        <f>Table1[[#This Row],[purpleair_err]]^2</f>
        <v>7.5367571336692158</v>
      </c>
      <c r="P890" s="5"/>
      <c r="Q890" s="5"/>
    </row>
    <row r="891" spans="1:17" x14ac:dyDescent="0.3">
      <c r="A891" s="2">
        <v>45540.541666666701</v>
      </c>
      <c r="B891" s="5">
        <v>9.5</v>
      </c>
      <c r="C891" s="5">
        <v>9.4</v>
      </c>
      <c r="D891" s="5">
        <v>9.6</v>
      </c>
      <c r="E891" s="5">
        <f t="shared" si="19"/>
        <v>9.5</v>
      </c>
      <c r="F891" s="5">
        <f>AVERAGE((Table1[[#This Row],[thermo]]*$S$7),(Table1[[#This Row],[1022]]*$T$7),( Table1[[#This Row],[1020]]*$U$7))</f>
        <v>9.4711583345430324</v>
      </c>
      <c r="G891" s="5">
        <f>AVERAGE((Table1[[#This Row],[thermo]]*$S$8),(Table1[[#This Row],[1022]]*$T$8),( Table1[[#This Row],[1020]]*$U$8))</f>
        <v>9.4912825985965128</v>
      </c>
      <c r="H891" s="5">
        <v>13.5</v>
      </c>
      <c r="I891" s="7">
        <v>12.774245000000001</v>
      </c>
      <c r="J891" s="7">
        <f>Table1[[#This Row],[modulair]]-Table1[[#This Row],[adjusted_weighted_FEM_avg]]</f>
        <v>4.0087174014034872</v>
      </c>
      <c r="K891" s="5">
        <f>Table1[[#This Row],[purpleair]]-Table1[[#This Row],[adjusted_weighted_FEM_avg]]</f>
        <v>3.2829624014034877</v>
      </c>
      <c r="L891" s="5">
        <f>ABS(Table1[[#This Row],[modulair_err]])</f>
        <v>4.0087174014034872</v>
      </c>
      <c r="M891" s="5">
        <f>ABS(Table1[[#This Row],[purpleair_err]])</f>
        <v>3.2829624014034877</v>
      </c>
      <c r="N891" s="5">
        <f>Table1[[#This Row],[modulair_err]]^2</f>
        <v>16.069815204315127</v>
      </c>
      <c r="O891" s="5">
        <f>Table1[[#This Row],[purpleair_err]]^2</f>
        <v>10.777842129028954</v>
      </c>
      <c r="P891" s="5"/>
      <c r="Q891" s="5"/>
    </row>
    <row r="892" spans="1:17" x14ac:dyDescent="0.3">
      <c r="A892" s="2">
        <v>45540.583333333299</v>
      </c>
      <c r="B892" s="5">
        <v>6.5</v>
      </c>
      <c r="C892" s="5">
        <v>11.6</v>
      </c>
      <c r="D892" s="5">
        <v>14.5</v>
      </c>
      <c r="E892" s="5">
        <f t="shared" si="19"/>
        <v>10.866666666666667</v>
      </c>
      <c r="F892" s="5">
        <f>AVERAGE((Table1[[#This Row],[thermo]]*$S$7),(Table1[[#This Row],[1022]]*$T$7),( Table1[[#This Row],[1020]]*$U$7))</f>
        <v>11.541389391856619</v>
      </c>
      <c r="G892" s="5">
        <f>AVERAGE((Table1[[#This Row],[thermo]]*$S$8),(Table1[[#This Row],[1022]]*$T$8),( Table1[[#This Row],[1020]]*$U$8))</f>
        <v>11.142652940688784</v>
      </c>
      <c r="H892" s="5">
        <v>13</v>
      </c>
      <c r="I892" s="7">
        <v>13.332433999999999</v>
      </c>
      <c r="J892" s="7">
        <f>Table1[[#This Row],[modulair]]-Table1[[#This Row],[adjusted_weighted_FEM_avg]]</f>
        <v>1.8573470593112162</v>
      </c>
      <c r="K892" s="5">
        <f>Table1[[#This Row],[purpleair]]-Table1[[#This Row],[adjusted_weighted_FEM_avg]]</f>
        <v>2.1897810593112155</v>
      </c>
      <c r="L892" s="5">
        <f>ABS(Table1[[#This Row],[modulair_err]])</f>
        <v>1.8573470593112162</v>
      </c>
      <c r="M892" s="5">
        <f>ABS(Table1[[#This Row],[purpleair_err]])</f>
        <v>2.1897810593112155</v>
      </c>
      <c r="N892" s="5">
        <f>Table1[[#This Row],[modulair_err]]^2</f>
        <v>3.4497380987320225</v>
      </c>
      <c r="O892" s="5">
        <f>Table1[[#This Row],[purpleair_err]]^2</f>
        <v>4.7951410877181493</v>
      </c>
      <c r="P892" s="5"/>
      <c r="Q892" s="5"/>
    </row>
    <row r="893" spans="1:17" x14ac:dyDescent="0.3">
      <c r="A893" s="2">
        <v>45540.625</v>
      </c>
      <c r="B893" s="5">
        <v>10.4</v>
      </c>
      <c r="C893" s="5">
        <v>11.1</v>
      </c>
      <c r="D893" s="5">
        <v>9.1</v>
      </c>
      <c r="E893" s="5">
        <f t="shared" si="19"/>
        <v>10.200000000000001</v>
      </c>
      <c r="F893" s="5">
        <f>AVERAGE((Table1[[#This Row],[thermo]]*$S$7),(Table1[[#This Row],[1022]]*$T$7),( Table1[[#This Row],[1020]]*$U$7))</f>
        <v>10.438358935135364</v>
      </c>
      <c r="G893" s="5">
        <f>AVERAGE((Table1[[#This Row],[thermo]]*$S$8),(Table1[[#This Row],[1022]]*$T$8),( Table1[[#This Row],[1020]]*$U$8))</f>
        <v>10.26874400207886</v>
      </c>
      <c r="H893" s="5">
        <v>12.8</v>
      </c>
      <c r="I893" s="7">
        <v>13.330522999999999</v>
      </c>
      <c r="J893" s="7">
        <f>Table1[[#This Row],[modulair]]-Table1[[#This Row],[adjusted_weighted_FEM_avg]]</f>
        <v>2.5312559979211411</v>
      </c>
      <c r="K893" s="5">
        <f>Table1[[#This Row],[purpleair]]-Table1[[#This Row],[adjusted_weighted_FEM_avg]]</f>
        <v>3.0617789979211398</v>
      </c>
      <c r="L893" s="5">
        <f>ABS(Table1[[#This Row],[modulair_err]])</f>
        <v>2.5312559979211411</v>
      </c>
      <c r="M893" s="5">
        <f>ABS(Table1[[#This Row],[purpleair_err]])</f>
        <v>3.0617789979211398</v>
      </c>
      <c r="N893" s="5">
        <f>Table1[[#This Row],[modulair_err]]^2</f>
        <v>6.4072569270117521</v>
      </c>
      <c r="O893" s="5">
        <f>Table1[[#This Row],[purpleair_err]]^2</f>
        <v>9.3744906321109784</v>
      </c>
      <c r="P893" s="5"/>
      <c r="Q893" s="5"/>
    </row>
    <row r="894" spans="1:17" x14ac:dyDescent="0.3">
      <c r="A894" s="2">
        <v>45540.666666666701</v>
      </c>
      <c r="B894" s="5">
        <v>14.3</v>
      </c>
      <c r="C894" s="5"/>
      <c r="D894" s="5">
        <v>12.8</v>
      </c>
      <c r="E894" s="5">
        <f t="shared" si="19"/>
        <v>13.55</v>
      </c>
      <c r="F894" s="5">
        <f>AVERAGE((Table1[[#This Row],[thermo]]*$S$7),(Table1[[#This Row],[1022]]*$T$7),( Table1[[#This Row],[1020]]*$U$7))</f>
        <v>5.8692801323168995</v>
      </c>
      <c r="G894" s="5">
        <f>AVERAGE((Table1[[#This Row],[thermo]]*$S$8),(Table1[[#This Row],[1022]]*$T$8),( Table1[[#This Row],[1020]]*$U$8))</f>
        <v>7.9900959953355652</v>
      </c>
      <c r="H894" s="5">
        <v>13.3</v>
      </c>
      <c r="I894" s="7">
        <v>12.842219</v>
      </c>
      <c r="J894" s="7">
        <f>Table1[[#This Row],[modulair]]-Table1[[#This Row],[adjusted_weighted_FEM_avg]]</f>
        <v>5.3099040046644355</v>
      </c>
      <c r="K894" s="5">
        <f>Table1[[#This Row],[purpleair]]-Table1[[#This Row],[adjusted_weighted_FEM_avg]]</f>
        <v>4.8521230046644348</v>
      </c>
      <c r="L894" s="5">
        <f>ABS(Table1[[#This Row],[modulair_err]])</f>
        <v>5.3099040046644355</v>
      </c>
      <c r="M894" s="5">
        <f>ABS(Table1[[#This Row],[purpleair_err]])</f>
        <v>4.8521230046644348</v>
      </c>
      <c r="N894" s="5">
        <f>Table1[[#This Row],[modulair_err]]^2</f>
        <v>28.195080538751409</v>
      </c>
      <c r="O894" s="5">
        <f>Table1[[#This Row],[purpleair_err]]^2</f>
        <v>23.543097652393822</v>
      </c>
      <c r="P894" s="5"/>
      <c r="Q894" s="5"/>
    </row>
    <row r="895" spans="1:17" x14ac:dyDescent="0.3">
      <c r="A895" s="2">
        <v>45540.708333333299</v>
      </c>
      <c r="B895" s="5">
        <v>17.7</v>
      </c>
      <c r="C895" s="5">
        <v>4.2</v>
      </c>
      <c r="D895" s="5">
        <v>10.6</v>
      </c>
      <c r="E895" s="5">
        <f t="shared" si="19"/>
        <v>10.833333333333334</v>
      </c>
      <c r="F895" s="5">
        <f>AVERAGE((Table1[[#This Row],[thermo]]*$S$7),(Table1[[#This Row],[1022]]*$T$7),( Table1[[#This Row],[1020]]*$U$7))</f>
        <v>8.1917516714653313</v>
      </c>
      <c r="G895" s="5">
        <f>AVERAGE((Table1[[#This Row],[thermo]]*$S$8),(Table1[[#This Row],[1022]]*$T$8),( Table1[[#This Row],[1020]]*$U$8))</f>
        <v>9.921612744599118</v>
      </c>
      <c r="H895" s="5">
        <v>13.1</v>
      </c>
      <c r="I895" s="7">
        <v>12.365879</v>
      </c>
      <c r="J895" s="7">
        <f>Table1[[#This Row],[modulair]]-Table1[[#This Row],[adjusted_weighted_FEM_avg]]</f>
        <v>3.1783872554008816</v>
      </c>
      <c r="K895" s="5">
        <f>Table1[[#This Row],[purpleair]]-Table1[[#This Row],[adjusted_weighted_FEM_avg]]</f>
        <v>2.4442662554008816</v>
      </c>
      <c r="L895" s="5">
        <f>ABS(Table1[[#This Row],[modulair_err]])</f>
        <v>3.1783872554008816</v>
      </c>
      <c r="M895" s="5">
        <f>ABS(Table1[[#This Row],[purpleair_err]])</f>
        <v>2.4442662554008816</v>
      </c>
      <c r="N895" s="5">
        <f>Table1[[#This Row],[modulair_err]]^2</f>
        <v>10.10214554529475</v>
      </c>
      <c r="O895" s="5">
        <f>Table1[[#This Row],[purpleair_err]]^2</f>
        <v>5.9744375272914478</v>
      </c>
      <c r="P895" s="5"/>
      <c r="Q895" s="5"/>
    </row>
    <row r="896" spans="1:17" x14ac:dyDescent="0.3">
      <c r="A896" s="2">
        <v>45540.75</v>
      </c>
      <c r="B896" s="5">
        <v>18.399999999999999</v>
      </c>
      <c r="C896" s="5">
        <v>11.9</v>
      </c>
      <c r="D896" s="5">
        <v>13.5</v>
      </c>
      <c r="E896" s="5">
        <f t="shared" si="19"/>
        <v>14.6</v>
      </c>
      <c r="F896" s="5">
        <f>AVERAGE((Table1[[#This Row],[thermo]]*$S$7),(Table1[[#This Row],[1022]]*$T$7),( Table1[[#This Row],[1020]]*$U$7))</f>
        <v>13.418170007092158</v>
      </c>
      <c r="G896" s="5">
        <f>AVERAGE((Table1[[#This Row],[thermo]]*$S$8),(Table1[[#This Row],[1022]]*$T$8),( Table1[[#This Row],[1020]]*$U$8))</f>
        <v>14.180090561608113</v>
      </c>
      <c r="H896" s="5">
        <v>14.3</v>
      </c>
      <c r="I896" s="7">
        <v>12.365906000000001</v>
      </c>
      <c r="J896" s="7">
        <f>Table1[[#This Row],[modulair]]-Table1[[#This Row],[adjusted_weighted_FEM_avg]]</f>
        <v>0.11990943839188795</v>
      </c>
      <c r="K896" s="5">
        <f>Table1[[#This Row],[purpleair]]-Table1[[#This Row],[adjusted_weighted_FEM_avg]]</f>
        <v>-1.814184561608112</v>
      </c>
      <c r="L896" s="5">
        <f>ABS(Table1[[#This Row],[modulair_err]])</f>
        <v>0.11990943839188795</v>
      </c>
      <c r="M896" s="5">
        <f>ABS(Table1[[#This Row],[purpleair_err]])</f>
        <v>1.814184561608112</v>
      </c>
      <c r="N896" s="5">
        <f>Table1[[#This Row],[modulair_err]]^2</f>
        <v>1.4378273415457971E-2</v>
      </c>
      <c r="O896" s="5">
        <f>Table1[[#This Row],[purpleair_err]]^2</f>
        <v>3.2912656235772175</v>
      </c>
      <c r="P896" s="5"/>
      <c r="Q896" s="5"/>
    </row>
    <row r="897" spans="1:17" x14ac:dyDescent="0.3">
      <c r="A897" s="2">
        <v>45540.791666666701</v>
      </c>
      <c r="B897" s="5">
        <v>26.9</v>
      </c>
      <c r="C897" s="5">
        <v>15</v>
      </c>
      <c r="D897" s="5">
        <v>9.6</v>
      </c>
      <c r="E897" s="5">
        <f t="shared" si="19"/>
        <v>17.166666666666668</v>
      </c>
      <c r="F897" s="5">
        <f>AVERAGE((Table1[[#This Row],[thermo]]*$S$7),(Table1[[#This Row],[1022]]*$T$7),( Table1[[#This Row],[1020]]*$U$7))</f>
        <v>15.50924928820122</v>
      </c>
      <c r="G897" s="5">
        <f>AVERAGE((Table1[[#This Row],[thermo]]*$S$8),(Table1[[#This Row],[1022]]*$T$8),( Table1[[#This Row],[1020]]*$U$8))</f>
        <v>16.50510925603546</v>
      </c>
      <c r="H897" s="5">
        <v>9.8000000000000007</v>
      </c>
      <c r="I897" s="7">
        <v>9.189762</v>
      </c>
      <c r="J897" s="7">
        <f>Table1[[#This Row],[modulair]]-Table1[[#This Row],[adjusted_weighted_FEM_avg]]</f>
        <v>-6.7051092560354597</v>
      </c>
      <c r="K897" s="5">
        <f>Table1[[#This Row],[purpleair]]-Table1[[#This Row],[adjusted_weighted_FEM_avg]]</f>
        <v>-7.3153472560354604</v>
      </c>
      <c r="L897" s="5">
        <f>ABS(Table1[[#This Row],[modulair_err]])</f>
        <v>6.7051092560354597</v>
      </c>
      <c r="M897" s="5">
        <f>ABS(Table1[[#This Row],[purpleair_err]])</f>
        <v>7.3153472560354604</v>
      </c>
      <c r="N897" s="5">
        <f>Table1[[#This Row],[modulair_err]]^2</f>
        <v>44.958490135372394</v>
      </c>
      <c r="O897" s="5">
        <f>Table1[[#This Row],[purpleair_err]]^2</f>
        <v>53.514305476385537</v>
      </c>
      <c r="P897" s="5"/>
      <c r="Q897" s="5"/>
    </row>
    <row r="898" spans="1:17" x14ac:dyDescent="0.3">
      <c r="A898" s="2">
        <v>45540.833333333299</v>
      </c>
      <c r="B898" s="5">
        <v>22.1</v>
      </c>
      <c r="C898" s="5"/>
      <c r="D898" s="5">
        <v>6</v>
      </c>
      <c r="E898" s="5">
        <f t="shared" si="19"/>
        <v>14.05</v>
      </c>
      <c r="F898" s="5">
        <f>AVERAGE((Table1[[#This Row],[thermo]]*$S$7),(Table1[[#This Row],[1022]]*$T$7),( Table1[[#This Row],[1020]]*$U$7))</f>
        <v>5.3144085656392006</v>
      </c>
      <c r="G898" s="5">
        <f>AVERAGE((Table1[[#This Row],[thermo]]*$S$8),(Table1[[#This Row],[1022]]*$T$8),( Table1[[#This Row],[1020]]*$U$8))</f>
        <v>7.9317671966967609</v>
      </c>
      <c r="H898" s="5">
        <v>10</v>
      </c>
      <c r="I898" s="7">
        <v>8.8040620000000001</v>
      </c>
      <c r="J898" s="7">
        <f>Table1[[#This Row],[modulair]]-Table1[[#This Row],[adjusted_weighted_FEM_avg]]</f>
        <v>2.0682328033032391</v>
      </c>
      <c r="K898" s="5">
        <f>Table1[[#This Row],[purpleair]]-Table1[[#This Row],[adjusted_weighted_FEM_avg]]</f>
        <v>0.87229480330323916</v>
      </c>
      <c r="L898" s="5">
        <f>ABS(Table1[[#This Row],[modulair_err]])</f>
        <v>2.0682328033032391</v>
      </c>
      <c r="M898" s="5">
        <f>ABS(Table1[[#This Row],[purpleair_err]])</f>
        <v>0.87229480330323916</v>
      </c>
      <c r="N898" s="5">
        <f>Table1[[#This Row],[modulair_err]]^2</f>
        <v>4.2775869286595753</v>
      </c>
      <c r="O898" s="5">
        <f>Table1[[#This Row],[purpleair_err]]^2</f>
        <v>0.76089822386983674</v>
      </c>
      <c r="P898" s="5"/>
      <c r="Q898" s="5"/>
    </row>
    <row r="899" spans="1:17" x14ac:dyDescent="0.3">
      <c r="A899" s="2">
        <v>45540.875</v>
      </c>
      <c r="B899" s="5">
        <v>23.3</v>
      </c>
      <c r="C899" s="5"/>
      <c r="D899" s="5">
        <v>6.7</v>
      </c>
      <c r="E899" s="5">
        <f t="shared" ref="E899:E962" si="20">AVERAGE(B899:D899)</f>
        <v>15</v>
      </c>
      <c r="F899" s="5">
        <f>AVERAGE((Table1[[#This Row],[thermo]]*$S$7),(Table1[[#This Row],[1022]]*$T$7),( Table1[[#This Row],[1020]]*$U$7))</f>
        <v>5.7049658648092354</v>
      </c>
      <c r="G899" s="5">
        <f>AVERAGE((Table1[[#This Row],[thermo]]*$S$8),(Table1[[#This Row],[1022]]*$T$8),( Table1[[#This Row],[1020]]*$U$8))</f>
        <v>8.482371257909227</v>
      </c>
      <c r="H899" s="5">
        <v>9</v>
      </c>
      <c r="I899" s="7">
        <v>8.0681089999999998</v>
      </c>
      <c r="J899" s="7">
        <f>Table1[[#This Row],[modulair]]-Table1[[#This Row],[adjusted_weighted_FEM_avg]]</f>
        <v>0.51762874209077303</v>
      </c>
      <c r="K899" s="5">
        <f>Table1[[#This Row],[purpleair]]-Table1[[#This Row],[adjusted_weighted_FEM_avg]]</f>
        <v>-0.41426225790922722</v>
      </c>
      <c r="L899" s="5">
        <f>ABS(Table1[[#This Row],[modulair_err]])</f>
        <v>0.51762874209077303</v>
      </c>
      <c r="M899" s="5">
        <f>ABS(Table1[[#This Row],[purpleair_err]])</f>
        <v>0.41426225790922722</v>
      </c>
      <c r="N899" s="5">
        <f>Table1[[#This Row],[modulair_err]]^2</f>
        <v>0.26793951463847604</v>
      </c>
      <c r="O899" s="5">
        <f>Table1[[#This Row],[purpleair_err]]^2</f>
        <v>0.1716132183280511</v>
      </c>
      <c r="P899" s="5"/>
      <c r="Q899" s="5"/>
    </row>
    <row r="900" spans="1:17" x14ac:dyDescent="0.3">
      <c r="A900" s="2">
        <v>45540.916666666701</v>
      </c>
      <c r="B900" s="5">
        <v>11.3</v>
      </c>
      <c r="C900" s="5"/>
      <c r="D900" s="5">
        <v>7.4</v>
      </c>
      <c r="E900" s="5">
        <f t="shared" si="20"/>
        <v>9.3500000000000014</v>
      </c>
      <c r="F900" s="5">
        <f>AVERAGE((Table1[[#This Row],[thermo]]*$S$7),(Table1[[#This Row],[1022]]*$T$7),( Table1[[#This Row],[1020]]*$U$7))</f>
        <v>3.898062819089374</v>
      </c>
      <c r="G900" s="5">
        <f>AVERAGE((Table1[[#This Row],[thermo]]*$S$8),(Table1[[#This Row],[1022]]*$T$8),( Table1[[#This Row],[1020]]*$U$8))</f>
        <v>5.4438958451856871</v>
      </c>
      <c r="H900" s="5">
        <v>8.4</v>
      </c>
      <c r="I900" s="7">
        <v>7.771433</v>
      </c>
      <c r="J900" s="7">
        <f>Table1[[#This Row],[modulair]]-Table1[[#This Row],[adjusted_weighted_FEM_avg]]</f>
        <v>2.9561041548143132</v>
      </c>
      <c r="K900" s="5">
        <f>Table1[[#This Row],[purpleair]]-Table1[[#This Row],[adjusted_weighted_FEM_avg]]</f>
        <v>2.3275371548143129</v>
      </c>
      <c r="L900" s="5">
        <f>ABS(Table1[[#This Row],[modulair_err]])</f>
        <v>2.9561041548143132</v>
      </c>
      <c r="M900" s="5">
        <f>ABS(Table1[[#This Row],[purpleair_err]])</f>
        <v>2.3275371548143129</v>
      </c>
      <c r="N900" s="5">
        <f>Table1[[#This Row],[modulair_err]]^2</f>
        <v>8.7385517741104444</v>
      </c>
      <c r="O900" s="5">
        <f>Table1[[#This Row],[purpleair_err]]^2</f>
        <v>5.4174292070411063</v>
      </c>
      <c r="P900" s="5"/>
      <c r="Q900" s="5"/>
    </row>
    <row r="901" spans="1:17" x14ac:dyDescent="0.3">
      <c r="A901" s="2">
        <v>45540.958333333299</v>
      </c>
      <c r="B901" s="5">
        <v>4.2</v>
      </c>
      <c r="C901" s="5"/>
      <c r="D901" s="5">
        <v>6.7</v>
      </c>
      <c r="E901" s="5">
        <f t="shared" si="20"/>
        <v>5.45</v>
      </c>
      <c r="F901" s="5">
        <f>AVERAGE((Table1[[#This Row],[thermo]]*$S$7),(Table1[[#This Row],[1022]]*$T$7),( Table1[[#This Row],[1020]]*$U$7))</f>
        <v>2.5253073354609756</v>
      </c>
      <c r="G901" s="5">
        <f>AVERAGE((Table1[[#This Row],[thermo]]*$S$8),(Table1[[#This Row],[1022]]*$T$8),( Table1[[#This Row],[1020]]*$U$8))</f>
        <v>3.2890820191078856</v>
      </c>
      <c r="H901" s="5">
        <v>7.9</v>
      </c>
      <c r="I901" s="7">
        <v>7.4327420000000002</v>
      </c>
      <c r="J901" s="7">
        <f>Table1[[#This Row],[modulair]]-Table1[[#This Row],[adjusted_weighted_FEM_avg]]</f>
        <v>4.6109179808921148</v>
      </c>
      <c r="K901" s="5">
        <f>Table1[[#This Row],[purpleair]]-Table1[[#This Row],[adjusted_weighted_FEM_avg]]</f>
        <v>4.1436599808921146</v>
      </c>
      <c r="L901" s="5">
        <f>ABS(Table1[[#This Row],[modulair_err]])</f>
        <v>4.6109179808921148</v>
      </c>
      <c r="M901" s="5">
        <f>ABS(Table1[[#This Row],[purpleair_err]])</f>
        <v>4.1436599808921146</v>
      </c>
      <c r="N901" s="5">
        <f>Table1[[#This Row],[modulair_err]]^2</f>
        <v>21.260564626514217</v>
      </c>
      <c r="O901" s="5">
        <f>Table1[[#This Row],[purpleair_err]]^2</f>
        <v>17.169918037246841</v>
      </c>
      <c r="P901" s="5"/>
      <c r="Q901" s="5"/>
    </row>
    <row r="902" spans="1:17" x14ac:dyDescent="0.3">
      <c r="A902" s="2">
        <v>45541</v>
      </c>
      <c r="B902" s="5">
        <v>7.6</v>
      </c>
      <c r="C902" s="5"/>
      <c r="D902" s="5">
        <v>8.9</v>
      </c>
      <c r="E902" s="5">
        <f t="shared" si="20"/>
        <v>8.25</v>
      </c>
      <c r="F902" s="5">
        <f>AVERAGE((Table1[[#This Row],[thermo]]*$S$7),(Table1[[#This Row],[1022]]*$T$7),( Table1[[#This Row],[1020]]*$U$7))</f>
        <v>3.6909398331045296</v>
      </c>
      <c r="G902" s="5">
        <f>AVERAGE((Table1[[#This Row],[thermo]]*$S$8),(Table1[[#This Row],[1022]]*$T$8),( Table1[[#This Row],[1020]]*$U$8))</f>
        <v>4.9185605120068736</v>
      </c>
      <c r="H902" s="5">
        <v>7.8</v>
      </c>
      <c r="I902" s="7">
        <v>7.4430040000000002</v>
      </c>
      <c r="J902" s="7">
        <f>Table1[[#This Row],[modulair]]-Table1[[#This Row],[adjusted_weighted_FEM_avg]]</f>
        <v>2.8814394879931262</v>
      </c>
      <c r="K902" s="5">
        <f>Table1[[#This Row],[purpleair]]-Table1[[#This Row],[adjusted_weighted_FEM_avg]]</f>
        <v>2.5244434879931266</v>
      </c>
      <c r="L902" s="5">
        <f>ABS(Table1[[#This Row],[modulair_err]])</f>
        <v>2.8814394879931262</v>
      </c>
      <c r="M902" s="5">
        <f>ABS(Table1[[#This Row],[purpleair_err]])</f>
        <v>2.5244434879931266</v>
      </c>
      <c r="N902" s="5">
        <f>Table1[[#This Row],[modulair_err]]^2</f>
        <v>8.3026935229660896</v>
      </c>
      <c r="O902" s="5">
        <f>Table1[[#This Row],[purpleair_err]]^2</f>
        <v>6.3728149240709033</v>
      </c>
      <c r="P902" s="5"/>
      <c r="Q902" s="5"/>
    </row>
    <row r="903" spans="1:17" x14ac:dyDescent="0.3">
      <c r="A903" s="2">
        <v>45541.041666666701</v>
      </c>
      <c r="B903" s="5">
        <v>7</v>
      </c>
      <c r="C903" s="5"/>
      <c r="D903" s="5">
        <v>6.7</v>
      </c>
      <c r="E903" s="5">
        <f t="shared" si="20"/>
        <v>6.85</v>
      </c>
      <c r="F903" s="5">
        <f>AVERAGE((Table1[[#This Row],[thermo]]*$S$7),(Table1[[#This Row],[1022]]*$T$7),( Table1[[#This Row],[1020]]*$U$7))</f>
        <v>2.991435287407318</v>
      </c>
      <c r="G903" s="5">
        <f>AVERAGE((Table1[[#This Row],[thermo]]*$S$8),(Table1[[#This Row],[1022]]*$T$8),( Table1[[#This Row],[1020]]*$U$8))</f>
        <v>4.0504019075185527</v>
      </c>
      <c r="H903" s="5">
        <v>7.1</v>
      </c>
      <c r="I903" s="7">
        <v>6.4926029999999999</v>
      </c>
      <c r="J903" s="7">
        <f>Table1[[#This Row],[modulair]]-Table1[[#This Row],[adjusted_weighted_FEM_avg]]</f>
        <v>3.049598092481447</v>
      </c>
      <c r="K903" s="5">
        <f>Table1[[#This Row],[purpleair]]-Table1[[#This Row],[adjusted_weighted_FEM_avg]]</f>
        <v>2.4422010924814472</v>
      </c>
      <c r="L903" s="5">
        <f>ABS(Table1[[#This Row],[modulair_err]])</f>
        <v>3.049598092481447</v>
      </c>
      <c r="M903" s="5">
        <f>ABS(Table1[[#This Row],[purpleair_err]])</f>
        <v>2.4422010924814472</v>
      </c>
      <c r="N903" s="5">
        <f>Table1[[#This Row],[modulair_err]]^2</f>
        <v>9.3000485256664795</v>
      </c>
      <c r="O903" s="5">
        <f>Table1[[#This Row],[purpleair_err]]^2</f>
        <v>5.9643461761175747</v>
      </c>
      <c r="P903" s="5"/>
      <c r="Q903" s="5"/>
    </row>
    <row r="904" spans="1:17" x14ac:dyDescent="0.3">
      <c r="A904" s="2">
        <v>45541.083333333299</v>
      </c>
      <c r="B904" s="5">
        <v>8.6999999999999993</v>
      </c>
      <c r="C904" s="5"/>
      <c r="D904" s="5">
        <v>4.2</v>
      </c>
      <c r="E904" s="5">
        <f t="shared" si="20"/>
        <v>6.4499999999999993</v>
      </c>
      <c r="F904" s="5">
        <f>AVERAGE((Table1[[#This Row],[thermo]]*$S$7),(Table1[[#This Row],[1022]]*$T$7),( Table1[[#This Row],[1020]]*$U$7))</f>
        <v>2.5930551978486069</v>
      </c>
      <c r="G904" s="5">
        <f>AVERAGE((Table1[[#This Row],[thermo]]*$S$8),(Table1[[#This Row],[1022]]*$T$8),( Table1[[#This Row],[1020]]*$U$8))</f>
        <v>3.7114743074947953</v>
      </c>
      <c r="H904" s="5">
        <v>6.3</v>
      </c>
      <c r="I904" s="7">
        <v>6.363734</v>
      </c>
      <c r="J904" s="7">
        <f>Table1[[#This Row],[modulair]]-Table1[[#This Row],[adjusted_weighted_FEM_avg]]</f>
        <v>2.5885256925052045</v>
      </c>
      <c r="K904" s="5">
        <f>Table1[[#This Row],[purpleair]]-Table1[[#This Row],[adjusted_weighted_FEM_avg]]</f>
        <v>2.6522596925052047</v>
      </c>
      <c r="L904" s="5">
        <f>ABS(Table1[[#This Row],[modulair_err]])</f>
        <v>2.5885256925052045</v>
      </c>
      <c r="M904" s="5">
        <f>ABS(Table1[[#This Row],[purpleair_err]])</f>
        <v>2.6522596925052047</v>
      </c>
      <c r="N904" s="5">
        <f>Table1[[#This Row],[modulair_err]]^2</f>
        <v>6.7004652607595485</v>
      </c>
      <c r="O904" s="5">
        <f>Table1[[#This Row],[purpleair_err]]^2</f>
        <v>7.0344814764878025</v>
      </c>
      <c r="P904" s="5"/>
      <c r="Q904" s="5"/>
    </row>
    <row r="905" spans="1:17" x14ac:dyDescent="0.3">
      <c r="A905" s="2">
        <v>45541.125</v>
      </c>
      <c r="B905" s="5">
        <v>4.3</v>
      </c>
      <c r="C905" s="5"/>
      <c r="D905" s="5">
        <v>2.5</v>
      </c>
      <c r="E905" s="5">
        <f t="shared" si="20"/>
        <v>3.4</v>
      </c>
      <c r="F905" s="5">
        <f>AVERAGE((Table1[[#This Row],[thermo]]*$S$7),(Table1[[#This Row],[1022]]*$T$7),( Table1[[#This Row],[1020]]*$U$7))</f>
        <v>1.3972257008723001</v>
      </c>
      <c r="G905" s="5">
        <f>AVERAGE((Table1[[#This Row],[thermo]]*$S$8),(Table1[[#This Row],[1022]]*$T$8),( Table1[[#This Row],[1020]]*$U$8))</f>
        <v>1.9703273609037593</v>
      </c>
      <c r="H905" s="5">
        <v>6.2</v>
      </c>
      <c r="I905" s="7">
        <v>6.4133459999999998</v>
      </c>
      <c r="J905" s="7">
        <f>Table1[[#This Row],[modulair]]-Table1[[#This Row],[adjusted_weighted_FEM_avg]]</f>
        <v>4.2296726390962407</v>
      </c>
      <c r="K905" s="5">
        <f>Table1[[#This Row],[purpleair]]-Table1[[#This Row],[adjusted_weighted_FEM_avg]]</f>
        <v>4.4430186390962403</v>
      </c>
      <c r="L905" s="5">
        <f>ABS(Table1[[#This Row],[modulair_err]])</f>
        <v>4.2296726390962407</v>
      </c>
      <c r="M905" s="5">
        <f>ABS(Table1[[#This Row],[purpleair_err]])</f>
        <v>4.4430186390962403</v>
      </c>
      <c r="N905" s="5">
        <f>Table1[[#This Row],[modulair_err]]^2</f>
        <v>17.890130633919359</v>
      </c>
      <c r="O905" s="5">
        <f>Table1[[#This Row],[purpleair_err]]^2</f>
        <v>19.740414627356607</v>
      </c>
      <c r="P905" s="5"/>
      <c r="Q905" s="5"/>
    </row>
    <row r="906" spans="1:17" x14ac:dyDescent="0.3">
      <c r="A906" s="2">
        <v>45541.166666666701</v>
      </c>
      <c r="B906" s="5">
        <v>7.2</v>
      </c>
      <c r="C906" s="5"/>
      <c r="D906" s="5">
        <v>4.7</v>
      </c>
      <c r="E906" s="5">
        <f t="shared" si="20"/>
        <v>5.95</v>
      </c>
      <c r="F906" s="5">
        <f>AVERAGE((Table1[[#This Row],[thermo]]*$S$7),(Table1[[#This Row],[1022]]*$T$7),( Table1[[#This Row],[1020]]*$U$7))</f>
        <v>2.4796210642397218</v>
      </c>
      <c r="G906" s="5">
        <f>AVERAGE((Table1[[#This Row],[thermo]]*$S$8),(Table1[[#This Row],[1022]]*$T$8),( Table1[[#This Row],[1020]]*$U$8))</f>
        <v>3.4638558737294134</v>
      </c>
      <c r="H906" s="5">
        <v>6.5</v>
      </c>
      <c r="I906" s="7">
        <v>6.1920640000000002</v>
      </c>
      <c r="J906" s="7">
        <f>Table1[[#This Row],[modulair]]-Table1[[#This Row],[adjusted_weighted_FEM_avg]]</f>
        <v>3.0361441262705866</v>
      </c>
      <c r="K906" s="5">
        <f>Table1[[#This Row],[purpleair]]-Table1[[#This Row],[adjusted_weighted_FEM_avg]]</f>
        <v>2.7282081262705868</v>
      </c>
      <c r="L906" s="5">
        <f>ABS(Table1[[#This Row],[modulair_err]])</f>
        <v>3.0361441262705866</v>
      </c>
      <c r="M906" s="5">
        <f>ABS(Table1[[#This Row],[purpleair_err]])</f>
        <v>2.7282081262705868</v>
      </c>
      <c r="N906" s="5">
        <f>Table1[[#This Row],[modulair_err]]^2</f>
        <v>9.2181711554873846</v>
      </c>
      <c r="O906" s="5">
        <f>Table1[[#This Row],[purpleair_err]]^2</f>
        <v>7.4431195802488661</v>
      </c>
      <c r="P906" s="5"/>
      <c r="Q906" s="5"/>
    </row>
    <row r="907" spans="1:17" x14ac:dyDescent="0.3">
      <c r="A907" s="2">
        <v>45541.208333333299</v>
      </c>
      <c r="B907" s="5">
        <v>6.5</v>
      </c>
      <c r="C907" s="5"/>
      <c r="D907" s="5">
        <v>6.2</v>
      </c>
      <c r="E907" s="5">
        <f t="shared" si="20"/>
        <v>6.35</v>
      </c>
      <c r="F907" s="5">
        <f>AVERAGE((Table1[[#This Row],[thermo]]*$S$7),(Table1[[#This Row],[1022]]*$T$7),( Table1[[#This Row],[1020]]*$U$7))</f>
        <v>2.7719208839116729</v>
      </c>
      <c r="G907" s="5">
        <f>AVERAGE((Table1[[#This Row],[thermo]]*$S$8),(Table1[[#This Row],[1022]]*$T$8),( Table1[[#This Row],[1020]]*$U$8))</f>
        <v>3.7542204209906012</v>
      </c>
      <c r="H907" s="5">
        <v>6.6</v>
      </c>
      <c r="I907" s="7">
        <v>6.2541440000000001</v>
      </c>
      <c r="J907" s="7">
        <f>Table1[[#This Row],[modulair]]-Table1[[#This Row],[adjusted_weighted_FEM_avg]]</f>
        <v>2.8457795790093985</v>
      </c>
      <c r="K907" s="5">
        <f>Table1[[#This Row],[purpleair]]-Table1[[#This Row],[adjusted_weighted_FEM_avg]]</f>
        <v>2.499923579009399</v>
      </c>
      <c r="L907" s="5">
        <f>ABS(Table1[[#This Row],[modulair_err]])</f>
        <v>2.8457795790093985</v>
      </c>
      <c r="M907" s="5">
        <f>ABS(Table1[[#This Row],[purpleair_err]])</f>
        <v>2.499923579009399</v>
      </c>
      <c r="N907" s="5">
        <f>Table1[[#This Row],[modulair_err]]^2</f>
        <v>8.098461412306909</v>
      </c>
      <c r="O907" s="5">
        <f>Table1[[#This Row],[purpleair_err]]^2</f>
        <v>6.2496179008871628</v>
      </c>
      <c r="P907" s="5"/>
      <c r="Q907" s="5"/>
    </row>
    <row r="908" spans="1:17" x14ac:dyDescent="0.3">
      <c r="A908" s="2">
        <v>45541.25</v>
      </c>
      <c r="B908" s="5">
        <v>2.6</v>
      </c>
      <c r="C908" s="5"/>
      <c r="D908" s="5">
        <v>7.9</v>
      </c>
      <c r="E908" s="5">
        <f t="shared" si="20"/>
        <v>5.25</v>
      </c>
      <c r="F908" s="5">
        <f>AVERAGE((Table1[[#This Row],[thermo]]*$S$7),(Table1[[#This Row],[1022]]*$T$7),( Table1[[#This Row],[1020]]*$U$7))</f>
        <v>2.5860139519041812</v>
      </c>
      <c r="G908" s="5">
        <f>AVERAGE((Table1[[#This Row],[thermo]]*$S$8),(Table1[[#This Row],[1022]]*$T$8),( Table1[[#This Row],[1020]]*$U$8))</f>
        <v>3.2385976983643019</v>
      </c>
      <c r="H908" s="5">
        <v>7.5</v>
      </c>
      <c r="I908" s="7">
        <v>6.7293409999999998</v>
      </c>
      <c r="J908" s="7">
        <f>Table1[[#This Row],[modulair]]-Table1[[#This Row],[adjusted_weighted_FEM_avg]]</f>
        <v>4.2614023016356981</v>
      </c>
      <c r="K908" s="5">
        <f>Table1[[#This Row],[purpleair]]-Table1[[#This Row],[adjusted_weighted_FEM_avg]]</f>
        <v>3.4907433016356979</v>
      </c>
      <c r="L908" s="5">
        <f>ABS(Table1[[#This Row],[modulair_err]])</f>
        <v>4.2614023016356981</v>
      </c>
      <c r="M908" s="5">
        <f>ABS(Table1[[#This Row],[purpleair_err]])</f>
        <v>3.4907433016356979</v>
      </c>
      <c r="N908" s="5">
        <f>Table1[[#This Row],[modulair_err]]^2</f>
        <v>18.159549576386027</v>
      </c>
      <c r="O908" s="5">
        <f>Table1[[#This Row],[purpleair_err]]^2</f>
        <v>12.185288797914493</v>
      </c>
      <c r="P908" s="5"/>
      <c r="Q908" s="5"/>
    </row>
    <row r="909" spans="1:17" x14ac:dyDescent="0.3">
      <c r="A909" s="2">
        <v>45541.291666666701</v>
      </c>
      <c r="B909" s="5">
        <v>-8.6</v>
      </c>
      <c r="C909" s="5"/>
      <c r="D909" s="5">
        <v>7.7</v>
      </c>
      <c r="E909" s="5">
        <f t="shared" si="20"/>
        <v>-0.44999999999999973</v>
      </c>
      <c r="F909" s="5">
        <f>AVERAGE((Table1[[#This Row],[thermo]]*$S$7),(Table1[[#This Row],[1022]]*$T$7),( Table1[[#This Row],[1020]]*$U$7))</f>
        <v>0.66699123643100899</v>
      </c>
      <c r="G909" s="5">
        <f>AVERAGE((Table1[[#This Row],[thermo]]*$S$8),(Table1[[#This Row],[1022]]*$T$8),( Table1[[#This Row],[1020]]*$U$8))</f>
        <v>0.12922554213978396</v>
      </c>
      <c r="H909" s="5">
        <v>8.4</v>
      </c>
      <c r="I909" s="7">
        <v>8.0961079999999992</v>
      </c>
      <c r="J909" s="7">
        <f>Table1[[#This Row],[modulair]]-Table1[[#This Row],[adjusted_weighted_FEM_avg]]</f>
        <v>8.2707744578602167</v>
      </c>
      <c r="K909" s="5">
        <f>Table1[[#This Row],[purpleair]]-Table1[[#This Row],[adjusted_weighted_FEM_avg]]</f>
        <v>7.9668824578602155</v>
      </c>
      <c r="L909" s="5">
        <f>ABS(Table1[[#This Row],[modulair_err]])</f>
        <v>8.2707744578602167</v>
      </c>
      <c r="M909" s="5">
        <f>ABS(Table1[[#This Row],[purpleair_err]])</f>
        <v>7.9668824578602155</v>
      </c>
      <c r="N909" s="5">
        <f>Table1[[#This Row],[modulair_err]]^2</f>
        <v>68.405710132792962</v>
      </c>
      <c r="O909" s="5">
        <f>Table1[[#This Row],[purpleair_err]]^2</f>
        <v>63.471216097360831</v>
      </c>
      <c r="P909" s="5"/>
      <c r="Q909" s="5"/>
    </row>
    <row r="910" spans="1:17" x14ac:dyDescent="0.3">
      <c r="A910" s="2">
        <v>45541.333333333299</v>
      </c>
      <c r="B910" s="5">
        <v>-5.9</v>
      </c>
      <c r="C910" s="5"/>
      <c r="D910" s="5">
        <v>8.1999999999999993</v>
      </c>
      <c r="E910" s="5">
        <f t="shared" si="20"/>
        <v>1.1499999999999995</v>
      </c>
      <c r="F910" s="5">
        <f>AVERAGE((Table1[[#This Row],[thermo]]*$S$7),(Table1[[#This Row],[1022]]*$T$7),( Table1[[#This Row],[1020]]*$U$7))</f>
        <v>1.2527490307416362</v>
      </c>
      <c r="G910" s="5">
        <f>AVERAGE((Table1[[#This Row],[thermo]]*$S$8),(Table1[[#This Row],[1022]]*$T$8),( Table1[[#This Row],[1020]]*$U$8))</f>
        <v>1.0235869409904028</v>
      </c>
      <c r="H910" s="5">
        <v>10.3</v>
      </c>
      <c r="I910" s="7">
        <v>9.2016369999999998</v>
      </c>
      <c r="J910" s="7">
        <f>Table1[[#This Row],[modulair]]-Table1[[#This Row],[adjusted_weighted_FEM_avg]]</f>
        <v>9.2764130590095988</v>
      </c>
      <c r="K910" s="5">
        <f>Table1[[#This Row],[purpleair]]-Table1[[#This Row],[adjusted_weighted_FEM_avg]]</f>
        <v>8.1780500590095961</v>
      </c>
      <c r="L910" s="5">
        <f>ABS(Table1[[#This Row],[modulair_err]])</f>
        <v>9.2764130590095988</v>
      </c>
      <c r="M910" s="5">
        <f>ABS(Table1[[#This Row],[purpleair_err]])</f>
        <v>8.1780500590095961</v>
      </c>
      <c r="N910" s="5">
        <f>Table1[[#This Row],[modulair_err]]^2</f>
        <v>86.051839241363822</v>
      </c>
      <c r="O910" s="5">
        <f>Table1[[#This Row],[purpleair_err]]^2</f>
        <v>66.880502767666854</v>
      </c>
      <c r="P910" s="5"/>
      <c r="Q910" s="5"/>
    </row>
    <row r="911" spans="1:17" x14ac:dyDescent="0.3">
      <c r="A911" s="2">
        <v>45541.375</v>
      </c>
      <c r="B911" s="5">
        <v>-1.7</v>
      </c>
      <c r="C911" s="5"/>
      <c r="D911" s="5">
        <v>5.5</v>
      </c>
      <c r="E911" s="5">
        <f t="shared" si="20"/>
        <v>1.9</v>
      </c>
      <c r="F911" s="5">
        <f>AVERAGE((Table1[[#This Row],[thermo]]*$S$7),(Table1[[#This Row],[1022]]*$T$7),( Table1[[#This Row],[1020]]*$U$7))</f>
        <v>1.2160437048757835</v>
      </c>
      <c r="G911" s="5">
        <f>AVERAGE((Table1[[#This Row],[thermo]]*$S$8),(Table1[[#This Row],[1022]]*$T$8),( Table1[[#This Row],[1020]]*$U$8))</f>
        <v>1.3003166387514662</v>
      </c>
      <c r="H911" s="5">
        <v>10.3</v>
      </c>
      <c r="I911" s="7">
        <v>9.6577009999999994</v>
      </c>
      <c r="J911" s="7">
        <f>Table1[[#This Row],[modulair]]-Table1[[#This Row],[adjusted_weighted_FEM_avg]]</f>
        <v>8.9996833612485343</v>
      </c>
      <c r="K911" s="5">
        <f>Table1[[#This Row],[purpleair]]-Table1[[#This Row],[adjusted_weighted_FEM_avg]]</f>
        <v>8.357384361248533</v>
      </c>
      <c r="L911" s="5">
        <f>ABS(Table1[[#This Row],[modulair_err]])</f>
        <v>8.9996833612485343</v>
      </c>
      <c r="M911" s="5">
        <f>ABS(Table1[[#This Row],[purpleair_err]])</f>
        <v>8.357384361248533</v>
      </c>
      <c r="N911" s="5">
        <f>Table1[[#This Row],[modulair_err]]^2</f>
        <v>80.994300602733716</v>
      </c>
      <c r="O911" s="5">
        <f>Table1[[#This Row],[purpleair_err]]^2</f>
        <v>69.845873361641551</v>
      </c>
      <c r="P911" s="5"/>
      <c r="Q911" s="5"/>
    </row>
    <row r="912" spans="1:17" x14ac:dyDescent="0.3">
      <c r="A912" s="2">
        <v>45541.416666666701</v>
      </c>
      <c r="B912" s="5">
        <v>-1.8</v>
      </c>
      <c r="C912" s="5"/>
      <c r="D912" s="5">
        <v>13</v>
      </c>
      <c r="E912" s="5">
        <f t="shared" si="20"/>
        <v>5.6</v>
      </c>
      <c r="F912" s="5">
        <f>AVERAGE((Table1[[#This Row],[thermo]]*$S$7),(Table1[[#This Row],[1022]]*$T$7),( Table1[[#This Row],[1020]]*$U$7))</f>
        <v>3.2435553163132398</v>
      </c>
      <c r="G912" s="5">
        <f>AVERAGE((Table1[[#This Row],[thermo]]*$S$8),(Table1[[#This Row],[1022]]*$T$8),( Table1[[#This Row],[1020]]*$U$8))</f>
        <v>3.6765992395560727</v>
      </c>
      <c r="H912" s="5">
        <v>11.7</v>
      </c>
      <c r="I912" s="7">
        <v>11.051524000000001</v>
      </c>
      <c r="J912" s="7">
        <f>Table1[[#This Row],[modulair]]-Table1[[#This Row],[adjusted_weighted_FEM_avg]]</f>
        <v>8.023400760443927</v>
      </c>
      <c r="K912" s="5">
        <f>Table1[[#This Row],[purpleair]]-Table1[[#This Row],[adjusted_weighted_FEM_avg]]</f>
        <v>7.3749247604439283</v>
      </c>
      <c r="L912" s="5">
        <f>ABS(Table1[[#This Row],[modulair_err]])</f>
        <v>8.023400760443927</v>
      </c>
      <c r="M912" s="5">
        <f>ABS(Table1[[#This Row],[purpleair_err]])</f>
        <v>7.3749247604439283</v>
      </c>
      <c r="N912" s="5">
        <f>Table1[[#This Row],[modulair_err]]^2</f>
        <v>64.374959762692185</v>
      </c>
      <c r="O912" s="5">
        <f>Table1[[#This Row],[purpleair_err]]^2</f>
        <v>54.389515222208935</v>
      </c>
      <c r="P912" s="5"/>
      <c r="Q912" s="5"/>
    </row>
    <row r="913" spans="1:17" x14ac:dyDescent="0.3">
      <c r="A913" s="2">
        <v>45541.458333333299</v>
      </c>
      <c r="B913" s="5">
        <v>3</v>
      </c>
      <c r="C913" s="5"/>
      <c r="D913" s="5">
        <v>11.6</v>
      </c>
      <c r="E913" s="5">
        <f t="shared" si="20"/>
        <v>7.3</v>
      </c>
      <c r="F913" s="5">
        <f>AVERAGE((Table1[[#This Row],[thermo]]*$S$7),(Table1[[#This Row],[1022]]*$T$7),( Table1[[#This Row],[1020]]*$U$7))</f>
        <v>3.6610554515494766</v>
      </c>
      <c r="G913" s="5">
        <f>AVERAGE((Table1[[#This Row],[thermo]]*$S$8),(Table1[[#This Row],[1022]]*$T$8),( Table1[[#This Row],[1020]]*$U$8))</f>
        <v>4.5330708301871434</v>
      </c>
      <c r="H913" s="5">
        <v>12.2</v>
      </c>
      <c r="I913" s="7">
        <v>11.771129</v>
      </c>
      <c r="J913" s="7">
        <f>Table1[[#This Row],[modulair]]-Table1[[#This Row],[adjusted_weighted_FEM_avg]]</f>
        <v>7.6669291698128559</v>
      </c>
      <c r="K913" s="5">
        <f>Table1[[#This Row],[purpleair]]-Table1[[#This Row],[adjusted_weighted_FEM_avg]]</f>
        <v>7.2380581698128568</v>
      </c>
      <c r="L913" s="5">
        <f>ABS(Table1[[#This Row],[modulair_err]])</f>
        <v>7.6669291698128559</v>
      </c>
      <c r="M913" s="5">
        <f>ABS(Table1[[#This Row],[purpleair_err]])</f>
        <v>7.2380581698128568</v>
      </c>
      <c r="N913" s="5">
        <f>Table1[[#This Row],[modulair_err]]^2</f>
        <v>58.781802894927246</v>
      </c>
      <c r="O913" s="5">
        <f>Table1[[#This Row],[purpleair_err]]^2</f>
        <v>52.389486069594639</v>
      </c>
      <c r="P913" s="5"/>
      <c r="Q913" s="5"/>
    </row>
    <row r="914" spans="1:17" x14ac:dyDescent="0.3">
      <c r="A914" s="2">
        <v>45541.5</v>
      </c>
      <c r="B914" s="5">
        <v>-0.1</v>
      </c>
      <c r="C914" s="5"/>
      <c r="D914" s="5">
        <v>11.6</v>
      </c>
      <c r="E914" s="5">
        <f t="shared" si="20"/>
        <v>5.75</v>
      </c>
      <c r="F914" s="5">
        <f>AVERAGE((Table1[[#This Row],[thermo]]*$S$7),(Table1[[#This Row],[1022]]*$T$7),( Table1[[#This Row],[1020]]*$U$7))</f>
        <v>3.1449852190374554</v>
      </c>
      <c r="G914" s="5">
        <f>AVERAGE((Table1[[#This Row],[thermo]]*$S$8),(Table1[[#This Row],[1022]]*$T$8),( Table1[[#This Row],[1020]]*$U$8))</f>
        <v>3.6901809537324755</v>
      </c>
      <c r="H914" s="5">
        <v>12.8</v>
      </c>
      <c r="I914" s="7">
        <v>12.357464999999999</v>
      </c>
      <c r="J914" s="7">
        <f>Table1[[#This Row],[modulair]]-Table1[[#This Row],[adjusted_weighted_FEM_avg]]</f>
        <v>9.1098190462675248</v>
      </c>
      <c r="K914" s="5">
        <f>Table1[[#This Row],[purpleair]]-Table1[[#This Row],[adjusted_weighted_FEM_avg]]</f>
        <v>8.6672840462675236</v>
      </c>
      <c r="L914" s="5">
        <f>ABS(Table1[[#This Row],[modulair_err]])</f>
        <v>9.1098190462675248</v>
      </c>
      <c r="M914" s="5">
        <f>ABS(Table1[[#This Row],[purpleair_err]])</f>
        <v>8.6672840462675236</v>
      </c>
      <c r="N914" s="5">
        <f>Table1[[#This Row],[modulair_err]]^2</f>
        <v>82.988803055738558</v>
      </c>
      <c r="O914" s="5">
        <f>Table1[[#This Row],[purpleair_err]]^2</f>
        <v>75.121812738683531</v>
      </c>
      <c r="P914" s="5"/>
      <c r="Q914" s="5"/>
    </row>
    <row r="915" spans="1:17" x14ac:dyDescent="0.3">
      <c r="A915" s="2">
        <v>45541.541666666701</v>
      </c>
      <c r="B915" s="5">
        <v>6.9</v>
      </c>
      <c r="C915" s="5"/>
      <c r="D915" s="5">
        <v>13.8</v>
      </c>
      <c r="E915" s="5">
        <f t="shared" si="20"/>
        <v>10.350000000000001</v>
      </c>
      <c r="F915" s="5">
        <f>AVERAGE((Table1[[#This Row],[thermo]]*$S$7),(Table1[[#This Row],[1022]]*$T$7),( Table1[[#This Row],[1020]]*$U$7))</f>
        <v>4.9099250834691643</v>
      </c>
      <c r="G915" s="5">
        <f>AVERAGE((Table1[[#This Row],[thermo]]*$S$8),(Table1[[#This Row],[1022]]*$T$8),( Table1[[#This Row],[1020]]*$U$8))</f>
        <v>6.2984993031594643</v>
      </c>
      <c r="H915" s="5">
        <v>11.5</v>
      </c>
      <c r="I915" s="7">
        <v>12.590405000000001</v>
      </c>
      <c r="J915" s="7">
        <f>Table1[[#This Row],[modulair]]-Table1[[#This Row],[adjusted_weighted_FEM_avg]]</f>
        <v>5.2015006968405357</v>
      </c>
      <c r="K915" s="5">
        <f>Table1[[#This Row],[purpleair]]-Table1[[#This Row],[adjusted_weighted_FEM_avg]]</f>
        <v>6.2919056968405362</v>
      </c>
      <c r="L915" s="5">
        <f>ABS(Table1[[#This Row],[modulair_err]])</f>
        <v>5.2015006968405357</v>
      </c>
      <c r="M915" s="5">
        <f>ABS(Table1[[#This Row],[purpleair_err]])</f>
        <v>6.2919056968405362</v>
      </c>
      <c r="N915" s="5">
        <f>Table1[[#This Row],[modulair_err]]^2</f>
        <v>27.055609499232578</v>
      </c>
      <c r="O915" s="5">
        <f>Table1[[#This Row],[purpleair_err]]^2</f>
        <v>39.588077297934397</v>
      </c>
      <c r="P915" s="5"/>
      <c r="Q915" s="5"/>
    </row>
    <row r="916" spans="1:17" x14ac:dyDescent="0.3">
      <c r="A916" s="2">
        <v>45541.583333333299</v>
      </c>
      <c r="B916" s="5">
        <v>9.1</v>
      </c>
      <c r="C916" s="5"/>
      <c r="D916" s="5">
        <v>17.7</v>
      </c>
      <c r="E916" s="5">
        <f t="shared" si="20"/>
        <v>13.399999999999999</v>
      </c>
      <c r="F916" s="5">
        <f>AVERAGE((Table1[[#This Row],[thermo]]*$S$7),(Table1[[#This Row],[1022]]*$T$7),( Table1[[#This Row],[1020]]*$U$7))</f>
        <v>6.3391311741963419</v>
      </c>
      <c r="G916" s="5">
        <f>AVERAGE((Table1[[#This Row],[thermo]]*$S$8),(Table1[[#This Row],[1022]]*$T$8),( Table1[[#This Row],[1020]]*$U$8))</f>
        <v>8.1464849658281544</v>
      </c>
      <c r="H916" s="5">
        <v>12.3</v>
      </c>
      <c r="I916" s="7">
        <v>13.211857999999999</v>
      </c>
      <c r="J916" s="7">
        <f>Table1[[#This Row],[modulair]]-Table1[[#This Row],[adjusted_weighted_FEM_avg]]</f>
        <v>4.1535150341718463</v>
      </c>
      <c r="K916" s="5">
        <f>Table1[[#This Row],[purpleair]]-Table1[[#This Row],[adjusted_weighted_FEM_avg]]</f>
        <v>5.065373034171845</v>
      </c>
      <c r="L916" s="5">
        <f>ABS(Table1[[#This Row],[modulair_err]])</f>
        <v>4.1535150341718463</v>
      </c>
      <c r="M916" s="5">
        <f>ABS(Table1[[#This Row],[purpleair_err]])</f>
        <v>5.065373034171845</v>
      </c>
      <c r="N916" s="5">
        <f>Table1[[#This Row],[modulair_err]]^2</f>
        <v>17.251687139091555</v>
      </c>
      <c r="O916" s="5">
        <f>Table1[[#This Row],[purpleair_err]]^2</f>
        <v>25.658003975315285</v>
      </c>
      <c r="P916" s="5"/>
      <c r="Q916" s="5"/>
    </row>
    <row r="917" spans="1:17" x14ac:dyDescent="0.3">
      <c r="A917" s="2">
        <v>45541.625</v>
      </c>
      <c r="B917" s="5">
        <v>14</v>
      </c>
      <c r="C917" s="5"/>
      <c r="D917" s="5">
        <v>10.8</v>
      </c>
      <c r="E917" s="5">
        <f t="shared" si="20"/>
        <v>12.4</v>
      </c>
      <c r="F917" s="5">
        <f>AVERAGE((Table1[[#This Row],[thermo]]*$S$7),(Table1[[#This Row],[1022]]*$T$7),( Table1[[#This Row],[1020]]*$U$7))</f>
        <v>5.2742287748731718</v>
      </c>
      <c r="G917" s="5">
        <f>AVERAGE((Table1[[#This Row],[thermo]]*$S$8),(Table1[[#This Row],[1022]]*$T$8),( Table1[[#This Row],[1020]]*$U$8))</f>
        <v>7.2675999814730927</v>
      </c>
      <c r="H917" s="5">
        <v>24.3</v>
      </c>
      <c r="I917" s="7">
        <v>20.672039999999999</v>
      </c>
      <c r="J917" s="7">
        <f>Table1[[#This Row],[modulair]]-Table1[[#This Row],[adjusted_weighted_FEM_avg]]</f>
        <v>17.032400018526907</v>
      </c>
      <c r="K917" s="5">
        <f>Table1[[#This Row],[purpleair]]-Table1[[#This Row],[adjusted_weighted_FEM_avg]]</f>
        <v>13.404440018526905</v>
      </c>
      <c r="L917" s="5">
        <f>ABS(Table1[[#This Row],[modulair_err]])</f>
        <v>17.032400018526907</v>
      </c>
      <c r="M917" s="5">
        <f>ABS(Table1[[#This Row],[purpleair_err]])</f>
        <v>13.404440018526905</v>
      </c>
      <c r="N917" s="5">
        <f>Table1[[#This Row],[modulair_err]]^2</f>
        <v>290.10265039111539</v>
      </c>
      <c r="O917" s="5">
        <f>Table1[[#This Row],[purpleair_err]]^2</f>
        <v>179.67901221028558</v>
      </c>
      <c r="P917" s="5"/>
      <c r="Q917" s="5"/>
    </row>
    <row r="918" spans="1:17" x14ac:dyDescent="0.3">
      <c r="A918" s="2">
        <v>45541.666666666701</v>
      </c>
      <c r="B918" s="5">
        <v>20.399999999999999</v>
      </c>
      <c r="C918" s="5"/>
      <c r="D918" s="5">
        <v>27.5</v>
      </c>
      <c r="E918" s="5">
        <f t="shared" si="20"/>
        <v>23.95</v>
      </c>
      <c r="F918" s="5">
        <f>AVERAGE((Table1[[#This Row],[thermo]]*$S$7),(Table1[[#This Row],[1022]]*$T$7),( Table1[[#This Row],[1020]]*$U$7))</f>
        <v>10.891324885539371</v>
      </c>
      <c r="G918" s="5">
        <f>AVERAGE((Table1[[#This Row],[thermo]]*$S$8),(Table1[[#This Row],[1022]]*$T$8),( Table1[[#This Row],[1020]]*$U$8))</f>
        <v>14.359492041996006</v>
      </c>
      <c r="H918" s="5">
        <v>39.4</v>
      </c>
      <c r="I918" s="7">
        <v>32.325102000000001</v>
      </c>
      <c r="J918" s="7">
        <f>Table1[[#This Row],[modulair]]-Table1[[#This Row],[adjusted_weighted_FEM_avg]]</f>
        <v>25.040507958003992</v>
      </c>
      <c r="K918" s="5">
        <f>Table1[[#This Row],[purpleair]]-Table1[[#This Row],[adjusted_weighted_FEM_avg]]</f>
        <v>17.965609958003995</v>
      </c>
      <c r="L918" s="5">
        <f>ABS(Table1[[#This Row],[modulair_err]])</f>
        <v>25.040507958003992</v>
      </c>
      <c r="M918" s="5">
        <f>ABS(Table1[[#This Row],[purpleair_err]])</f>
        <v>17.965609958003995</v>
      </c>
      <c r="N918" s="5">
        <f>Table1[[#This Row],[modulair_err]]^2</f>
        <v>627.02703879486126</v>
      </c>
      <c r="O918" s="5">
        <f>Table1[[#This Row],[purpleair_err]]^2</f>
        <v>322.76314116313233</v>
      </c>
      <c r="P918" s="5"/>
      <c r="Q918" s="5"/>
    </row>
    <row r="919" spans="1:17" x14ac:dyDescent="0.3">
      <c r="A919" s="2">
        <v>45541.708333333299</v>
      </c>
      <c r="B919" s="5">
        <v>30.2</v>
      </c>
      <c r="C919" s="5"/>
      <c r="D919" s="5">
        <v>25</v>
      </c>
      <c r="E919" s="5">
        <f t="shared" si="20"/>
        <v>27.6</v>
      </c>
      <c r="F919" s="5">
        <f>AVERAGE((Table1[[#This Row],[thermo]]*$S$7),(Table1[[#This Row],[1022]]*$T$7),( Table1[[#This Row],[1020]]*$U$7))</f>
        <v>11.841386371254009</v>
      </c>
      <c r="G919" s="5">
        <f>AVERAGE((Table1[[#This Row],[thermo]]*$S$8),(Table1[[#This Row],[1022]]*$T$8),( Table1[[#This Row],[1020]]*$U$8))</f>
        <v>16.222954119160253</v>
      </c>
      <c r="H919" s="5">
        <v>42.3</v>
      </c>
      <c r="I919" s="7">
        <v>34.255046</v>
      </c>
      <c r="J919" s="7">
        <f>Table1[[#This Row],[modulair]]-Table1[[#This Row],[adjusted_weighted_FEM_avg]]</f>
        <v>26.077045880839744</v>
      </c>
      <c r="K919" s="5">
        <f>Table1[[#This Row],[purpleair]]-Table1[[#This Row],[adjusted_weighted_FEM_avg]]</f>
        <v>18.032091880839747</v>
      </c>
      <c r="L919" s="5">
        <f>ABS(Table1[[#This Row],[modulair_err]])</f>
        <v>26.077045880839744</v>
      </c>
      <c r="M919" s="5">
        <f>ABS(Table1[[#This Row],[purpleair_err]])</f>
        <v>18.032091880839747</v>
      </c>
      <c r="N919" s="5">
        <f>Table1[[#This Row],[modulair_err]]^2</f>
        <v>680.01232187142102</v>
      </c>
      <c r="O919" s="5">
        <f>Table1[[#This Row],[purpleair_err]]^2</f>
        <v>325.15633759904671</v>
      </c>
      <c r="P919" s="5"/>
      <c r="Q919" s="5"/>
    </row>
    <row r="920" spans="1:17" x14ac:dyDescent="0.3">
      <c r="A920" s="2">
        <v>45541.75</v>
      </c>
      <c r="B920" s="5">
        <v>39.799999999999997</v>
      </c>
      <c r="C920" s="5"/>
      <c r="D920" s="5">
        <v>33.4</v>
      </c>
      <c r="E920" s="5">
        <f t="shared" si="20"/>
        <v>36.599999999999994</v>
      </c>
      <c r="F920" s="5">
        <f>AVERAGE((Table1[[#This Row],[thermo]]*$S$7),(Table1[[#This Row],[1022]]*$T$7),( Table1[[#This Row],[1020]]*$U$7))</f>
        <v>15.728997472243554</v>
      </c>
      <c r="G920" s="5">
        <f>AVERAGE((Table1[[#This Row],[thermo]]*$S$8),(Table1[[#This Row],[1022]]*$T$8),( Table1[[#This Row],[1020]]*$U$8))</f>
        <v>21.525083045005843</v>
      </c>
      <c r="H920" s="5">
        <v>45.5</v>
      </c>
      <c r="I920" s="7">
        <v>35.250715</v>
      </c>
      <c r="J920" s="7">
        <f>Table1[[#This Row],[modulair]]-Table1[[#This Row],[adjusted_weighted_FEM_avg]]</f>
        <v>23.974916954994157</v>
      </c>
      <c r="K920" s="5">
        <f>Table1[[#This Row],[purpleair]]-Table1[[#This Row],[adjusted_weighted_FEM_avg]]</f>
        <v>13.725631954994157</v>
      </c>
      <c r="L920" s="5">
        <f>ABS(Table1[[#This Row],[modulair_err]])</f>
        <v>23.974916954994157</v>
      </c>
      <c r="M920" s="5">
        <f>ABS(Table1[[#This Row],[purpleair_err]])</f>
        <v>13.725631954994157</v>
      </c>
      <c r="N920" s="5">
        <f>Table1[[#This Row],[modulair_err]]^2</f>
        <v>574.79664299886633</v>
      </c>
      <c r="O920" s="5">
        <f>Table1[[#This Row],[purpleair_err]]^2</f>
        <v>188.3929725639567</v>
      </c>
      <c r="P920" s="5"/>
      <c r="Q920" s="5"/>
    </row>
    <row r="921" spans="1:17" x14ac:dyDescent="0.3">
      <c r="A921" s="2">
        <v>45541.791666666701</v>
      </c>
      <c r="B921" s="5">
        <v>56.3</v>
      </c>
      <c r="C921" s="5"/>
      <c r="D921" s="5">
        <v>32.6</v>
      </c>
      <c r="E921" s="5">
        <f t="shared" si="20"/>
        <v>44.45</v>
      </c>
      <c r="F921" s="5">
        <f>AVERAGE((Table1[[#This Row],[thermo]]*$S$7),(Table1[[#This Row],[1022]]*$T$7),( Table1[[#This Row],[1020]]*$U$7))</f>
        <v>18.257779272604708</v>
      </c>
      <c r="G921" s="5">
        <f>AVERAGE((Table1[[#This Row],[thermo]]*$S$8),(Table1[[#This Row],[1022]]*$T$8),( Table1[[#This Row],[1020]]*$U$8))</f>
        <v>25.75506197709846</v>
      </c>
      <c r="H921" s="5">
        <v>47.3</v>
      </c>
      <c r="I921" s="7">
        <v>36.414991000000001</v>
      </c>
      <c r="J921" s="7">
        <f>Table1[[#This Row],[modulair]]-Table1[[#This Row],[adjusted_weighted_FEM_avg]]</f>
        <v>21.544938022901537</v>
      </c>
      <c r="K921" s="5">
        <f>Table1[[#This Row],[purpleair]]-Table1[[#This Row],[adjusted_weighted_FEM_avg]]</f>
        <v>10.65992902290154</v>
      </c>
      <c r="L921" s="5">
        <f>ABS(Table1[[#This Row],[modulair_err]])</f>
        <v>21.544938022901537</v>
      </c>
      <c r="M921" s="5">
        <f>ABS(Table1[[#This Row],[purpleair_err]])</f>
        <v>10.65992902290154</v>
      </c>
      <c r="N921" s="5">
        <f>Table1[[#This Row],[modulair_err]]^2</f>
        <v>464.18435441066839</v>
      </c>
      <c r="O921" s="5">
        <f>Table1[[#This Row],[purpleair_err]]^2</f>
        <v>113.63408677329859</v>
      </c>
      <c r="P921" s="5"/>
      <c r="Q921" s="5"/>
    </row>
    <row r="922" spans="1:17" x14ac:dyDescent="0.3">
      <c r="A922" s="2">
        <v>45541.833333333299</v>
      </c>
      <c r="B922" s="5">
        <v>49.3</v>
      </c>
      <c r="C922" s="5"/>
      <c r="D922" s="5">
        <v>33.1</v>
      </c>
      <c r="E922" s="5">
        <f t="shared" si="20"/>
        <v>41.2</v>
      </c>
      <c r="F922" s="5">
        <f>AVERAGE((Table1[[#This Row],[thermo]]*$S$7),(Table1[[#This Row],[1022]]*$T$7),( Table1[[#This Row],[1020]]*$U$7))</f>
        <v>17.228736661958365</v>
      </c>
      <c r="G922" s="5">
        <f>AVERAGE((Table1[[#This Row],[thermo]]*$S$8),(Table1[[#This Row],[1022]]*$T$8),( Table1[[#This Row],[1020]]*$U$8))</f>
        <v>24.011993762526405</v>
      </c>
      <c r="H922" s="5">
        <v>43.6</v>
      </c>
      <c r="I922" s="7">
        <v>34.392533</v>
      </c>
      <c r="J922" s="7">
        <f>Table1[[#This Row],[modulair]]-Table1[[#This Row],[adjusted_weighted_FEM_avg]]</f>
        <v>19.588006237473596</v>
      </c>
      <c r="K922" s="5">
        <f>Table1[[#This Row],[purpleair]]-Table1[[#This Row],[adjusted_weighted_FEM_avg]]</f>
        <v>10.380539237473595</v>
      </c>
      <c r="L922" s="5">
        <f>ABS(Table1[[#This Row],[modulair_err]])</f>
        <v>19.588006237473596</v>
      </c>
      <c r="M922" s="5">
        <f>ABS(Table1[[#This Row],[purpleair_err]])</f>
        <v>10.380539237473595</v>
      </c>
      <c r="N922" s="5">
        <f>Table1[[#This Row],[modulair_err]]^2</f>
        <v>383.68998835930449</v>
      </c>
      <c r="O922" s="5">
        <f>Table1[[#This Row],[purpleair_err]]^2</f>
        <v>107.75559486072889</v>
      </c>
      <c r="P922" s="5"/>
      <c r="Q922" s="5"/>
    </row>
    <row r="923" spans="1:17" x14ac:dyDescent="0.3">
      <c r="A923" s="2">
        <v>45541.875</v>
      </c>
      <c r="B923" s="5">
        <v>40.4</v>
      </c>
      <c r="C923" s="5"/>
      <c r="D923" s="5">
        <v>33.9</v>
      </c>
      <c r="E923" s="5">
        <f t="shared" si="20"/>
        <v>37.15</v>
      </c>
      <c r="F923" s="5">
        <f>AVERAGE((Table1[[#This Row],[thermo]]*$S$7),(Table1[[#This Row],[1022]]*$T$7),( Table1[[#This Row],[1020]]*$U$7))</f>
        <v>15.965159302594428</v>
      </c>
      <c r="G923" s="5">
        <f>AVERAGE((Table1[[#This Row],[thermo]]*$S$8),(Table1[[#This Row],[1022]]*$T$8),( Table1[[#This Row],[1020]]*$U$8))</f>
        <v>21.848454527548459</v>
      </c>
      <c r="H923" s="5">
        <v>43.9</v>
      </c>
      <c r="I923" s="7">
        <v>38.102573999999997</v>
      </c>
      <c r="J923" s="7">
        <f>Table1[[#This Row],[modulair]]-Table1[[#This Row],[adjusted_weighted_FEM_avg]]</f>
        <v>22.05154547245154</v>
      </c>
      <c r="K923" s="5">
        <f>Table1[[#This Row],[purpleair]]-Table1[[#This Row],[adjusted_weighted_FEM_avg]]</f>
        <v>16.254119472451539</v>
      </c>
      <c r="L923" s="5">
        <f>ABS(Table1[[#This Row],[modulair_err]])</f>
        <v>22.05154547245154</v>
      </c>
      <c r="M923" s="5">
        <f>ABS(Table1[[#This Row],[purpleair_err]])</f>
        <v>16.254119472451539</v>
      </c>
      <c r="N923" s="5">
        <f>Table1[[#This Row],[modulair_err]]^2</f>
        <v>486.27065772359799</v>
      </c>
      <c r="O923" s="5">
        <f>Table1[[#This Row],[purpleair_err]]^2</f>
        <v>264.1963998247283</v>
      </c>
      <c r="P923" s="5"/>
      <c r="Q923" s="5"/>
    </row>
    <row r="924" spans="1:17" x14ac:dyDescent="0.3">
      <c r="A924" s="2">
        <v>45541.916666666701</v>
      </c>
      <c r="B924" s="5">
        <v>32.4</v>
      </c>
      <c r="C924" s="5"/>
      <c r="D924" s="5">
        <v>24.2</v>
      </c>
      <c r="E924" s="5">
        <f t="shared" si="20"/>
        <v>28.299999999999997</v>
      </c>
      <c r="F924" s="5">
        <f>AVERAGE((Table1[[#This Row],[thermo]]*$S$7),(Table1[[#This Row],[1022]]*$T$7),( Table1[[#This Row],[1020]]*$U$7))</f>
        <v>11.989586131317772</v>
      </c>
      <c r="G924" s="5">
        <f>AVERAGE((Table1[[#This Row],[thermo]]*$S$8),(Table1[[#This Row],[1022]]*$T$8),( Table1[[#This Row],[1020]]*$U$8))</f>
        <v>16.564763621155532</v>
      </c>
      <c r="H924" s="5">
        <v>40.700000000000003</v>
      </c>
      <c r="I924" s="7">
        <v>33.925078999999997</v>
      </c>
      <c r="J924" s="7">
        <f>Table1[[#This Row],[modulair]]-Table1[[#This Row],[adjusted_weighted_FEM_avg]]</f>
        <v>24.135236378844471</v>
      </c>
      <c r="K924" s="5">
        <f>Table1[[#This Row],[purpleair]]-Table1[[#This Row],[adjusted_weighted_FEM_avg]]</f>
        <v>17.360315378844465</v>
      </c>
      <c r="L924" s="5">
        <f>ABS(Table1[[#This Row],[modulair_err]])</f>
        <v>24.135236378844471</v>
      </c>
      <c r="M924" s="5">
        <f>ABS(Table1[[#This Row],[purpleair_err]])</f>
        <v>17.360315378844465</v>
      </c>
      <c r="N924" s="5">
        <f>Table1[[#This Row],[modulair_err]]^2</f>
        <v>582.50963506269761</v>
      </c>
      <c r="O924" s="5">
        <f>Table1[[#This Row],[purpleair_err]]^2</f>
        <v>301.38055005294365</v>
      </c>
      <c r="P924" s="5"/>
      <c r="Q924" s="5"/>
    </row>
    <row r="925" spans="1:17" x14ac:dyDescent="0.3">
      <c r="A925" s="2">
        <v>45541.958333333299</v>
      </c>
      <c r="B925" s="5">
        <v>35.700000000000003</v>
      </c>
      <c r="C925" s="5"/>
      <c r="D925" s="5">
        <v>27</v>
      </c>
      <c r="E925" s="5">
        <f t="shared" si="20"/>
        <v>31.35</v>
      </c>
      <c r="F925" s="5">
        <f>AVERAGE((Table1[[#This Row],[thermo]]*$S$7),(Table1[[#This Row],[1022]]*$T$7),( Table1[[#This Row],[1020]]*$U$7))</f>
        <v>13.302103925169513</v>
      </c>
      <c r="G925" s="5">
        <f>AVERAGE((Table1[[#This Row],[thermo]]*$S$8),(Table1[[#This Row],[1022]]*$T$8),( Table1[[#This Row],[1020]]*$U$8))</f>
        <v>18.359329925785396</v>
      </c>
      <c r="H925" s="5">
        <v>39.4</v>
      </c>
      <c r="I925" s="7">
        <v>34.844455000000004</v>
      </c>
      <c r="J925" s="7">
        <f>Table1[[#This Row],[modulair]]-Table1[[#This Row],[adjusted_weighted_FEM_avg]]</f>
        <v>21.040670074214603</v>
      </c>
      <c r="K925" s="5">
        <f>Table1[[#This Row],[purpleair]]-Table1[[#This Row],[adjusted_weighted_FEM_avg]]</f>
        <v>16.485125074214608</v>
      </c>
      <c r="L925" s="5">
        <f>ABS(Table1[[#This Row],[modulair_err]])</f>
        <v>21.040670074214603</v>
      </c>
      <c r="M925" s="5">
        <f>ABS(Table1[[#This Row],[purpleair_err]])</f>
        <v>16.485125074214608</v>
      </c>
      <c r="N925" s="5">
        <f>Table1[[#This Row],[modulair_err]]^2</f>
        <v>442.70979717194996</v>
      </c>
      <c r="O925" s="5">
        <f>Table1[[#This Row],[purpleair_err]]^2</f>
        <v>271.75934871249916</v>
      </c>
      <c r="P925" s="5"/>
      <c r="Q925" s="5"/>
    </row>
    <row r="926" spans="1:17" x14ac:dyDescent="0.3">
      <c r="A926" s="2">
        <v>45542</v>
      </c>
      <c r="B926" s="5">
        <v>38.799999999999997</v>
      </c>
      <c r="C926" s="5"/>
      <c r="D926" s="5">
        <v>30.9</v>
      </c>
      <c r="E926" s="5">
        <f t="shared" si="20"/>
        <v>34.849999999999994</v>
      </c>
      <c r="F926" s="5">
        <f>AVERAGE((Table1[[#This Row],[thermo]]*$S$7),(Table1[[#This Row],[1022]]*$T$7),( Table1[[#This Row],[1020]]*$U$7))</f>
        <v>14.881136857593731</v>
      </c>
      <c r="G926" s="5">
        <f>AVERAGE((Table1[[#This Row],[thermo]]*$S$8),(Table1[[#This Row],[1022]]*$T$8),( Table1[[#This Row],[1020]]*$U$8))</f>
        <v>20.452025552586083</v>
      </c>
      <c r="H926" s="5">
        <v>36.4</v>
      </c>
      <c r="I926" s="7">
        <v>34.210034</v>
      </c>
      <c r="J926" s="7">
        <f>Table1[[#This Row],[modulair]]-Table1[[#This Row],[adjusted_weighted_FEM_avg]]</f>
        <v>15.947974447413916</v>
      </c>
      <c r="K926" s="5">
        <f>Table1[[#This Row],[purpleair]]-Table1[[#This Row],[adjusted_weighted_FEM_avg]]</f>
        <v>13.758008447413918</v>
      </c>
      <c r="L926" s="5">
        <f>ABS(Table1[[#This Row],[modulair_err]])</f>
        <v>15.947974447413916</v>
      </c>
      <c r="M926" s="5">
        <f>ABS(Table1[[#This Row],[purpleair_err]])</f>
        <v>13.758008447413918</v>
      </c>
      <c r="N926" s="5">
        <f>Table1[[#This Row],[modulair_err]]^2</f>
        <v>254.33788897536721</v>
      </c>
      <c r="O926" s="5">
        <f>Table1[[#This Row],[purpleair_err]]^2</f>
        <v>189.28279643911273</v>
      </c>
      <c r="P926" s="5"/>
      <c r="Q926" s="5"/>
    </row>
    <row r="927" spans="1:17" x14ac:dyDescent="0.3">
      <c r="A927" s="2">
        <v>45542.041666666701</v>
      </c>
      <c r="B927" s="5">
        <v>28.6</v>
      </c>
      <c r="C927" s="5"/>
      <c r="D927" s="5">
        <v>32.4</v>
      </c>
      <c r="E927" s="5">
        <f t="shared" si="20"/>
        <v>30.5</v>
      </c>
      <c r="F927" s="5">
        <f>AVERAGE((Table1[[#This Row],[thermo]]*$S$7),(Table1[[#This Row],[1022]]*$T$7),( Table1[[#This Row],[1020]]*$U$7))</f>
        <v>13.591931126019164</v>
      </c>
      <c r="G927" s="5">
        <f>AVERAGE((Table1[[#This Row],[thermo]]*$S$8),(Table1[[#This Row],[1022]]*$T$8),( Table1[[#This Row],[1020]]*$U$8))</f>
        <v>18.159340478453938</v>
      </c>
      <c r="H927" s="5">
        <v>35.5</v>
      </c>
      <c r="I927" s="7">
        <v>34.821579</v>
      </c>
      <c r="J927" s="7">
        <f>Table1[[#This Row],[modulair]]-Table1[[#This Row],[adjusted_weighted_FEM_avg]]</f>
        <v>17.340659521546062</v>
      </c>
      <c r="K927" s="5">
        <f>Table1[[#This Row],[purpleair]]-Table1[[#This Row],[adjusted_weighted_FEM_avg]]</f>
        <v>16.662238521546062</v>
      </c>
      <c r="L927" s="5">
        <f>ABS(Table1[[#This Row],[modulair_err]])</f>
        <v>17.340659521546062</v>
      </c>
      <c r="M927" s="5">
        <f>ABS(Table1[[#This Row],[purpleair_err]])</f>
        <v>16.662238521546062</v>
      </c>
      <c r="N927" s="5">
        <f>Table1[[#This Row],[modulair_err]]^2</f>
        <v>300.69847264218612</v>
      </c>
      <c r="O927" s="5">
        <f>Table1[[#This Row],[purpleair_err]]^2</f>
        <v>277.63019254889349</v>
      </c>
      <c r="P927" s="5"/>
      <c r="Q927" s="5"/>
    </row>
    <row r="928" spans="1:17" x14ac:dyDescent="0.3">
      <c r="A928" s="2">
        <v>45542.083333333299</v>
      </c>
      <c r="B928" s="5">
        <v>28.4</v>
      </c>
      <c r="C928" s="5"/>
      <c r="D928" s="5">
        <v>26.5</v>
      </c>
      <c r="E928" s="5">
        <f t="shared" si="20"/>
        <v>27.45</v>
      </c>
      <c r="F928" s="5">
        <f>AVERAGE((Table1[[#This Row],[thermo]]*$S$7),(Table1[[#This Row],[1022]]*$T$7),( Table1[[#This Row],[1020]]*$U$7))</f>
        <v>11.950564495518469</v>
      </c>
      <c r="G928" s="5">
        <f>AVERAGE((Table1[[#This Row],[thermo]]*$S$8),(Table1[[#This Row],[1022]]*$T$8),( Table1[[#This Row],[1020]]*$U$8))</f>
        <v>16.214228710260109</v>
      </c>
      <c r="H928" s="5">
        <v>32.700000000000003</v>
      </c>
      <c r="I928" s="7">
        <v>33.835579000000003</v>
      </c>
      <c r="J928" s="7">
        <f>Table1[[#This Row],[modulair]]-Table1[[#This Row],[adjusted_weighted_FEM_avg]]</f>
        <v>16.485771289739894</v>
      </c>
      <c r="K928" s="5">
        <f>Table1[[#This Row],[purpleair]]-Table1[[#This Row],[adjusted_weighted_FEM_avg]]</f>
        <v>17.621350289739894</v>
      </c>
      <c r="L928" s="5">
        <f>ABS(Table1[[#This Row],[modulair_err]])</f>
        <v>16.485771289739894</v>
      </c>
      <c r="M928" s="5">
        <f>ABS(Table1[[#This Row],[purpleair_err]])</f>
        <v>17.621350289739894</v>
      </c>
      <c r="N928" s="5">
        <f>Table1[[#This Row],[modulair_err]]^2</f>
        <v>271.78065501761216</v>
      </c>
      <c r="O928" s="5">
        <f>Table1[[#This Row],[purpleair_err]]^2</f>
        <v>310.51198603371625</v>
      </c>
      <c r="P928" s="5"/>
      <c r="Q928" s="5"/>
    </row>
    <row r="929" spans="1:17" x14ac:dyDescent="0.3">
      <c r="A929" s="2">
        <v>45542.125</v>
      </c>
      <c r="B929" s="5">
        <v>29.6</v>
      </c>
      <c r="C929" s="5"/>
      <c r="D929" s="5">
        <v>25.7</v>
      </c>
      <c r="E929" s="5">
        <f t="shared" si="20"/>
        <v>27.65</v>
      </c>
      <c r="F929" s="5">
        <f>AVERAGE((Table1[[#This Row],[thermo]]*$S$7),(Table1[[#This Row],[1022]]*$T$7),( Table1[[#This Row],[1020]]*$U$7))</f>
        <v>11.932289987029966</v>
      </c>
      <c r="G929" s="5">
        <f>AVERAGE((Table1[[#This Row],[thermo]]*$S$8),(Table1[[#This Row],[1022]]*$T$8),( Table1[[#This Row],[1020]]*$U$8))</f>
        <v>16.284138252108718</v>
      </c>
      <c r="H929" s="5">
        <v>30.9</v>
      </c>
      <c r="I929" s="7">
        <v>33.289183999999999</v>
      </c>
      <c r="J929" s="7">
        <f>Table1[[#This Row],[modulair]]-Table1[[#This Row],[adjusted_weighted_FEM_avg]]</f>
        <v>14.61586174789128</v>
      </c>
      <c r="K929" s="5">
        <f>Table1[[#This Row],[purpleair]]-Table1[[#This Row],[adjusted_weighted_FEM_avg]]</f>
        <v>17.00504574789128</v>
      </c>
      <c r="L929" s="5">
        <f>ABS(Table1[[#This Row],[modulair_err]])</f>
        <v>14.61586174789128</v>
      </c>
      <c r="M929" s="5">
        <f>ABS(Table1[[#This Row],[purpleair_err]])</f>
        <v>17.00504574789128</v>
      </c>
      <c r="N929" s="5">
        <f>Table1[[#This Row],[modulair_err]]^2</f>
        <v>213.62341463347155</v>
      </c>
      <c r="O929" s="5">
        <f>Table1[[#This Row],[purpleair_err]]^2</f>
        <v>289.17158088787534</v>
      </c>
      <c r="P929" s="5"/>
      <c r="Q929" s="5"/>
    </row>
    <row r="930" spans="1:17" x14ac:dyDescent="0.3">
      <c r="A930" s="2">
        <v>45542.166666666701</v>
      </c>
      <c r="B930" s="5">
        <v>26.8</v>
      </c>
      <c r="C930" s="5"/>
      <c r="D930" s="5">
        <v>23.3</v>
      </c>
      <c r="E930" s="5">
        <f t="shared" si="20"/>
        <v>25.05</v>
      </c>
      <c r="F930" s="5">
        <f>AVERAGE((Table1[[#This Row],[thermo]]*$S$7),(Table1[[#This Row],[1022]]*$T$7),( Table1[[#This Row],[1020]]*$U$7))</f>
        <v>10.812031142829966</v>
      </c>
      <c r="G930" s="5">
        <f>AVERAGE((Table1[[#This Row],[thermo]]*$S$8),(Table1[[#This Row],[1022]]*$T$8),( Table1[[#This Row],[1020]]*$U$8))</f>
        <v>14.753707132715883</v>
      </c>
      <c r="H930" s="5">
        <v>29.3</v>
      </c>
      <c r="I930" s="7">
        <v>32.298648</v>
      </c>
      <c r="J930" s="7">
        <f>Table1[[#This Row],[modulair]]-Table1[[#This Row],[adjusted_weighted_FEM_avg]]</f>
        <v>14.546292867284118</v>
      </c>
      <c r="K930" s="5">
        <f>Table1[[#This Row],[purpleair]]-Table1[[#This Row],[adjusted_weighted_FEM_avg]]</f>
        <v>17.544940867284119</v>
      </c>
      <c r="L930" s="5">
        <f>ABS(Table1[[#This Row],[modulair_err]])</f>
        <v>14.546292867284118</v>
      </c>
      <c r="M930" s="5">
        <f>ABS(Table1[[#This Row],[purpleair_err]])</f>
        <v>17.544940867284119</v>
      </c>
      <c r="N930" s="5">
        <f>Table1[[#This Row],[modulair_err]]^2</f>
        <v>211.59463618080079</v>
      </c>
      <c r="O930" s="5">
        <f>Table1[[#This Row],[purpleair_err]]^2</f>
        <v>307.82495003649643</v>
      </c>
      <c r="P930" s="5"/>
      <c r="Q930" s="5"/>
    </row>
    <row r="931" spans="1:17" x14ac:dyDescent="0.3">
      <c r="A931" s="2">
        <v>45542.208333333299</v>
      </c>
      <c r="B931" s="5">
        <v>28.8</v>
      </c>
      <c r="C931" s="5"/>
      <c r="D931" s="5">
        <v>23.7</v>
      </c>
      <c r="E931" s="5">
        <f t="shared" si="20"/>
        <v>26.25</v>
      </c>
      <c r="F931" s="5">
        <f>AVERAGE((Table1[[#This Row],[thermo]]*$S$7),(Table1[[#This Row],[1022]]*$T$7),( Table1[[#This Row],[1020]]*$U$7))</f>
        <v>11.254001495310106</v>
      </c>
      <c r="G931" s="5">
        <f>AVERAGE((Table1[[#This Row],[thermo]]*$S$8),(Table1[[#This Row],[1022]]*$T$8),( Table1[[#This Row],[1020]]*$U$8))</f>
        <v>15.425692258172914</v>
      </c>
      <c r="H931" s="5">
        <v>27.7</v>
      </c>
      <c r="I931" s="7">
        <v>32.258555000000001</v>
      </c>
      <c r="J931" s="7">
        <f>Table1[[#This Row],[modulair]]-Table1[[#This Row],[adjusted_weighted_FEM_avg]]</f>
        <v>12.274307741827085</v>
      </c>
      <c r="K931" s="5">
        <f>Table1[[#This Row],[purpleair]]-Table1[[#This Row],[adjusted_weighted_FEM_avg]]</f>
        <v>16.832862741827086</v>
      </c>
      <c r="L931" s="5">
        <f>ABS(Table1[[#This Row],[modulair_err]])</f>
        <v>12.274307741827085</v>
      </c>
      <c r="M931" s="5">
        <f>ABS(Table1[[#This Row],[purpleair_err]])</f>
        <v>16.832862741827086</v>
      </c>
      <c r="N931" s="5">
        <f>Table1[[#This Row],[modulair_err]]^2</f>
        <v>150.65863054107632</v>
      </c>
      <c r="O931" s="5">
        <f>Table1[[#This Row],[purpleair_err]]^2</f>
        <v>283.34526808519047</v>
      </c>
      <c r="P931" s="5"/>
      <c r="Q931" s="5"/>
    </row>
    <row r="932" spans="1:17" x14ac:dyDescent="0.3">
      <c r="A932" s="2">
        <v>45542.25</v>
      </c>
      <c r="B932" s="5">
        <v>27</v>
      </c>
      <c r="C932" s="5"/>
      <c r="D932" s="5">
        <v>25.5</v>
      </c>
      <c r="E932" s="5">
        <f t="shared" si="20"/>
        <v>26.25</v>
      </c>
      <c r="F932" s="5">
        <f>AVERAGE((Table1[[#This Row],[thermo]]*$S$7),(Table1[[#This Row],[1022]]*$T$7),( Table1[[#This Row],[1020]]*$U$7))</f>
        <v>11.444945981106272</v>
      </c>
      <c r="G932" s="5">
        <f>AVERAGE((Table1[[#This Row],[thermo]]*$S$8),(Table1[[#This Row],[1022]]*$T$8),( Table1[[#This Row],[1020]]*$U$8))</f>
        <v>15.513105753145538</v>
      </c>
      <c r="H932" s="5">
        <v>25.5</v>
      </c>
      <c r="I932" s="7">
        <v>30.580342999999999</v>
      </c>
      <c r="J932" s="7">
        <f>Table1[[#This Row],[modulair]]-Table1[[#This Row],[adjusted_weighted_FEM_avg]]</f>
        <v>9.9868942468544617</v>
      </c>
      <c r="K932" s="5">
        <f>Table1[[#This Row],[purpleair]]-Table1[[#This Row],[adjusted_weighted_FEM_avg]]</f>
        <v>15.067237246854461</v>
      </c>
      <c r="L932" s="5">
        <f>ABS(Table1[[#This Row],[modulair_err]])</f>
        <v>9.9868942468544617</v>
      </c>
      <c r="M932" s="5">
        <f>ABS(Table1[[#This Row],[purpleair_err]])</f>
        <v>15.067237246854461</v>
      </c>
      <c r="N932" s="5">
        <f>Table1[[#This Row],[modulair_err]]^2</f>
        <v>99.738056697854745</v>
      </c>
      <c r="O932" s="5">
        <f>Table1[[#This Row],[purpleair_err]]^2</f>
        <v>227.0216382529984</v>
      </c>
      <c r="P932" s="5"/>
      <c r="Q932" s="5"/>
    </row>
    <row r="933" spans="1:17" x14ac:dyDescent="0.3">
      <c r="A933" s="2">
        <v>45542.291666666701</v>
      </c>
      <c r="B933" s="5">
        <v>9.1999999999999993</v>
      </c>
      <c r="C933" s="5"/>
      <c r="D933" s="5">
        <v>25.7</v>
      </c>
      <c r="E933" s="5">
        <f t="shared" si="20"/>
        <v>17.45</v>
      </c>
      <c r="F933" s="5">
        <f>AVERAGE((Table1[[#This Row],[thermo]]*$S$7),(Table1[[#This Row],[1022]]*$T$7),( Table1[[#This Row],[1020]]*$U$7))</f>
        <v>8.5362149085637622</v>
      </c>
      <c r="G933" s="5">
        <f>AVERAGE((Table1[[#This Row],[thermo]]*$S$8),(Table1[[#This Row],[1022]]*$T$8),( Table1[[#This Row],[1020]]*$U$8))</f>
        <v>10.737379065116713</v>
      </c>
      <c r="H933" s="5">
        <v>28.1</v>
      </c>
      <c r="I933" s="7">
        <v>31.202752</v>
      </c>
      <c r="J933" s="7">
        <f>Table1[[#This Row],[modulair]]-Table1[[#This Row],[adjusted_weighted_FEM_avg]]</f>
        <v>17.362620934883289</v>
      </c>
      <c r="K933" s="5">
        <f>Table1[[#This Row],[purpleair]]-Table1[[#This Row],[adjusted_weighted_FEM_avg]]</f>
        <v>20.465372934883288</v>
      </c>
      <c r="L933" s="5">
        <f>ABS(Table1[[#This Row],[modulair_err]])</f>
        <v>17.362620934883289</v>
      </c>
      <c r="M933" s="5">
        <f>ABS(Table1[[#This Row],[purpleair_err]])</f>
        <v>20.465372934883288</v>
      </c>
      <c r="N933" s="5">
        <f>Table1[[#This Row],[modulair_err]]^2</f>
        <v>301.46060572844743</v>
      </c>
      <c r="O933" s="5">
        <f>Table1[[#This Row],[purpleair_err]]^2</f>
        <v>418.83148936385339</v>
      </c>
      <c r="P933" s="5"/>
      <c r="Q933" s="5"/>
    </row>
    <row r="934" spans="1:17" x14ac:dyDescent="0.3">
      <c r="A934" s="2">
        <v>45542.333333333299</v>
      </c>
      <c r="B934" s="5">
        <v>3.7</v>
      </c>
      <c r="C934" s="5"/>
      <c r="D934" s="5">
        <v>29.4</v>
      </c>
      <c r="E934" s="5">
        <f t="shared" si="20"/>
        <v>16.55</v>
      </c>
      <c r="F934" s="5">
        <f>AVERAGE((Table1[[#This Row],[thermo]]*$S$7),(Table1[[#This Row],[1022]]*$T$7),( Table1[[#This Row],[1020]]*$U$7))</f>
        <v>8.629058223750695</v>
      </c>
      <c r="G934" s="5">
        <f>AVERAGE((Table1[[#This Row],[thermo]]*$S$8),(Table1[[#This Row],[1022]]*$T$8),( Table1[[#This Row],[1020]]*$U$8))</f>
        <v>10.427642432074217</v>
      </c>
      <c r="H934" s="5">
        <v>34.1</v>
      </c>
      <c r="I934" s="7">
        <v>31.428812000000001</v>
      </c>
      <c r="J934" s="7">
        <f>Table1[[#This Row],[modulair]]-Table1[[#This Row],[adjusted_weighted_FEM_avg]]</f>
        <v>23.672357567925786</v>
      </c>
      <c r="K934" s="5">
        <f>Table1[[#This Row],[purpleair]]-Table1[[#This Row],[adjusted_weighted_FEM_avg]]</f>
        <v>21.001169567925785</v>
      </c>
      <c r="L934" s="5">
        <f>ABS(Table1[[#This Row],[modulair_err]])</f>
        <v>23.672357567925786</v>
      </c>
      <c r="M934" s="5">
        <f>ABS(Table1[[#This Row],[purpleair_err]])</f>
        <v>21.001169567925785</v>
      </c>
      <c r="N934" s="5">
        <f>Table1[[#This Row],[modulair_err]]^2</f>
        <v>560.38051282373328</v>
      </c>
      <c r="O934" s="5">
        <f>Table1[[#This Row],[purpleair_err]]^2</f>
        <v>441.04912322077212</v>
      </c>
      <c r="P934" s="5"/>
      <c r="Q934" s="5"/>
    </row>
    <row r="935" spans="1:17" x14ac:dyDescent="0.3">
      <c r="A935" s="2">
        <v>45542.375</v>
      </c>
      <c r="B935" s="5">
        <v>14.4</v>
      </c>
      <c r="C935" s="5"/>
      <c r="D935" s="5">
        <v>21.9</v>
      </c>
      <c r="E935" s="5">
        <f t="shared" si="20"/>
        <v>18.149999999999999</v>
      </c>
      <c r="F935" s="5">
        <f>AVERAGE((Table1[[#This Row],[thermo]]*$S$7),(Table1[[#This Row],[1022]]*$T$7),( Table1[[#This Row],[1020]]*$U$7))</f>
        <v>8.3661738589672474</v>
      </c>
      <c r="G935" s="5">
        <f>AVERAGE((Table1[[#This Row],[thermo]]*$S$8),(Table1[[#This Row],[1022]]*$T$8),( Table1[[#This Row],[1020]]*$U$8))</f>
        <v>10.933499408824282</v>
      </c>
      <c r="H935" s="5">
        <v>36.700000000000003</v>
      </c>
      <c r="I935" s="7">
        <v>31.816996</v>
      </c>
      <c r="J935" s="7">
        <f>Table1[[#This Row],[modulair]]-Table1[[#This Row],[adjusted_weighted_FEM_avg]]</f>
        <v>25.766500591175721</v>
      </c>
      <c r="K935" s="5">
        <f>Table1[[#This Row],[purpleair]]-Table1[[#This Row],[adjusted_weighted_FEM_avg]]</f>
        <v>20.883496591175717</v>
      </c>
      <c r="L935" s="5">
        <f>ABS(Table1[[#This Row],[modulair_err]])</f>
        <v>25.766500591175721</v>
      </c>
      <c r="M935" s="5">
        <f>ABS(Table1[[#This Row],[purpleair_err]])</f>
        <v>20.883496591175717</v>
      </c>
      <c r="N935" s="5">
        <f>Table1[[#This Row],[modulair_err]]^2</f>
        <v>663.91255271505872</v>
      </c>
      <c r="O935" s="5">
        <f>Table1[[#This Row],[purpleair_err]]^2</f>
        <v>436.12042987364782</v>
      </c>
      <c r="P935" s="5"/>
      <c r="Q935" s="5"/>
    </row>
    <row r="936" spans="1:17" x14ac:dyDescent="0.3">
      <c r="A936" s="2">
        <v>45542.416666666701</v>
      </c>
      <c r="B936" s="5">
        <v>17.8</v>
      </c>
      <c r="C936" s="5"/>
      <c r="D936" s="5">
        <v>33.299999999999997</v>
      </c>
      <c r="E936" s="5">
        <f t="shared" si="20"/>
        <v>25.549999999999997</v>
      </c>
      <c r="F936" s="5">
        <f>AVERAGE((Table1[[#This Row],[thermo]]*$S$7),(Table1[[#This Row],[1022]]*$T$7),( Table1[[#This Row],[1020]]*$U$7))</f>
        <v>12.039308110249825</v>
      </c>
      <c r="G936" s="5">
        <f>AVERAGE((Table1[[#This Row],[thermo]]*$S$8),(Table1[[#This Row],[1022]]*$T$8),( Table1[[#This Row],[1020]]*$U$8))</f>
        <v>15.511237620488243</v>
      </c>
      <c r="H936" s="5">
        <v>36.6</v>
      </c>
      <c r="I936" s="7">
        <v>31.927364000000001</v>
      </c>
      <c r="J936" s="7">
        <f>Table1[[#This Row],[modulair]]-Table1[[#This Row],[adjusted_weighted_FEM_avg]]</f>
        <v>21.088762379511756</v>
      </c>
      <c r="K936" s="5">
        <f>Table1[[#This Row],[purpleair]]-Table1[[#This Row],[adjusted_weighted_FEM_avg]]</f>
        <v>16.416126379511759</v>
      </c>
      <c r="L936" s="5">
        <f>ABS(Table1[[#This Row],[modulair_err]])</f>
        <v>21.088762379511756</v>
      </c>
      <c r="M936" s="5">
        <f>ABS(Table1[[#This Row],[purpleair_err]])</f>
        <v>16.416126379511759</v>
      </c>
      <c r="N936" s="5">
        <f>Table1[[#This Row],[modulair_err]]^2</f>
        <v>444.73589869951036</v>
      </c>
      <c r="O936" s="5">
        <f>Table1[[#This Row],[purpleair_err]]^2</f>
        <v>269.48920530810187</v>
      </c>
      <c r="P936" s="5"/>
      <c r="Q936" s="5"/>
    </row>
    <row r="937" spans="1:17" x14ac:dyDescent="0.3">
      <c r="A937" s="2">
        <v>45542.458333333299</v>
      </c>
      <c r="B937" s="5">
        <v>13.3</v>
      </c>
      <c r="C937" s="5"/>
      <c r="D937" s="5">
        <v>22.1</v>
      </c>
      <c r="E937" s="5">
        <f t="shared" si="20"/>
        <v>17.700000000000003</v>
      </c>
      <c r="F937" s="5">
        <f>AVERAGE((Table1[[#This Row],[thermo]]*$S$7),(Table1[[#This Row],[1022]]*$T$7),( Table1[[#This Row],[1020]]*$U$7))</f>
        <v>8.2375630712475623</v>
      </c>
      <c r="G937" s="5">
        <f>AVERAGE((Table1[[#This Row],[thermo]]*$S$8),(Table1[[#This Row],[1022]]*$T$8),( Table1[[#This Row],[1020]]*$U$8))</f>
        <v>10.698502055244797</v>
      </c>
      <c r="H937" s="5">
        <v>35</v>
      </c>
      <c r="I937" s="7">
        <v>30.794813999999999</v>
      </c>
      <c r="J937" s="7">
        <f>Table1[[#This Row],[modulair]]-Table1[[#This Row],[adjusted_weighted_FEM_avg]]</f>
        <v>24.301497944755205</v>
      </c>
      <c r="K937" s="5">
        <f>Table1[[#This Row],[purpleair]]-Table1[[#This Row],[adjusted_weighted_FEM_avg]]</f>
        <v>20.0963119447552</v>
      </c>
      <c r="L937" s="5">
        <f>ABS(Table1[[#This Row],[modulair_err]])</f>
        <v>24.301497944755205</v>
      </c>
      <c r="M937" s="5">
        <f>ABS(Table1[[#This Row],[purpleair_err]])</f>
        <v>20.0963119447552</v>
      </c>
      <c r="N937" s="5">
        <f>Table1[[#This Row],[modulair_err]]^2</f>
        <v>590.56280235894144</v>
      </c>
      <c r="O937" s="5">
        <f>Table1[[#This Row],[purpleair_err]]^2</f>
        <v>403.86175378091053</v>
      </c>
      <c r="P937" s="5"/>
      <c r="Q937" s="5"/>
    </row>
    <row r="938" spans="1:17" x14ac:dyDescent="0.3">
      <c r="A938" s="2">
        <v>45542.5</v>
      </c>
      <c r="B938" s="5">
        <v>18.3</v>
      </c>
      <c r="C938" s="5"/>
      <c r="D938" s="5">
        <v>26.3</v>
      </c>
      <c r="E938" s="5">
        <f t="shared" si="20"/>
        <v>22.3</v>
      </c>
      <c r="F938" s="5">
        <f>AVERAGE((Table1[[#This Row],[thermo]]*$S$7),(Table1[[#This Row],[1022]]*$T$7),( Table1[[#This Row],[1020]]*$U$7))</f>
        <v>10.214663475452788</v>
      </c>
      <c r="G938" s="5">
        <f>AVERAGE((Table1[[#This Row],[thermo]]*$S$8),(Table1[[#This Row],[1022]]*$T$8),( Table1[[#This Row],[1020]]*$U$8))</f>
        <v>13.403946510196924</v>
      </c>
      <c r="H938" s="5">
        <v>34.799999999999997</v>
      </c>
      <c r="I938" s="7">
        <v>30.453496000000001</v>
      </c>
      <c r="J938" s="7">
        <f>Table1[[#This Row],[modulair]]-Table1[[#This Row],[adjusted_weighted_FEM_avg]]</f>
        <v>21.396053489803073</v>
      </c>
      <c r="K938" s="5">
        <f>Table1[[#This Row],[purpleair]]-Table1[[#This Row],[adjusted_weighted_FEM_avg]]</f>
        <v>17.049549489803077</v>
      </c>
      <c r="L938" s="5">
        <f>ABS(Table1[[#This Row],[modulair_err]])</f>
        <v>21.396053489803073</v>
      </c>
      <c r="M938" s="5">
        <f>ABS(Table1[[#This Row],[purpleair_err]])</f>
        <v>17.049549489803077</v>
      </c>
      <c r="N938" s="5">
        <f>Table1[[#This Row],[modulair_err]]^2</f>
        <v>457.79110493851425</v>
      </c>
      <c r="O938" s="5">
        <f>Table1[[#This Row],[purpleair_err]]^2</f>
        <v>290.68713780524439</v>
      </c>
      <c r="P938" s="5"/>
      <c r="Q938" s="5"/>
    </row>
    <row r="939" spans="1:17" x14ac:dyDescent="0.3">
      <c r="A939" s="2">
        <v>45542.541666666701</v>
      </c>
      <c r="B939" s="5">
        <v>22.7</v>
      </c>
      <c r="C939" s="5"/>
      <c r="D939" s="5">
        <v>21.8</v>
      </c>
      <c r="E939" s="5">
        <f t="shared" si="20"/>
        <v>22.25</v>
      </c>
      <c r="F939" s="5">
        <f>AVERAGE((Table1[[#This Row],[thermo]]*$S$7),(Table1[[#This Row],[1022]]*$T$7),( Table1[[#This Row],[1020]]*$U$7))</f>
        <v>9.7206548341071439</v>
      </c>
      <c r="G939" s="5">
        <f>AVERAGE((Table1[[#This Row],[thermo]]*$S$8),(Table1[[#This Row],[1022]]*$T$8),( Table1[[#This Row],[1020]]*$U$8))</f>
        <v>13.158222776750696</v>
      </c>
      <c r="H939" s="5">
        <v>32.6</v>
      </c>
      <c r="I939" s="7">
        <v>28.797564999999999</v>
      </c>
      <c r="J939" s="7">
        <f>Table1[[#This Row],[modulair]]-Table1[[#This Row],[adjusted_weighted_FEM_avg]]</f>
        <v>19.441777223249304</v>
      </c>
      <c r="K939" s="5">
        <f>Table1[[#This Row],[purpleair]]-Table1[[#This Row],[adjusted_weighted_FEM_avg]]</f>
        <v>15.639342223249303</v>
      </c>
      <c r="L939" s="5">
        <f>ABS(Table1[[#This Row],[modulair_err]])</f>
        <v>19.441777223249304</v>
      </c>
      <c r="M939" s="5">
        <f>ABS(Table1[[#This Row],[purpleair_err]])</f>
        <v>15.639342223249303</v>
      </c>
      <c r="N939" s="5">
        <f>Table1[[#This Row],[modulair_err]]^2</f>
        <v>377.98270159845538</v>
      </c>
      <c r="O939" s="5">
        <f>Table1[[#This Row],[purpleair_err]]^2</f>
        <v>244.58902517590843</v>
      </c>
      <c r="P939" s="5"/>
      <c r="Q939" s="5"/>
    </row>
    <row r="940" spans="1:17" x14ac:dyDescent="0.3">
      <c r="A940" s="2">
        <v>45542.583333333299</v>
      </c>
      <c r="B940" s="5">
        <v>23.4</v>
      </c>
      <c r="C940" s="5"/>
      <c r="D940" s="5">
        <v>14.1</v>
      </c>
      <c r="E940" s="5">
        <f t="shared" si="20"/>
        <v>18.75</v>
      </c>
      <c r="F940" s="5">
        <f>AVERAGE((Table1[[#This Row],[thermo]]*$S$7),(Table1[[#This Row],[1022]]*$T$7),( Table1[[#This Row],[1020]]*$U$7))</f>
        <v>7.7385168761132421</v>
      </c>
      <c r="G940" s="5">
        <f>AVERAGE((Table1[[#This Row],[thermo]]*$S$8),(Table1[[#This Row],[1022]]*$T$8),( Table1[[#This Row],[1020]]*$U$8))</f>
        <v>10.880987549452243</v>
      </c>
      <c r="H940" s="5">
        <v>30.1</v>
      </c>
      <c r="I940" s="7">
        <v>26.811007</v>
      </c>
      <c r="J940" s="7">
        <f>Table1[[#This Row],[modulair]]-Table1[[#This Row],[adjusted_weighted_FEM_avg]]</f>
        <v>19.219012450547758</v>
      </c>
      <c r="K940" s="5">
        <f>Table1[[#This Row],[purpleair]]-Table1[[#This Row],[adjusted_weighted_FEM_avg]]</f>
        <v>15.930019450547757</v>
      </c>
      <c r="L940" s="5">
        <f>ABS(Table1[[#This Row],[modulair_err]])</f>
        <v>19.219012450547758</v>
      </c>
      <c r="M940" s="5">
        <f>ABS(Table1[[#This Row],[purpleair_err]])</f>
        <v>15.930019450547757</v>
      </c>
      <c r="N940" s="5">
        <f>Table1[[#This Row],[modulair_err]]^2</f>
        <v>369.37043957430973</v>
      </c>
      <c r="O940" s="5">
        <f>Table1[[#This Row],[purpleair_err]]^2</f>
        <v>253.76551969482986</v>
      </c>
      <c r="P940" s="5"/>
      <c r="Q940" s="5"/>
    </row>
    <row r="941" spans="1:17" x14ac:dyDescent="0.3">
      <c r="A941" s="2">
        <v>45542.625</v>
      </c>
      <c r="B941" s="5">
        <v>26.2</v>
      </c>
      <c r="C941" s="5"/>
      <c r="D941" s="5">
        <v>26.3</v>
      </c>
      <c r="E941" s="5">
        <f t="shared" si="20"/>
        <v>26.25</v>
      </c>
      <c r="F941" s="5">
        <f>AVERAGE((Table1[[#This Row],[thermo]]*$S$7),(Table1[[#This Row],[1022]]*$T$7),( Table1[[#This Row],[1020]]*$U$7))</f>
        <v>11.52981019701568</v>
      </c>
      <c r="G941" s="5">
        <f>AVERAGE((Table1[[#This Row],[thermo]]*$S$8),(Table1[[#This Row],[1022]]*$T$8),( Table1[[#This Row],[1020]]*$U$8))</f>
        <v>15.551956195355594</v>
      </c>
      <c r="H941" s="5">
        <v>33.1</v>
      </c>
      <c r="I941" s="7">
        <v>32.260258999999998</v>
      </c>
      <c r="J941" s="7">
        <f>Table1[[#This Row],[modulair]]-Table1[[#This Row],[adjusted_weighted_FEM_avg]]</f>
        <v>17.548043804644408</v>
      </c>
      <c r="K941" s="5">
        <f>Table1[[#This Row],[purpleair]]-Table1[[#This Row],[adjusted_weighted_FEM_avg]]</f>
        <v>16.708302804644404</v>
      </c>
      <c r="L941" s="5">
        <f>ABS(Table1[[#This Row],[modulair_err]])</f>
        <v>17.548043804644408</v>
      </c>
      <c r="M941" s="5">
        <f>ABS(Table1[[#This Row],[purpleair_err]])</f>
        <v>16.708302804644404</v>
      </c>
      <c r="N941" s="5">
        <f>Table1[[#This Row],[modulair_err]]^2</f>
        <v>307.933841369719</v>
      </c>
      <c r="O941" s="5">
        <f>Table1[[#This Row],[purpleair_err]]^2</f>
        <v>279.16738261168808</v>
      </c>
      <c r="P941" s="5"/>
      <c r="Q941" s="5"/>
    </row>
    <row r="942" spans="1:17" x14ac:dyDescent="0.3">
      <c r="A942" s="2">
        <v>45542.666666666701</v>
      </c>
      <c r="B942" s="5">
        <v>38.200000000000003</v>
      </c>
      <c r="C942" s="5"/>
      <c r="D942" s="5">
        <v>29.4</v>
      </c>
      <c r="E942" s="5">
        <f t="shared" si="20"/>
        <v>33.799999999999997</v>
      </c>
      <c r="F942" s="5">
        <f>AVERAGE((Table1[[#This Row],[thermo]]*$S$7),(Table1[[#This Row],[1022]]*$T$7),( Table1[[#This Row],[1020]]*$U$7))</f>
        <v>14.372420488803835</v>
      </c>
      <c r="G942" s="5">
        <f>AVERAGE((Table1[[#This Row],[thermo]]*$S$8),(Table1[[#This Row],[1022]]*$T$8),( Table1[[#This Row],[1020]]*$U$8))</f>
        <v>19.808191057134234</v>
      </c>
      <c r="H942" s="5">
        <v>40.1</v>
      </c>
      <c r="I942" s="7">
        <v>38.469588000000002</v>
      </c>
      <c r="J942" s="7">
        <f>Table1[[#This Row],[modulair]]-Table1[[#This Row],[adjusted_weighted_FEM_avg]]</f>
        <v>20.291808942865767</v>
      </c>
      <c r="K942" s="5">
        <f>Table1[[#This Row],[purpleair]]-Table1[[#This Row],[adjusted_weighted_FEM_avg]]</f>
        <v>18.661396942865768</v>
      </c>
      <c r="L942" s="5">
        <f>ABS(Table1[[#This Row],[modulair_err]])</f>
        <v>20.291808942865767</v>
      </c>
      <c r="M942" s="5">
        <f>ABS(Table1[[#This Row],[purpleair_err]])</f>
        <v>18.661396942865768</v>
      </c>
      <c r="N942" s="5">
        <f>Table1[[#This Row],[modulair_err]]^2</f>
        <v>411.75751017376712</v>
      </c>
      <c r="O942" s="5">
        <f>Table1[[#This Row],[purpleair_err]]^2</f>
        <v>348.24773585919979</v>
      </c>
      <c r="P942" s="5"/>
      <c r="Q942" s="5"/>
    </row>
    <row r="943" spans="1:17" x14ac:dyDescent="0.3">
      <c r="A943" s="2">
        <v>45542.708333333299</v>
      </c>
      <c r="B943" s="5">
        <v>42.7</v>
      </c>
      <c r="C943" s="5"/>
      <c r="D943" s="5">
        <v>25</v>
      </c>
      <c r="E943" s="5">
        <f t="shared" si="20"/>
        <v>33.85</v>
      </c>
      <c r="F943" s="5">
        <f>AVERAGE((Table1[[#This Row],[thermo]]*$S$7),(Table1[[#This Row],[1022]]*$T$7),( Table1[[#This Row],[1020]]*$U$7))</f>
        <v>13.922314728157323</v>
      </c>
      <c r="G943" s="5">
        <f>AVERAGE((Table1[[#This Row],[thermo]]*$S$8),(Table1[[#This Row],[1022]]*$T$8),( Table1[[#This Row],[1020]]*$U$8))</f>
        <v>19.621703620993593</v>
      </c>
      <c r="H943" s="5">
        <v>41.7</v>
      </c>
      <c r="I943" s="7">
        <v>35.073172999999997</v>
      </c>
      <c r="J943" s="7">
        <f>Table1[[#This Row],[modulair]]-Table1[[#This Row],[adjusted_weighted_FEM_avg]]</f>
        <v>22.07829637900641</v>
      </c>
      <c r="K943" s="5">
        <f>Table1[[#This Row],[purpleair]]-Table1[[#This Row],[adjusted_weighted_FEM_avg]]</f>
        <v>15.451469379006404</v>
      </c>
      <c r="L943" s="5">
        <f>ABS(Table1[[#This Row],[modulair_err]])</f>
        <v>22.07829637900641</v>
      </c>
      <c r="M943" s="5">
        <f>ABS(Table1[[#This Row],[purpleair_err]])</f>
        <v>15.451469379006404</v>
      </c>
      <c r="N943" s="5">
        <f>Table1[[#This Row],[modulair_err]]^2</f>
        <v>487.45117099924755</v>
      </c>
      <c r="O943" s="5">
        <f>Table1[[#This Row],[purpleair_err]]^2</f>
        <v>238.74790597037256</v>
      </c>
      <c r="P943" s="5"/>
      <c r="Q943" s="5"/>
    </row>
    <row r="944" spans="1:17" x14ac:dyDescent="0.3">
      <c r="A944" s="2">
        <v>45542.75</v>
      </c>
      <c r="B944" s="5">
        <v>41.4</v>
      </c>
      <c r="C944" s="5"/>
      <c r="D944" s="5">
        <v>20.2</v>
      </c>
      <c r="E944" s="5">
        <f t="shared" si="20"/>
        <v>30.799999999999997</v>
      </c>
      <c r="F944" s="5">
        <f>AVERAGE((Table1[[#This Row],[thermo]]*$S$7),(Table1[[#This Row],[1022]]*$T$7),( Table1[[#This Row],[1020]]*$U$7))</f>
        <v>12.397636394532059</v>
      </c>
      <c r="G944" s="5">
        <f>AVERAGE((Table1[[#This Row],[thermo]]*$S$8),(Table1[[#This Row],[1022]]*$T$8),( Table1[[#This Row],[1020]]*$U$8))</f>
        <v>17.73001121083859</v>
      </c>
      <c r="H944" s="5">
        <v>38.5</v>
      </c>
      <c r="I944" s="7">
        <v>31.272310999999998</v>
      </c>
      <c r="J944" s="7">
        <f>Table1[[#This Row],[modulair]]-Table1[[#This Row],[adjusted_weighted_FEM_avg]]</f>
        <v>20.76998878916141</v>
      </c>
      <c r="K944" s="5">
        <f>Table1[[#This Row],[purpleair]]-Table1[[#This Row],[adjusted_weighted_FEM_avg]]</f>
        <v>13.542299789161408</v>
      </c>
      <c r="L944" s="5">
        <f>ABS(Table1[[#This Row],[modulair_err]])</f>
        <v>20.76998878916141</v>
      </c>
      <c r="M944" s="5">
        <f>ABS(Table1[[#This Row],[purpleair_err]])</f>
        <v>13.542299789161408</v>
      </c>
      <c r="N944" s="5">
        <f>Table1[[#This Row],[modulair_err]]^2</f>
        <v>431.39243430189066</v>
      </c>
      <c r="O944" s="5">
        <f>Table1[[#This Row],[purpleair_err]]^2</f>
        <v>183.39388357952112</v>
      </c>
      <c r="P944" s="5"/>
      <c r="Q944" s="5"/>
    </row>
    <row r="945" spans="1:17" x14ac:dyDescent="0.3">
      <c r="A945" s="2">
        <v>45542.791666666701</v>
      </c>
      <c r="B945" s="5">
        <v>50.9</v>
      </c>
      <c r="C945" s="5"/>
      <c r="D945" s="5">
        <v>35</v>
      </c>
      <c r="E945" s="5">
        <f t="shared" si="20"/>
        <v>42.95</v>
      </c>
      <c r="F945" s="5">
        <f>AVERAGE((Table1[[#This Row],[thermo]]*$S$7),(Table1[[#This Row],[1022]]*$T$7),( Table1[[#This Row],[1020]]*$U$7))</f>
        <v>18.012949114676136</v>
      </c>
      <c r="G945" s="5">
        <f>AVERAGE((Table1[[#This Row],[thermo]]*$S$8),(Table1[[#This Row],[1022]]*$T$8),( Table1[[#This Row],[1020]]*$U$8))</f>
        <v>25.055913423288626</v>
      </c>
      <c r="H945" s="5">
        <v>44.2</v>
      </c>
      <c r="I945" s="7">
        <v>33.928133000000003</v>
      </c>
      <c r="J945" s="7">
        <f>Table1[[#This Row],[modulair]]-Table1[[#This Row],[adjusted_weighted_FEM_avg]]</f>
        <v>19.144086576711377</v>
      </c>
      <c r="K945" s="5">
        <f>Table1[[#This Row],[purpleair]]-Table1[[#This Row],[adjusted_weighted_FEM_avg]]</f>
        <v>8.8722195767113767</v>
      </c>
      <c r="L945" s="5">
        <f>ABS(Table1[[#This Row],[modulair_err]])</f>
        <v>19.144086576711377</v>
      </c>
      <c r="M945" s="5">
        <f>ABS(Table1[[#This Row],[purpleair_err]])</f>
        <v>8.8722195767113767</v>
      </c>
      <c r="N945" s="5">
        <f>Table1[[#This Row],[modulair_err]]^2</f>
        <v>366.49605085662074</v>
      </c>
      <c r="O945" s="5">
        <f>Table1[[#This Row],[purpleair_err]]^2</f>
        <v>78.7162802173806</v>
      </c>
      <c r="P945" s="5"/>
      <c r="Q945" s="5"/>
    </row>
    <row r="946" spans="1:17" x14ac:dyDescent="0.3">
      <c r="A946" s="2">
        <v>45542.833333333299</v>
      </c>
      <c r="B946" s="5">
        <v>49.5</v>
      </c>
      <c r="C946" s="5"/>
      <c r="D946" s="5">
        <v>25.5</v>
      </c>
      <c r="E946" s="5">
        <f t="shared" si="20"/>
        <v>37.5</v>
      </c>
      <c r="F946" s="5">
        <f>AVERAGE((Table1[[#This Row],[thermo]]*$S$7),(Table1[[#This Row],[1022]]*$T$7),( Table1[[#This Row],[1020]]*$U$7))</f>
        <v>15.190617023532235</v>
      </c>
      <c r="G946" s="5">
        <f>AVERAGE((Table1[[#This Row],[thermo]]*$S$8),(Table1[[#This Row],[1022]]*$T$8),( Table1[[#This Row],[1020]]*$U$8))</f>
        <v>21.630854856445549</v>
      </c>
      <c r="H946" s="5">
        <v>42.6</v>
      </c>
      <c r="I946" s="7">
        <v>34.006967000000003</v>
      </c>
      <c r="J946" s="7">
        <f>Table1[[#This Row],[modulair]]-Table1[[#This Row],[adjusted_weighted_FEM_avg]]</f>
        <v>20.969145143554453</v>
      </c>
      <c r="K946" s="5">
        <f>Table1[[#This Row],[purpleair]]-Table1[[#This Row],[adjusted_weighted_FEM_avg]]</f>
        <v>12.376112143554455</v>
      </c>
      <c r="L946" s="5">
        <f>ABS(Table1[[#This Row],[modulair_err]])</f>
        <v>20.969145143554453</v>
      </c>
      <c r="M946" s="5">
        <f>ABS(Table1[[#This Row],[purpleair_err]])</f>
        <v>12.376112143554455</v>
      </c>
      <c r="N946" s="5">
        <f>Table1[[#This Row],[modulair_err]]^2</f>
        <v>439.70504805145328</v>
      </c>
      <c r="O946" s="5">
        <f>Table1[[#This Row],[purpleair_err]]^2</f>
        <v>153.16815178983603</v>
      </c>
      <c r="P946" s="5"/>
      <c r="Q946" s="5"/>
    </row>
    <row r="947" spans="1:17" x14ac:dyDescent="0.3">
      <c r="A947" s="2">
        <v>45542.875</v>
      </c>
      <c r="B947" s="5">
        <v>36.200000000000003</v>
      </c>
      <c r="C947" s="5"/>
      <c r="D947" s="5">
        <v>23.5</v>
      </c>
      <c r="E947" s="5">
        <f t="shared" si="20"/>
        <v>29.85</v>
      </c>
      <c r="F947" s="5">
        <f>AVERAGE((Table1[[#This Row],[thermo]]*$S$7),(Table1[[#This Row],[1022]]*$T$7),( Table1[[#This Row],[1020]]*$U$7))</f>
        <v>12.431400174909063</v>
      </c>
      <c r="G947" s="5">
        <f>AVERAGE((Table1[[#This Row],[thermo]]*$S$8),(Table1[[#This Row],[1022]]*$T$8),( Table1[[#This Row],[1020]]*$U$8))</f>
        <v>17.373659360676402</v>
      </c>
      <c r="H947" s="5">
        <v>43.2</v>
      </c>
      <c r="I947" s="7">
        <v>35.182600999999998</v>
      </c>
      <c r="J947" s="7">
        <f>Table1[[#This Row],[modulair]]-Table1[[#This Row],[adjusted_weighted_FEM_avg]]</f>
        <v>25.8263406393236</v>
      </c>
      <c r="K947" s="5">
        <f>Table1[[#This Row],[purpleair]]-Table1[[#This Row],[adjusted_weighted_FEM_avg]]</f>
        <v>17.808941639323596</v>
      </c>
      <c r="L947" s="5">
        <f>ABS(Table1[[#This Row],[modulair_err]])</f>
        <v>25.8263406393236</v>
      </c>
      <c r="M947" s="5">
        <f>ABS(Table1[[#This Row],[purpleair_err]])</f>
        <v>17.808941639323596</v>
      </c>
      <c r="N947" s="5">
        <f>Table1[[#This Row],[modulair_err]]^2</f>
        <v>666.99987081837776</v>
      </c>
      <c r="O947" s="5">
        <f>Table1[[#This Row],[purpleair_err]]^2</f>
        <v>317.1584023128338</v>
      </c>
      <c r="P947" s="5"/>
      <c r="Q947" s="5"/>
    </row>
    <row r="948" spans="1:17" x14ac:dyDescent="0.3">
      <c r="A948" s="2">
        <v>45542.916666666701</v>
      </c>
      <c r="B948" s="5">
        <v>28.6</v>
      </c>
      <c r="C948" s="5"/>
      <c r="D948" s="5">
        <v>23.2</v>
      </c>
      <c r="E948" s="5">
        <f t="shared" si="20"/>
        <v>25.9</v>
      </c>
      <c r="F948" s="5">
        <f>AVERAGE((Table1[[#This Row],[thermo]]*$S$7),(Table1[[#This Row],[1022]]*$T$7),( Table1[[#This Row],[1020]]*$U$7))</f>
        <v>11.084429372380141</v>
      </c>
      <c r="G948" s="5">
        <f>AVERAGE((Table1[[#This Row],[thermo]]*$S$8),(Table1[[#This Row],[1022]]*$T$8),( Table1[[#This Row],[1020]]*$U$8))</f>
        <v>15.211080759688961</v>
      </c>
      <c r="H948" s="5">
        <v>42.6</v>
      </c>
      <c r="I948" s="7">
        <v>36.060166000000002</v>
      </c>
      <c r="J948" s="7">
        <f>Table1[[#This Row],[modulair]]-Table1[[#This Row],[adjusted_weighted_FEM_avg]]</f>
        <v>27.38891924031104</v>
      </c>
      <c r="K948" s="5">
        <f>Table1[[#This Row],[purpleair]]-Table1[[#This Row],[adjusted_weighted_FEM_avg]]</f>
        <v>20.849085240311041</v>
      </c>
      <c r="L948" s="5">
        <f>ABS(Table1[[#This Row],[modulair_err]])</f>
        <v>27.38891924031104</v>
      </c>
      <c r="M948" s="5">
        <f>ABS(Table1[[#This Row],[purpleair_err]])</f>
        <v>20.849085240311041</v>
      </c>
      <c r="N948" s="5">
        <f>Table1[[#This Row],[modulair_err]]^2</f>
        <v>750.15289715228027</v>
      </c>
      <c r="O948" s="5">
        <f>Table1[[#This Row],[purpleair_err]]^2</f>
        <v>434.68435535775569</v>
      </c>
      <c r="P948" s="5"/>
      <c r="Q948" s="5"/>
    </row>
    <row r="949" spans="1:17" x14ac:dyDescent="0.3">
      <c r="A949" s="2">
        <v>45542.958333333299</v>
      </c>
      <c r="B949" s="5">
        <v>31.6</v>
      </c>
      <c r="C949" s="5"/>
      <c r="D949" s="5">
        <v>27.5</v>
      </c>
      <c r="E949" s="5">
        <f t="shared" si="20"/>
        <v>29.55</v>
      </c>
      <c r="F949" s="5">
        <f>AVERAGE((Table1[[#This Row],[thermo]]*$S$7),(Table1[[#This Row],[1022]]*$T$7),( Table1[[#This Row],[1020]]*$U$7))</f>
        <v>12.75583669332474</v>
      </c>
      <c r="G949" s="5">
        <f>AVERAGE((Table1[[#This Row],[thermo]]*$S$8),(Table1[[#This Row],[1022]]*$T$8),( Table1[[#This Row],[1020]]*$U$8))</f>
        <v>17.404771595638678</v>
      </c>
      <c r="H949" s="5">
        <v>44.2</v>
      </c>
      <c r="I949" s="7">
        <v>38.186205999999999</v>
      </c>
      <c r="J949" s="7">
        <f>Table1[[#This Row],[modulair]]-Table1[[#This Row],[adjusted_weighted_FEM_avg]]</f>
        <v>26.795228404361325</v>
      </c>
      <c r="K949" s="5">
        <f>Table1[[#This Row],[purpleair]]-Table1[[#This Row],[adjusted_weighted_FEM_avg]]</f>
        <v>20.78143440436132</v>
      </c>
      <c r="L949" s="5">
        <f>ABS(Table1[[#This Row],[modulair_err]])</f>
        <v>26.795228404361325</v>
      </c>
      <c r="M949" s="5">
        <f>ABS(Table1[[#This Row],[purpleair_err]])</f>
        <v>20.78143440436132</v>
      </c>
      <c r="N949" s="5">
        <f>Table1[[#This Row],[modulair_err]]^2</f>
        <v>717.98426524189199</v>
      </c>
      <c r="O949" s="5">
        <f>Table1[[#This Row],[purpleair_err]]^2</f>
        <v>431.86801590277236</v>
      </c>
      <c r="P949" s="5"/>
      <c r="Q949" s="5"/>
    </row>
    <row r="950" spans="1:17" x14ac:dyDescent="0.3">
      <c r="A950" s="2">
        <v>45543</v>
      </c>
      <c r="B950" s="5">
        <v>31</v>
      </c>
      <c r="C950" s="5"/>
      <c r="D950" s="5">
        <v>27</v>
      </c>
      <c r="E950" s="5">
        <f t="shared" si="20"/>
        <v>29</v>
      </c>
      <c r="F950" s="5">
        <f>AVERAGE((Table1[[#This Row],[thermo]]*$S$7),(Table1[[#This Row],[1022]]*$T$7),( Table1[[#This Row],[1020]]*$U$7))</f>
        <v>12.519674862973867</v>
      </c>
      <c r="G950" s="5">
        <f>AVERAGE((Table1[[#This Row],[thermo]]*$S$8),(Table1[[#This Row],[1022]]*$T$8),( Table1[[#This Row],[1020]]*$U$8))</f>
        <v>17.081400113096063</v>
      </c>
      <c r="H950" s="5">
        <v>43.2</v>
      </c>
      <c r="I950" s="7">
        <v>39.905653000000001</v>
      </c>
      <c r="J950" s="7">
        <f>Table1[[#This Row],[modulair]]-Table1[[#This Row],[adjusted_weighted_FEM_avg]]</f>
        <v>26.11859988690394</v>
      </c>
      <c r="K950" s="5">
        <f>Table1[[#This Row],[purpleair]]-Table1[[#This Row],[adjusted_weighted_FEM_avg]]</f>
        <v>22.824252886903938</v>
      </c>
      <c r="L950" s="5">
        <f>ABS(Table1[[#This Row],[modulair_err]])</f>
        <v>26.11859988690394</v>
      </c>
      <c r="M950" s="5">
        <f>ABS(Table1[[#This Row],[purpleair_err]])</f>
        <v>22.824252886903938</v>
      </c>
      <c r="N950" s="5">
        <f>Table1[[#This Row],[modulair_err]]^2</f>
        <v>682.18126005217857</v>
      </c>
      <c r="O950" s="5">
        <f>Table1[[#This Row],[purpleair_err]]^2</f>
        <v>520.94651984534278</v>
      </c>
      <c r="P950" s="5"/>
      <c r="Q950" s="5"/>
    </row>
    <row r="951" spans="1:17" x14ac:dyDescent="0.3">
      <c r="A951" s="2">
        <v>45543.041666666701</v>
      </c>
      <c r="B951" s="5">
        <v>30.2</v>
      </c>
      <c r="C951" s="5"/>
      <c r="D951" s="5">
        <v>30.7</v>
      </c>
      <c r="E951" s="5">
        <f t="shared" si="20"/>
        <v>30.45</v>
      </c>
      <c r="F951" s="5">
        <f>AVERAGE((Table1[[#This Row],[thermo]]*$S$7),(Table1[[#This Row],[1022]]*$T$7),( Table1[[#This Row],[1020]]*$U$7))</f>
        <v>13.394947240356446</v>
      </c>
      <c r="G951" s="5">
        <f>AVERAGE((Table1[[#This Row],[thermo]]*$S$8),(Table1[[#This Row],[1022]]*$T$8),( Table1[[#This Row],[1020]]*$U$8))</f>
        <v>18.049593292742902</v>
      </c>
      <c r="H951" s="5">
        <v>39.5</v>
      </c>
      <c r="I951" s="7">
        <v>38.784928999999998</v>
      </c>
      <c r="J951" s="7">
        <f>Table1[[#This Row],[modulair]]-Table1[[#This Row],[adjusted_weighted_FEM_avg]]</f>
        <v>21.450406707257098</v>
      </c>
      <c r="K951" s="5">
        <f>Table1[[#This Row],[purpleair]]-Table1[[#This Row],[adjusted_weighted_FEM_avg]]</f>
        <v>20.735335707257097</v>
      </c>
      <c r="L951" s="5">
        <f>ABS(Table1[[#This Row],[modulair_err]])</f>
        <v>21.450406707257098</v>
      </c>
      <c r="M951" s="5">
        <f>ABS(Table1[[#This Row],[purpleair_err]])</f>
        <v>20.735335707257097</v>
      </c>
      <c r="N951" s="5">
        <f>Table1[[#This Row],[modulair_err]]^2</f>
        <v>460.11994790674032</v>
      </c>
      <c r="O951" s="5">
        <f>Table1[[#This Row],[purpleair_err]]^2</f>
        <v>429.95414689265118</v>
      </c>
      <c r="P951" s="5"/>
      <c r="Q951" s="5"/>
    </row>
    <row r="952" spans="1:17" x14ac:dyDescent="0.3">
      <c r="A952" s="2">
        <v>45543.083333333299</v>
      </c>
      <c r="B952" s="5">
        <v>27.7</v>
      </c>
      <c r="C952" s="5"/>
      <c r="D952" s="5">
        <v>30.7</v>
      </c>
      <c r="E952" s="5">
        <f t="shared" si="20"/>
        <v>29.2</v>
      </c>
      <c r="F952" s="5">
        <f>AVERAGE((Table1[[#This Row],[thermo]]*$S$7),(Table1[[#This Row],[1022]]*$T$7),( Table1[[#This Row],[1020]]*$U$7))</f>
        <v>12.978761568975784</v>
      </c>
      <c r="G952" s="5">
        <f>AVERAGE((Table1[[#This Row],[thermo]]*$S$8),(Table1[[#This Row],[1022]]*$T$8),( Table1[[#This Row],[1020]]*$U$8))</f>
        <v>17.369843392376236</v>
      </c>
      <c r="H952" s="5">
        <v>42</v>
      </c>
      <c r="I952" s="7">
        <v>43.550952000000002</v>
      </c>
      <c r="J952" s="7">
        <f>Table1[[#This Row],[modulair]]-Table1[[#This Row],[adjusted_weighted_FEM_avg]]</f>
        <v>24.630156607623764</v>
      </c>
      <c r="K952" s="5">
        <f>Table1[[#This Row],[purpleair]]-Table1[[#This Row],[adjusted_weighted_FEM_avg]]</f>
        <v>26.181108607623766</v>
      </c>
      <c r="L952" s="5">
        <f>ABS(Table1[[#This Row],[modulair_err]])</f>
        <v>24.630156607623764</v>
      </c>
      <c r="M952" s="5">
        <f>ABS(Table1[[#This Row],[purpleair_err]])</f>
        <v>26.181108607623766</v>
      </c>
      <c r="N952" s="5">
        <f>Table1[[#This Row],[modulair_err]]^2</f>
        <v>606.64461451607258</v>
      </c>
      <c r="O952" s="5">
        <f>Table1[[#This Row],[purpleair_err]]^2</f>
        <v>685.45044792419128</v>
      </c>
      <c r="P952" s="5"/>
      <c r="Q952" s="5"/>
    </row>
    <row r="953" spans="1:17" x14ac:dyDescent="0.3">
      <c r="A953" s="2">
        <v>45543.125</v>
      </c>
      <c r="B953" s="5">
        <v>29.6</v>
      </c>
      <c r="C953" s="5"/>
      <c r="D953" s="5">
        <v>27.5</v>
      </c>
      <c r="E953" s="5">
        <f t="shared" si="20"/>
        <v>28.55</v>
      </c>
      <c r="F953" s="5">
        <f>AVERAGE((Table1[[#This Row],[thermo]]*$S$7),(Table1[[#This Row],[1022]]*$T$7),( Table1[[#This Row],[1020]]*$U$7))</f>
        <v>12.42288815622021</v>
      </c>
      <c r="G953" s="5">
        <f>AVERAGE((Table1[[#This Row],[thermo]]*$S$8),(Table1[[#This Row],[1022]]*$T$8),( Table1[[#This Row],[1020]]*$U$8))</f>
        <v>16.860971675345343</v>
      </c>
      <c r="H953" s="5">
        <v>37.299999999999997</v>
      </c>
      <c r="I953" s="7">
        <v>41.720489000000001</v>
      </c>
      <c r="J953" s="7">
        <f>Table1[[#This Row],[modulair]]-Table1[[#This Row],[adjusted_weighted_FEM_avg]]</f>
        <v>20.439028324654654</v>
      </c>
      <c r="K953" s="5">
        <f>Table1[[#This Row],[purpleair]]-Table1[[#This Row],[adjusted_weighted_FEM_avg]]</f>
        <v>24.859517324654657</v>
      </c>
      <c r="L953" s="5">
        <f>ABS(Table1[[#This Row],[modulair_err]])</f>
        <v>20.439028324654654</v>
      </c>
      <c r="M953" s="5">
        <f>ABS(Table1[[#This Row],[purpleair_err]])</f>
        <v>24.859517324654657</v>
      </c>
      <c r="N953" s="5">
        <f>Table1[[#This Row],[modulair_err]]^2</f>
        <v>417.75387885603521</v>
      </c>
      <c r="O953" s="5">
        <f>Table1[[#This Row],[purpleair_err]]^2</f>
        <v>617.99560161480508</v>
      </c>
      <c r="P953" s="5"/>
      <c r="Q953" s="5"/>
    </row>
    <row r="954" spans="1:17" x14ac:dyDescent="0.3">
      <c r="A954" s="2">
        <v>45543.166666666701</v>
      </c>
      <c r="B954" s="5">
        <v>35.299999999999997</v>
      </c>
      <c r="C954" s="5"/>
      <c r="D954" s="5">
        <v>26.5</v>
      </c>
      <c r="E954" s="5">
        <f t="shared" si="20"/>
        <v>30.9</v>
      </c>
      <c r="F954" s="5">
        <f>AVERAGE((Table1[[#This Row],[thermo]]*$S$7),(Table1[[#This Row],[1022]]*$T$7),( Table1[[#This Row],[1020]]*$U$7))</f>
        <v>13.099236948529096</v>
      </c>
      <c r="G954" s="5">
        <f>AVERAGE((Table1[[#This Row],[thermo]]*$S$8),(Table1[[#This Row],[1022]]*$T$8),( Table1[[#This Row],[1020]]*$U$8))</f>
        <v>18.090338435272113</v>
      </c>
      <c r="H954" s="5">
        <v>32.700000000000003</v>
      </c>
      <c r="I954" s="7">
        <v>40.406151999999999</v>
      </c>
      <c r="J954" s="7">
        <f>Table1[[#This Row],[modulair]]-Table1[[#This Row],[adjusted_weighted_FEM_avg]]</f>
        <v>14.60966156472789</v>
      </c>
      <c r="K954" s="5">
        <f>Table1[[#This Row],[purpleair]]-Table1[[#This Row],[adjusted_weighted_FEM_avg]]</f>
        <v>22.315813564727886</v>
      </c>
      <c r="L954" s="5">
        <f>ABS(Table1[[#This Row],[modulair_err]])</f>
        <v>14.60966156472789</v>
      </c>
      <c r="M954" s="5">
        <f>ABS(Table1[[#This Row],[purpleair_err]])</f>
        <v>22.315813564727886</v>
      </c>
      <c r="N954" s="5">
        <f>Table1[[#This Row],[modulair_err]]^2</f>
        <v>213.4422110358874</v>
      </c>
      <c r="O954" s="5">
        <f>Table1[[#This Row],[purpleair_err]]^2</f>
        <v>497.9955350556931</v>
      </c>
      <c r="P954" s="5"/>
      <c r="Q954" s="5"/>
    </row>
    <row r="955" spans="1:17" x14ac:dyDescent="0.3">
      <c r="A955" s="2">
        <v>45543.208333333299</v>
      </c>
      <c r="B955" s="5">
        <v>32.9</v>
      </c>
      <c r="C955" s="5"/>
      <c r="D955" s="5">
        <v>23.7</v>
      </c>
      <c r="E955" s="5">
        <f t="shared" si="20"/>
        <v>28.299999999999997</v>
      </c>
      <c r="F955" s="5">
        <f>AVERAGE((Table1[[#This Row],[thermo]]*$S$7),(Table1[[#This Row],[1022]]*$T$7),( Table1[[#This Row],[1020]]*$U$7))</f>
        <v>11.936545996374392</v>
      </c>
      <c r="G955" s="5">
        <f>AVERAGE((Table1[[#This Row],[thermo]]*$S$8),(Table1[[#This Row],[1022]]*$T$8),( Table1[[#This Row],[1020]]*$U$8))</f>
        <v>16.540482094774248</v>
      </c>
      <c r="H955" s="5">
        <v>34.799999999999997</v>
      </c>
      <c r="I955" s="7">
        <v>41.552070000000001</v>
      </c>
      <c r="J955" s="7">
        <f>Table1[[#This Row],[modulair]]-Table1[[#This Row],[adjusted_weighted_FEM_avg]]</f>
        <v>18.259517905225749</v>
      </c>
      <c r="K955" s="5">
        <f>Table1[[#This Row],[purpleair]]-Table1[[#This Row],[adjusted_weighted_FEM_avg]]</f>
        <v>25.011587905225753</v>
      </c>
      <c r="L955" s="5">
        <f>ABS(Table1[[#This Row],[modulair_err]])</f>
        <v>18.259517905225749</v>
      </c>
      <c r="M955" s="5">
        <f>ABS(Table1[[#This Row],[purpleair_err]])</f>
        <v>25.011587905225753</v>
      </c>
      <c r="N955" s="5">
        <f>Table1[[#This Row],[modulair_err]]^2</f>
        <v>333.40999413125974</v>
      </c>
      <c r="O955" s="5">
        <f>Table1[[#This Row],[purpleair_err]]^2</f>
        <v>625.5795295408351</v>
      </c>
      <c r="P955" s="5"/>
      <c r="Q955" s="5"/>
    </row>
    <row r="956" spans="1:17" x14ac:dyDescent="0.3">
      <c r="A956" s="2">
        <v>45543.25</v>
      </c>
      <c r="B956" s="5">
        <v>33.799999999999997</v>
      </c>
      <c r="C956" s="5"/>
      <c r="D956" s="5">
        <v>28.5</v>
      </c>
      <c r="E956" s="5">
        <f t="shared" si="20"/>
        <v>31.15</v>
      </c>
      <c r="F956" s="5">
        <f>AVERAGE((Table1[[#This Row],[thermo]]*$S$7),(Table1[[#This Row],[1022]]*$T$7),( Table1[[#This Row],[1020]]*$U$7))</f>
        <v>13.394634622578748</v>
      </c>
      <c r="G956" s="5">
        <f>AVERAGE((Table1[[#This Row],[thermo]]*$S$8),(Table1[[#This Row],[1022]]*$T$8),( Table1[[#This Row],[1020]]*$U$8))</f>
        <v>18.323414520870582</v>
      </c>
      <c r="H956" s="5">
        <v>35.700000000000003</v>
      </c>
      <c r="I956" s="7">
        <v>44.711002000000001</v>
      </c>
      <c r="J956" s="7">
        <f>Table1[[#This Row],[modulair]]-Table1[[#This Row],[adjusted_weighted_FEM_avg]]</f>
        <v>17.376585479129421</v>
      </c>
      <c r="K956" s="5">
        <f>Table1[[#This Row],[purpleair]]-Table1[[#This Row],[adjusted_weighted_FEM_avg]]</f>
        <v>26.387587479129419</v>
      </c>
      <c r="L956" s="5">
        <f>ABS(Table1[[#This Row],[modulair_err]])</f>
        <v>17.376585479129421</v>
      </c>
      <c r="M956" s="5">
        <f>ABS(Table1[[#This Row],[purpleair_err]])</f>
        <v>26.387587479129419</v>
      </c>
      <c r="N956" s="5">
        <f>Table1[[#This Row],[modulair_err]]^2</f>
        <v>301.94572291349147</v>
      </c>
      <c r="O956" s="5">
        <f>Table1[[#This Row],[purpleair_err]]^2</f>
        <v>696.30477296870765</v>
      </c>
      <c r="P956" s="5"/>
      <c r="Q956" s="5"/>
    </row>
    <row r="957" spans="1:17" x14ac:dyDescent="0.3">
      <c r="A957" s="2">
        <v>45543.291666666701</v>
      </c>
      <c r="B957" s="5">
        <v>26.6</v>
      </c>
      <c r="C957" s="5"/>
      <c r="D957" s="5">
        <v>32.6</v>
      </c>
      <c r="E957" s="5">
        <f t="shared" si="20"/>
        <v>29.6</v>
      </c>
      <c r="F957" s="5">
        <f>AVERAGE((Table1[[#This Row],[thermo]]*$S$7),(Table1[[#This Row],[1022]]*$T$7),( Table1[[#This Row],[1020]]*$U$7))</f>
        <v>13.31349349660244</v>
      </c>
      <c r="G957" s="5">
        <f>AVERAGE((Table1[[#This Row],[thermo]]*$S$8),(Table1[[#This Row],[1022]]*$T$8),( Table1[[#This Row],[1020]]*$U$8))</f>
        <v>17.679633160742451</v>
      </c>
      <c r="H957" s="5">
        <v>37.799999999999997</v>
      </c>
      <c r="I957" s="7">
        <v>41.931140999999997</v>
      </c>
      <c r="J957" s="7">
        <f>Table1[[#This Row],[modulair]]-Table1[[#This Row],[adjusted_weighted_FEM_avg]]</f>
        <v>20.120366839257546</v>
      </c>
      <c r="K957" s="5">
        <f>Table1[[#This Row],[purpleair]]-Table1[[#This Row],[adjusted_weighted_FEM_avg]]</f>
        <v>24.251507839257545</v>
      </c>
      <c r="L957" s="5">
        <f>ABS(Table1[[#This Row],[modulair_err]])</f>
        <v>20.120366839257546</v>
      </c>
      <c r="M957" s="5">
        <f>ABS(Table1[[#This Row],[purpleair_err]])</f>
        <v>24.251507839257545</v>
      </c>
      <c r="N957" s="5">
        <f>Table1[[#This Row],[modulair_err]]^2</f>
        <v>404.82916174629469</v>
      </c>
      <c r="O957" s="5">
        <f>Table1[[#This Row],[purpleair_err]]^2</f>
        <v>588.1356324775702</v>
      </c>
      <c r="P957" s="5"/>
      <c r="Q957" s="5"/>
    </row>
    <row r="958" spans="1:17" x14ac:dyDescent="0.3">
      <c r="A958" s="2">
        <v>45543.333333333299</v>
      </c>
      <c r="B958" s="5">
        <v>23.3</v>
      </c>
      <c r="C958" s="5"/>
      <c r="D958" s="5">
        <v>31.6</v>
      </c>
      <c r="E958" s="5">
        <f t="shared" si="20"/>
        <v>27.450000000000003</v>
      </c>
      <c r="F958" s="5">
        <f>AVERAGE((Table1[[#This Row],[thermo]]*$S$7),(Table1[[#This Row],[1022]]*$T$7),( Table1[[#This Row],[1020]]*$U$7))</f>
        <v>12.491573871940943</v>
      </c>
      <c r="G958" s="5">
        <f>AVERAGE((Table1[[#This Row],[thermo]]*$S$8),(Table1[[#This Row],[1022]]*$T$8),( Table1[[#This Row],[1020]]*$U$8))</f>
        <v>16.461900279349212</v>
      </c>
      <c r="H958" s="5">
        <v>46.8</v>
      </c>
      <c r="I958" s="7">
        <v>43.497103000000003</v>
      </c>
      <c r="J958" s="7">
        <f>Table1[[#This Row],[modulair]]-Table1[[#This Row],[adjusted_weighted_FEM_avg]]</f>
        <v>30.338099720650785</v>
      </c>
      <c r="K958" s="5">
        <f>Table1[[#This Row],[purpleair]]-Table1[[#This Row],[adjusted_weighted_FEM_avg]]</f>
        <v>27.035202720650791</v>
      </c>
      <c r="L958" s="5">
        <f>ABS(Table1[[#This Row],[modulair_err]])</f>
        <v>30.338099720650785</v>
      </c>
      <c r="M958" s="5">
        <f>ABS(Table1[[#This Row],[purpleair_err]])</f>
        <v>27.035202720650791</v>
      </c>
      <c r="N958" s="5">
        <f>Table1[[#This Row],[modulair_err]]^2</f>
        <v>920.40029466015119</v>
      </c>
      <c r="O958" s="5">
        <f>Table1[[#This Row],[purpleair_err]]^2</f>
        <v>730.9021861466839</v>
      </c>
      <c r="P958" s="5"/>
      <c r="Q958" s="5"/>
    </row>
    <row r="959" spans="1:17" x14ac:dyDescent="0.3">
      <c r="A959" s="2">
        <v>45543.375</v>
      </c>
      <c r="B959" s="5">
        <v>23.9</v>
      </c>
      <c r="C959" s="5"/>
      <c r="D959" s="5">
        <v>32.200000000000003</v>
      </c>
      <c r="E959" s="5">
        <f t="shared" si="20"/>
        <v>28.05</v>
      </c>
      <c r="F959" s="5">
        <f>AVERAGE((Table1[[#This Row],[thermo]]*$S$7),(Table1[[#This Row],[1022]]*$T$7),( Table1[[#This Row],[1020]]*$U$7))</f>
        <v>12.754991156135716</v>
      </c>
      <c r="G959" s="5">
        <f>AVERAGE((Table1[[#This Row],[thermo]]*$S$8),(Table1[[#This Row],[1022]]*$T$8),( Table1[[#This Row],[1020]]*$U$8))</f>
        <v>16.817318063182753</v>
      </c>
      <c r="H959" s="5">
        <v>51.3</v>
      </c>
      <c r="I959" s="7">
        <v>44.302211</v>
      </c>
      <c r="J959" s="7">
        <f>Table1[[#This Row],[modulair]]-Table1[[#This Row],[adjusted_weighted_FEM_avg]]</f>
        <v>34.482681936817244</v>
      </c>
      <c r="K959" s="5">
        <f>Table1[[#This Row],[purpleair]]-Table1[[#This Row],[adjusted_weighted_FEM_avg]]</f>
        <v>27.484892936817246</v>
      </c>
      <c r="L959" s="5">
        <f>ABS(Table1[[#This Row],[modulair_err]])</f>
        <v>34.482681936817244</v>
      </c>
      <c r="M959" s="5">
        <f>ABS(Table1[[#This Row],[purpleair_err]])</f>
        <v>27.484892936817246</v>
      </c>
      <c r="N959" s="5">
        <f>Table1[[#This Row],[modulair_err]]^2</f>
        <v>1189.0553535557021</v>
      </c>
      <c r="O959" s="5">
        <f>Table1[[#This Row],[purpleair_err]]^2</f>
        <v>755.41933974830658</v>
      </c>
      <c r="P959" s="5"/>
      <c r="Q959" s="5"/>
    </row>
    <row r="960" spans="1:17" x14ac:dyDescent="0.3">
      <c r="A960" s="2">
        <v>45543.416666666701</v>
      </c>
      <c r="B960" s="5">
        <v>21.6</v>
      </c>
      <c r="C960" s="5"/>
      <c r="D960" s="5">
        <v>26.2</v>
      </c>
      <c r="E960" s="5">
        <f t="shared" si="20"/>
        <v>23.9</v>
      </c>
      <c r="F960" s="5">
        <f>AVERAGE((Table1[[#This Row],[thermo]]*$S$7),(Table1[[#This Row],[1022]]*$T$7),( Table1[[#This Row],[1020]]*$U$7))</f>
        <v>10.736773107831359</v>
      </c>
      <c r="G960" s="5">
        <f>AVERAGE((Table1[[#This Row],[thermo]]*$S$8),(Table1[[#This Row],[1022]]*$T$8),( Table1[[#This Row],[1020]]*$U$8))</f>
        <v>14.269170077390001</v>
      </c>
      <c r="H960" s="5">
        <v>49.7</v>
      </c>
      <c r="I960" s="7">
        <v>42.988975000000003</v>
      </c>
      <c r="J960" s="7">
        <f>Table1[[#This Row],[modulair]]-Table1[[#This Row],[adjusted_weighted_FEM_avg]]</f>
        <v>35.430829922610002</v>
      </c>
      <c r="K960" s="5">
        <f>Table1[[#This Row],[purpleair]]-Table1[[#This Row],[adjusted_weighted_FEM_avg]]</f>
        <v>28.719804922610003</v>
      </c>
      <c r="L960" s="5">
        <f>ABS(Table1[[#This Row],[modulair_err]])</f>
        <v>35.430829922610002</v>
      </c>
      <c r="M960" s="5">
        <f>ABS(Table1[[#This Row],[purpleair_err]])</f>
        <v>28.719804922610003</v>
      </c>
      <c r="N960" s="5">
        <f>Table1[[#This Row],[modulair_err]]^2</f>
        <v>1255.3437090049163</v>
      </c>
      <c r="O960" s="5">
        <f>Table1[[#This Row],[purpleair_err]]^2</f>
        <v>824.82719479277375</v>
      </c>
      <c r="P960" s="5"/>
      <c r="Q960" s="5"/>
    </row>
    <row r="961" spans="1:17" x14ac:dyDescent="0.3">
      <c r="A961" s="2">
        <v>45543.458333333299</v>
      </c>
      <c r="B961" s="5">
        <v>27.2</v>
      </c>
      <c r="C961" s="5"/>
      <c r="D961" s="5">
        <v>29.9</v>
      </c>
      <c r="E961" s="5">
        <f t="shared" si="20"/>
        <v>28.549999999999997</v>
      </c>
      <c r="F961" s="5">
        <f>AVERAGE((Table1[[#This Row],[thermo]]*$S$7),(Table1[[#This Row],[1022]]*$T$7),( Table1[[#This Row],[1020]]*$U$7))</f>
        <v>12.677480803948432</v>
      </c>
      <c r="G961" s="5">
        <f>AVERAGE((Table1[[#This Row],[thermo]]*$S$8),(Table1[[#This Row],[1022]]*$T$8),( Table1[[#This Row],[1020]]*$U$8))</f>
        <v>16.977523001975513</v>
      </c>
      <c r="H961" s="5">
        <v>45.7</v>
      </c>
      <c r="I961" s="7">
        <v>39.406711000000001</v>
      </c>
      <c r="J961" s="7">
        <f>Table1[[#This Row],[modulair]]-Table1[[#This Row],[adjusted_weighted_FEM_avg]]</f>
        <v>28.72247699802449</v>
      </c>
      <c r="K961" s="5">
        <f>Table1[[#This Row],[purpleair]]-Table1[[#This Row],[adjusted_weighted_FEM_avg]]</f>
        <v>22.429187998024489</v>
      </c>
      <c r="L961" s="5">
        <f>ABS(Table1[[#This Row],[modulair_err]])</f>
        <v>28.72247699802449</v>
      </c>
      <c r="M961" s="5">
        <f>ABS(Table1[[#This Row],[purpleair_err]])</f>
        <v>22.429187998024489</v>
      </c>
      <c r="N961" s="5">
        <f>Table1[[#This Row],[modulair_err]]^2</f>
        <v>824.98068490204594</v>
      </c>
      <c r="O961" s="5">
        <f>Table1[[#This Row],[purpleair_err]]^2</f>
        <v>503.06847425072579</v>
      </c>
      <c r="P961" s="5"/>
      <c r="Q961" s="5"/>
    </row>
    <row r="962" spans="1:17" x14ac:dyDescent="0.3">
      <c r="A962" s="2">
        <v>45543.5</v>
      </c>
      <c r="B962" s="5">
        <v>22.1</v>
      </c>
      <c r="C962" s="5"/>
      <c r="D962" s="5">
        <v>22.6</v>
      </c>
      <c r="E962" s="5">
        <f t="shared" si="20"/>
        <v>22.35</v>
      </c>
      <c r="F962" s="5">
        <f>AVERAGE((Table1[[#This Row],[thermo]]*$S$7),(Table1[[#This Row],[1022]]*$T$7),( Table1[[#This Row],[1020]]*$U$7))</f>
        <v>9.8388139037270061</v>
      </c>
      <c r="G962" s="5">
        <f>AVERAGE((Table1[[#This Row],[thermo]]*$S$8),(Table1[[#This Row],[1022]]*$T$8),( Table1[[#This Row],[1020]]*$U$8))</f>
        <v>13.251453210990084</v>
      </c>
      <c r="H962" s="5">
        <v>44.5</v>
      </c>
      <c r="I962" s="7">
        <v>37.925693000000003</v>
      </c>
      <c r="J962" s="7">
        <f>Table1[[#This Row],[modulair]]-Table1[[#This Row],[adjusted_weighted_FEM_avg]]</f>
        <v>31.248546789009914</v>
      </c>
      <c r="K962" s="5">
        <f>Table1[[#This Row],[purpleair]]-Table1[[#This Row],[adjusted_weighted_FEM_avg]]</f>
        <v>24.674239789009917</v>
      </c>
      <c r="L962" s="5">
        <f>ABS(Table1[[#This Row],[modulair_err]])</f>
        <v>31.248546789009914</v>
      </c>
      <c r="M962" s="5">
        <f>ABS(Table1[[#This Row],[purpleair_err]])</f>
        <v>24.674239789009917</v>
      </c>
      <c r="N962" s="5">
        <f>Table1[[#This Row],[modulair_err]]^2</f>
        <v>976.47167642494185</v>
      </c>
      <c r="O962" s="5">
        <f>Table1[[#This Row],[purpleair_err]]^2</f>
        <v>608.81810916556014</v>
      </c>
      <c r="P962" s="5"/>
      <c r="Q962" s="5"/>
    </row>
    <row r="963" spans="1:17" x14ac:dyDescent="0.3">
      <c r="A963" s="2">
        <v>45543.541666666701</v>
      </c>
      <c r="B963" s="5">
        <v>26.6</v>
      </c>
      <c r="C963" s="5"/>
      <c r="D963" s="5">
        <v>22.6</v>
      </c>
      <c r="E963" s="5">
        <f t="shared" ref="E963:E1026" si="21">AVERAGE(B963:D963)</f>
        <v>24.6</v>
      </c>
      <c r="F963" s="5">
        <f>AVERAGE((Table1[[#This Row],[thermo]]*$S$7),(Table1[[#This Row],[1022]]*$T$7),( Table1[[#This Row],[1020]]*$U$7))</f>
        <v>10.587948112212198</v>
      </c>
      <c r="G963" s="5">
        <f>AVERAGE((Table1[[#This Row],[thermo]]*$S$8),(Table1[[#This Row],[1022]]*$T$8),( Table1[[#This Row],[1020]]*$U$8))</f>
        <v>14.475003031650084</v>
      </c>
      <c r="H963" s="5">
        <v>46</v>
      </c>
      <c r="I963" s="7">
        <v>38.650235000000002</v>
      </c>
      <c r="J963" s="7">
        <f>Table1[[#This Row],[modulair]]-Table1[[#This Row],[adjusted_weighted_FEM_avg]]</f>
        <v>31.524996968349917</v>
      </c>
      <c r="K963" s="5">
        <f>Table1[[#This Row],[purpleair]]-Table1[[#This Row],[adjusted_weighted_FEM_avg]]</f>
        <v>24.175231968349919</v>
      </c>
      <c r="L963" s="5">
        <f>ABS(Table1[[#This Row],[modulair_err]])</f>
        <v>31.524996968349917</v>
      </c>
      <c r="M963" s="5">
        <f>ABS(Table1[[#This Row],[purpleair_err]])</f>
        <v>24.175231968349919</v>
      </c>
      <c r="N963" s="5">
        <f>Table1[[#This Row],[modulair_err]]^2</f>
        <v>993.8254338544715</v>
      </c>
      <c r="O963" s="5">
        <f>Table1[[#This Row],[purpleair_err]]^2</f>
        <v>584.44184072352789</v>
      </c>
      <c r="P963" s="5"/>
      <c r="Q963" s="5"/>
    </row>
    <row r="964" spans="1:17" x14ac:dyDescent="0.3">
      <c r="A964" s="2">
        <v>45543.583333333299</v>
      </c>
      <c r="B964" s="5">
        <v>32.299999999999997</v>
      </c>
      <c r="C964" s="5"/>
      <c r="D964" s="5">
        <v>29.7</v>
      </c>
      <c r="E964" s="5">
        <f t="shared" si="21"/>
        <v>31</v>
      </c>
      <c r="F964" s="5">
        <f>AVERAGE((Table1[[#This Row],[thermo]]*$S$7),(Table1[[#This Row],[1022]]*$T$7),( Table1[[#This Row],[1020]]*$U$7))</f>
        <v>13.471988665877179</v>
      </c>
      <c r="G964" s="5">
        <f>AVERAGE((Table1[[#This Row],[thermo]]*$S$8),(Table1[[#This Row],[1022]]*$T$8),( Table1[[#This Row],[1020]]*$U$8))</f>
        <v>18.300120196141666</v>
      </c>
      <c r="H964" s="5">
        <v>47.5</v>
      </c>
      <c r="I964" s="7">
        <v>39.384273</v>
      </c>
      <c r="J964" s="7">
        <f>Table1[[#This Row],[modulair]]-Table1[[#This Row],[adjusted_weighted_FEM_avg]]</f>
        <v>29.199879803858334</v>
      </c>
      <c r="K964" s="5">
        <f>Table1[[#This Row],[purpleair]]-Table1[[#This Row],[adjusted_weighted_FEM_avg]]</f>
        <v>21.084152803858334</v>
      </c>
      <c r="L964" s="5">
        <f>ABS(Table1[[#This Row],[modulair_err]])</f>
        <v>29.199879803858334</v>
      </c>
      <c r="M964" s="5">
        <f>ABS(Table1[[#This Row],[purpleair_err]])</f>
        <v>21.084152803858334</v>
      </c>
      <c r="N964" s="5">
        <f>Table1[[#This Row],[modulair_err]]^2</f>
        <v>852.63298055977384</v>
      </c>
      <c r="O964" s="5">
        <f>Table1[[#This Row],[purpleair_err]]^2</f>
        <v>444.54149945644724</v>
      </c>
      <c r="P964" s="5"/>
      <c r="Q964" s="5"/>
    </row>
    <row r="965" spans="1:17" x14ac:dyDescent="0.3">
      <c r="A965" s="2">
        <v>45543.625</v>
      </c>
      <c r="B965" s="5">
        <v>42.5</v>
      </c>
      <c r="C965" s="5"/>
      <c r="D965" s="5">
        <v>31.4</v>
      </c>
      <c r="E965" s="5">
        <f t="shared" si="21"/>
        <v>36.950000000000003</v>
      </c>
      <c r="F965" s="5">
        <f>AVERAGE((Table1[[#This Row],[thermo]]*$S$7),(Table1[[#This Row],[1022]]*$T$7),( Table1[[#This Row],[1020]]*$U$7))</f>
        <v>15.633368920456624</v>
      </c>
      <c r="G965" s="5">
        <f>AVERAGE((Table1[[#This Row],[thermo]]*$S$8),(Table1[[#This Row],[1022]]*$T$8),( Table1[[#This Row],[1020]]*$U$8))</f>
        <v>21.618286911583368</v>
      </c>
      <c r="H965" s="5">
        <v>48.3</v>
      </c>
      <c r="I965" s="7">
        <v>39.328826999999997</v>
      </c>
      <c r="J965" s="7">
        <f>Table1[[#This Row],[modulair]]-Table1[[#This Row],[adjusted_weighted_FEM_avg]]</f>
        <v>26.681713088416629</v>
      </c>
      <c r="K965" s="5">
        <f>Table1[[#This Row],[purpleair]]-Table1[[#This Row],[adjusted_weighted_FEM_avg]]</f>
        <v>17.710540088416629</v>
      </c>
      <c r="L965" s="5">
        <f>ABS(Table1[[#This Row],[modulair_err]])</f>
        <v>26.681713088416629</v>
      </c>
      <c r="M965" s="5">
        <f>ABS(Table1[[#This Row],[purpleair_err]])</f>
        <v>17.710540088416629</v>
      </c>
      <c r="N965" s="5">
        <f>Table1[[#This Row],[modulair_err]]^2</f>
        <v>711.91381333258323</v>
      </c>
      <c r="O965" s="5">
        <f>Table1[[#This Row],[purpleair_err]]^2</f>
        <v>313.66323022341248</v>
      </c>
      <c r="P965" s="5"/>
      <c r="Q965" s="5"/>
    </row>
    <row r="966" spans="1:17" x14ac:dyDescent="0.3">
      <c r="A966" s="2">
        <v>45543.666666666701</v>
      </c>
      <c r="B966" s="5">
        <v>30.8</v>
      </c>
      <c r="C966" s="5"/>
      <c r="D966" s="5">
        <v>34.1</v>
      </c>
      <c r="E966" s="5">
        <f t="shared" si="21"/>
        <v>32.450000000000003</v>
      </c>
      <c r="F966" s="5">
        <f>AVERAGE((Table1[[#This Row],[thermo]]*$S$7),(Table1[[#This Row],[1022]]*$T$7),( Table1[[#This Row],[1020]]*$U$7))</f>
        <v>14.421517232180491</v>
      </c>
      <c r="G966" s="5">
        <f>AVERAGE((Table1[[#This Row],[thermo]]*$S$8),(Table1[[#This Row],[1022]]*$T$8),( Table1[[#This Row],[1020]]*$U$8))</f>
        <v>19.302307512722308</v>
      </c>
      <c r="H966" s="5">
        <v>52.5</v>
      </c>
      <c r="I966" s="7">
        <v>41.106659999999998</v>
      </c>
      <c r="J966" s="7">
        <f>Table1[[#This Row],[modulair]]-Table1[[#This Row],[adjusted_weighted_FEM_avg]]</f>
        <v>33.197692487277692</v>
      </c>
      <c r="K966" s="5">
        <f>Table1[[#This Row],[purpleair]]-Table1[[#This Row],[adjusted_weighted_FEM_avg]]</f>
        <v>21.80435248727769</v>
      </c>
      <c r="L966" s="5">
        <f>ABS(Table1[[#This Row],[modulair_err]])</f>
        <v>33.197692487277692</v>
      </c>
      <c r="M966" s="5">
        <f>ABS(Table1[[#This Row],[purpleair_err]])</f>
        <v>21.80435248727769</v>
      </c>
      <c r="N966" s="5">
        <f>Table1[[#This Row],[modulair_err]]^2</f>
        <v>1102.0867864798538</v>
      </c>
      <c r="O966" s="5">
        <f>Table1[[#This Row],[purpleair_err]]^2</f>
        <v>475.42978738945277</v>
      </c>
      <c r="P966" s="5"/>
      <c r="Q966" s="5"/>
    </row>
    <row r="967" spans="1:17" x14ac:dyDescent="0.3">
      <c r="A967" s="2">
        <v>45543.708333333299</v>
      </c>
      <c r="B967" s="5">
        <v>49.5</v>
      </c>
      <c r="C967" s="5"/>
      <c r="D967" s="5">
        <v>59.7</v>
      </c>
      <c r="E967" s="5">
        <f t="shared" si="21"/>
        <v>54.6</v>
      </c>
      <c r="F967" s="5">
        <f>AVERAGE((Table1[[#This Row],[thermo]]*$S$7),(Table1[[#This Row],[1022]]*$T$7),( Table1[[#This Row],[1020]]*$U$7))</f>
        <v>24.511982238146867</v>
      </c>
      <c r="G967" s="5">
        <f>AVERAGE((Table1[[#This Row],[thermo]]*$S$8),(Table1[[#This Row],[1022]]*$T$8),( Table1[[#This Row],[1020]]*$U$8))</f>
        <v>32.590689897941431</v>
      </c>
      <c r="H967" s="5">
        <v>80.099999999999994</v>
      </c>
      <c r="I967" s="7">
        <v>58.082419000000002</v>
      </c>
      <c r="J967" s="7">
        <f>Table1[[#This Row],[modulair]]-Table1[[#This Row],[adjusted_weighted_FEM_avg]]</f>
        <v>47.509310102058564</v>
      </c>
      <c r="K967" s="5">
        <f>Table1[[#This Row],[purpleair]]-Table1[[#This Row],[adjusted_weighted_FEM_avg]]</f>
        <v>25.491729102058571</v>
      </c>
      <c r="L967" s="5">
        <f>ABS(Table1[[#This Row],[modulair_err]])</f>
        <v>47.509310102058564</v>
      </c>
      <c r="M967" s="5">
        <f>ABS(Table1[[#This Row],[purpleair_err]])</f>
        <v>25.491729102058571</v>
      </c>
      <c r="N967" s="5">
        <f>Table1[[#This Row],[modulair_err]]^2</f>
        <v>2257.1345463735638</v>
      </c>
      <c r="O967" s="5">
        <f>Table1[[#This Row],[purpleair_err]]^2</f>
        <v>649.8282526127399</v>
      </c>
      <c r="P967" s="5"/>
      <c r="Q967" s="5"/>
    </row>
    <row r="968" spans="1:17" x14ac:dyDescent="0.3">
      <c r="A968" s="2">
        <v>45543.75</v>
      </c>
      <c r="B968" s="5">
        <v>59.6</v>
      </c>
      <c r="C968" s="5"/>
      <c r="D968" s="5">
        <v>53.9</v>
      </c>
      <c r="E968" s="5">
        <f t="shared" si="21"/>
        <v>56.75</v>
      </c>
      <c r="F968" s="5">
        <f>AVERAGE((Table1[[#This Row],[thermo]]*$S$7),(Table1[[#This Row],[1022]]*$T$7),( Table1[[#This Row],[1020]]*$U$7))</f>
        <v>24.612556027578403</v>
      </c>
      <c r="G968" s="5">
        <f>AVERAGE((Table1[[#This Row],[thermo]]*$S$8),(Table1[[#This Row],[1022]]*$T$8),( Table1[[#This Row],[1020]]*$U$8))</f>
        <v>33.478194020549196</v>
      </c>
      <c r="H968" s="5">
        <v>108.6</v>
      </c>
      <c r="I968" s="7">
        <v>78.272724999999994</v>
      </c>
      <c r="J968" s="7">
        <f>Table1[[#This Row],[modulair]]-Table1[[#This Row],[adjusted_weighted_FEM_avg]]</f>
        <v>75.121805979450798</v>
      </c>
      <c r="K968" s="5">
        <f>Table1[[#This Row],[purpleair]]-Table1[[#This Row],[adjusted_weighted_FEM_avg]]</f>
        <v>44.794530979450798</v>
      </c>
      <c r="L968" s="5">
        <f>ABS(Table1[[#This Row],[modulair_err]])</f>
        <v>75.121805979450798</v>
      </c>
      <c r="M968" s="5">
        <f>ABS(Table1[[#This Row],[purpleair_err]])</f>
        <v>44.794530979450798</v>
      </c>
      <c r="N968" s="5">
        <f>Table1[[#This Row],[modulair_err]]^2</f>
        <v>5643.2857336142497</v>
      </c>
      <c r="O968" s="5">
        <f>Table1[[#This Row],[purpleair_err]]^2</f>
        <v>2006.5500056689773</v>
      </c>
      <c r="P968" s="5"/>
      <c r="Q968" s="5"/>
    </row>
    <row r="969" spans="1:17" x14ac:dyDescent="0.3">
      <c r="A969" s="2">
        <v>45543.791666666701</v>
      </c>
      <c r="B969" s="5">
        <v>76.2</v>
      </c>
      <c r="C969" s="5"/>
      <c r="D969" s="5">
        <v>67.599999999999994</v>
      </c>
      <c r="E969" s="5">
        <f t="shared" si="21"/>
        <v>71.900000000000006</v>
      </c>
      <c r="F969" s="5">
        <f>AVERAGE((Table1[[#This Row],[thermo]]*$S$7),(Table1[[#This Row],[1022]]*$T$7),( Table1[[#This Row],[1020]]*$U$7))</f>
        <v>31.110026062160632</v>
      </c>
      <c r="G969" s="5">
        <f>AVERAGE((Table1[[#This Row],[thermo]]*$S$8),(Table1[[#This Row],[1022]]*$T$8),( Table1[[#This Row],[1020]]*$U$8))</f>
        <v>42.382076635840406</v>
      </c>
      <c r="H969" s="5">
        <v>111.4</v>
      </c>
      <c r="I969" s="7">
        <v>90.181134999999998</v>
      </c>
      <c r="J969" s="7">
        <f>Table1[[#This Row],[modulair]]-Table1[[#This Row],[adjusted_weighted_FEM_avg]]</f>
        <v>69.0179233641596</v>
      </c>
      <c r="K969" s="5">
        <f>Table1[[#This Row],[purpleair]]-Table1[[#This Row],[adjusted_weighted_FEM_avg]]</f>
        <v>47.799058364159592</v>
      </c>
      <c r="L969" s="5">
        <f>ABS(Table1[[#This Row],[modulair_err]])</f>
        <v>69.0179233641596</v>
      </c>
      <c r="M969" s="5">
        <f>ABS(Table1[[#This Row],[purpleair_err]])</f>
        <v>47.799058364159592</v>
      </c>
      <c r="N969" s="5">
        <f>Table1[[#This Row],[modulair_err]]^2</f>
        <v>4763.4737455010072</v>
      </c>
      <c r="O969" s="5">
        <f>Table1[[#This Row],[purpleair_err]]^2</f>
        <v>2284.7499805003349</v>
      </c>
      <c r="P969" s="5"/>
      <c r="Q969" s="5"/>
    </row>
    <row r="970" spans="1:17" x14ac:dyDescent="0.3">
      <c r="A970" s="2">
        <v>45543.833333333299</v>
      </c>
      <c r="B970" s="5">
        <v>80.400000000000006</v>
      </c>
      <c r="C970" s="5"/>
      <c r="D970" s="5">
        <v>66.7</v>
      </c>
      <c r="E970" s="5">
        <f t="shared" si="21"/>
        <v>73.550000000000011</v>
      </c>
      <c r="F970" s="5">
        <f>AVERAGE((Table1[[#This Row],[thermo]]*$S$7),(Table1[[#This Row],[1022]]*$T$7),( Table1[[#This Row],[1020]]*$U$7))</f>
        <v>31.563918905485025</v>
      </c>
      <c r="G970" s="5">
        <f>AVERAGE((Table1[[#This Row],[thermo]]*$S$8),(Table1[[#This Row],[1022]]*$T$8),( Table1[[#This Row],[1020]]*$U$8))</f>
        <v>43.23563975683809</v>
      </c>
      <c r="H970" s="5">
        <v>103.2</v>
      </c>
      <c r="I970" s="7">
        <v>84.416480000000007</v>
      </c>
      <c r="J970" s="7">
        <f>Table1[[#This Row],[modulair]]-Table1[[#This Row],[adjusted_weighted_FEM_avg]]</f>
        <v>59.964360243161913</v>
      </c>
      <c r="K970" s="5">
        <f>Table1[[#This Row],[purpleair]]-Table1[[#This Row],[adjusted_weighted_FEM_avg]]</f>
        <v>41.180840243161917</v>
      </c>
      <c r="L970" s="5">
        <f>ABS(Table1[[#This Row],[modulair_err]])</f>
        <v>59.964360243161913</v>
      </c>
      <c r="M970" s="5">
        <f>ABS(Table1[[#This Row],[purpleair_err]])</f>
        <v>41.180840243161917</v>
      </c>
      <c r="N970" s="5">
        <f>Table1[[#This Row],[modulair_err]]^2</f>
        <v>3595.7244993716972</v>
      </c>
      <c r="O970" s="5">
        <f>Table1[[#This Row],[purpleair_err]]^2</f>
        <v>1695.861603132824</v>
      </c>
      <c r="P970" s="5"/>
      <c r="Q970" s="5"/>
    </row>
    <row r="971" spans="1:17" x14ac:dyDescent="0.3">
      <c r="A971" s="2">
        <v>45543.875</v>
      </c>
      <c r="B971" s="5">
        <v>78.400000000000006</v>
      </c>
      <c r="C971" s="5"/>
      <c r="D971" s="5">
        <v>66.900000000000006</v>
      </c>
      <c r="E971" s="5">
        <f t="shared" si="21"/>
        <v>72.650000000000006</v>
      </c>
      <c r="F971" s="5">
        <f>AVERAGE((Table1[[#This Row],[thermo]]*$S$7),(Table1[[#This Row],[1022]]*$T$7),( Table1[[#This Row],[1020]]*$U$7))</f>
        <v>31.2854812760683</v>
      </c>
      <c r="G971" s="5">
        <f>AVERAGE((Table1[[#This Row],[thermo]]*$S$8),(Table1[[#This Row],[1022]]*$T$8),( Table1[[#This Row],[1020]]*$U$8))</f>
        <v>42.75593243912661</v>
      </c>
      <c r="H971" s="5">
        <v>99.2</v>
      </c>
      <c r="I971" s="7">
        <v>82.905006</v>
      </c>
      <c r="J971" s="7">
        <f>Table1[[#This Row],[modulair]]-Table1[[#This Row],[adjusted_weighted_FEM_avg]]</f>
        <v>56.444067560873393</v>
      </c>
      <c r="K971" s="5">
        <f>Table1[[#This Row],[purpleair]]-Table1[[#This Row],[adjusted_weighted_FEM_avg]]</f>
        <v>40.14907356087339</v>
      </c>
      <c r="L971" s="5">
        <f>ABS(Table1[[#This Row],[modulair_err]])</f>
        <v>56.444067560873393</v>
      </c>
      <c r="M971" s="5">
        <f>ABS(Table1[[#This Row],[purpleair_err]])</f>
        <v>40.14907356087339</v>
      </c>
      <c r="N971" s="5">
        <f>Table1[[#This Row],[modulair_err]]^2</f>
        <v>3185.9327628164401</v>
      </c>
      <c r="O971" s="5">
        <f>Table1[[#This Row],[purpleair_err]]^2</f>
        <v>1611.9481077964226</v>
      </c>
      <c r="P971" s="5"/>
      <c r="Q971" s="5"/>
    </row>
    <row r="972" spans="1:17" x14ac:dyDescent="0.3">
      <c r="A972" s="2">
        <v>45543.916666666701</v>
      </c>
      <c r="B972" s="5">
        <v>70.3</v>
      </c>
      <c r="C972" s="5"/>
      <c r="D972" s="5">
        <v>65.2</v>
      </c>
      <c r="E972" s="5">
        <f t="shared" si="21"/>
        <v>67.75</v>
      </c>
      <c r="F972" s="5">
        <f>AVERAGE((Table1[[#This Row],[thermo]]*$S$7),(Table1[[#This Row],[1022]]*$T$7),( Table1[[#This Row],[1020]]*$U$7))</f>
        <v>29.473696985448612</v>
      </c>
      <c r="G972" s="5">
        <f>AVERAGE((Table1[[#This Row],[thermo]]*$S$8),(Table1[[#This Row],[1022]]*$T$8),( Table1[[#This Row],[1020]]*$U$8))</f>
        <v>40.008755639992906</v>
      </c>
      <c r="H972" s="5">
        <v>96.9</v>
      </c>
      <c r="I972" s="7">
        <v>81.819265000000001</v>
      </c>
      <c r="J972" s="7">
        <f>Table1[[#This Row],[modulair]]-Table1[[#This Row],[adjusted_weighted_FEM_avg]]</f>
        <v>56.8912443600071</v>
      </c>
      <c r="K972" s="5">
        <f>Table1[[#This Row],[purpleair]]-Table1[[#This Row],[adjusted_weighted_FEM_avg]]</f>
        <v>41.810509360007096</v>
      </c>
      <c r="L972" s="5">
        <f>ABS(Table1[[#This Row],[modulair_err]])</f>
        <v>56.8912443600071</v>
      </c>
      <c r="M972" s="5">
        <f>ABS(Table1[[#This Row],[purpleair_err]])</f>
        <v>41.810509360007096</v>
      </c>
      <c r="N972" s="5">
        <f>Table1[[#This Row],[modulair_err]]^2</f>
        <v>3236.6136848300398</v>
      </c>
      <c r="O972" s="5">
        <f>Table1[[#This Row],[purpleair_err]]^2</f>
        <v>1748.1186929432411</v>
      </c>
      <c r="P972" s="5"/>
      <c r="Q972" s="5"/>
    </row>
    <row r="973" spans="1:17" x14ac:dyDescent="0.3">
      <c r="A973" s="2">
        <v>45543.958333333299</v>
      </c>
      <c r="B973" s="5">
        <v>62.9</v>
      </c>
      <c r="C973" s="5"/>
      <c r="D973" s="5">
        <v>58.5</v>
      </c>
      <c r="E973" s="5">
        <f t="shared" si="21"/>
        <v>60.7</v>
      </c>
      <c r="F973" s="5">
        <f>AVERAGE((Table1[[#This Row],[thermo]]*$S$7),(Table1[[#This Row],[1022]]*$T$7),( Table1[[#This Row],[1020]]*$U$7))</f>
        <v>26.415671990620385</v>
      </c>
      <c r="G973" s="5">
        <f>AVERAGE((Table1[[#This Row],[thermo]]*$S$8),(Table1[[#This Row],[1022]]*$T$8),( Table1[[#This Row],[1020]]*$U$8))</f>
        <v>35.849593748415685</v>
      </c>
      <c r="H973" s="5">
        <v>153.19999999999999</v>
      </c>
      <c r="I973" s="7">
        <v>109.47902499999999</v>
      </c>
      <c r="J973" s="7">
        <f>Table1[[#This Row],[modulair]]-Table1[[#This Row],[adjusted_weighted_FEM_avg]]</f>
        <v>117.3504062515843</v>
      </c>
      <c r="K973" s="5">
        <f>Table1[[#This Row],[purpleair]]-Table1[[#This Row],[adjusted_weighted_FEM_avg]]</f>
        <v>73.629431251584307</v>
      </c>
      <c r="L973" s="5">
        <f>ABS(Table1[[#This Row],[modulair_err]])</f>
        <v>117.3504062515843</v>
      </c>
      <c r="M973" s="5">
        <f>ABS(Table1[[#This Row],[purpleair_err]])</f>
        <v>73.629431251584307</v>
      </c>
      <c r="N973" s="5">
        <f>Table1[[#This Row],[modulair_err]]^2</f>
        <v>13771.117847411877</v>
      </c>
      <c r="O973" s="5">
        <f>Table1[[#This Row],[purpleair_err]]^2</f>
        <v>5421.2931464317799</v>
      </c>
      <c r="P973" s="5"/>
      <c r="Q973" s="5"/>
    </row>
    <row r="974" spans="1:17" x14ac:dyDescent="0.3">
      <c r="A974" s="2">
        <v>45544</v>
      </c>
      <c r="B974" s="5">
        <v>47</v>
      </c>
      <c r="C974" s="5"/>
      <c r="D974" s="5">
        <v>54.4</v>
      </c>
      <c r="E974" s="5">
        <f t="shared" si="21"/>
        <v>50.7</v>
      </c>
      <c r="F974" s="5">
        <f>AVERAGE((Table1[[#This Row],[thermo]]*$S$7),(Table1[[#This Row],[1022]]*$T$7),( Table1[[#This Row],[1020]]*$U$7))</f>
        <v>22.651257513039372</v>
      </c>
      <c r="G974" s="5">
        <f>AVERAGE((Table1[[#This Row],[thermo]]*$S$8),(Table1[[#This Row],[1022]]*$T$8),( Table1[[#This Row],[1020]]*$U$8))</f>
        <v>30.212486029155809</v>
      </c>
      <c r="H974" s="5">
        <v>113</v>
      </c>
      <c r="I974" s="7">
        <v>94.364176</v>
      </c>
      <c r="J974" s="7">
        <f>Table1[[#This Row],[modulair]]-Table1[[#This Row],[adjusted_weighted_FEM_avg]]</f>
        <v>82.787513970844188</v>
      </c>
      <c r="K974" s="5">
        <f>Table1[[#This Row],[purpleair]]-Table1[[#This Row],[adjusted_weighted_FEM_avg]]</f>
        <v>64.151689970844188</v>
      </c>
      <c r="L974" s="5">
        <f>ABS(Table1[[#This Row],[modulair_err]])</f>
        <v>82.787513970844188</v>
      </c>
      <c r="M974" s="5">
        <f>ABS(Table1[[#This Row],[purpleair_err]])</f>
        <v>64.151689970844188</v>
      </c>
      <c r="N974" s="5">
        <f>Table1[[#This Row],[modulair_err]]^2</f>
        <v>6853.7724694727212</v>
      </c>
      <c r="O974" s="5">
        <f>Table1[[#This Row],[purpleair_err]]^2</f>
        <v>4115.4393261153109</v>
      </c>
      <c r="P974" s="5"/>
      <c r="Q974" s="5"/>
    </row>
    <row r="975" spans="1:17" x14ac:dyDescent="0.3">
      <c r="A975" s="2">
        <v>45544.041666666701</v>
      </c>
      <c r="B975" s="5">
        <v>56.7</v>
      </c>
      <c r="C975" s="5"/>
      <c r="D975" s="5">
        <v>72.3</v>
      </c>
      <c r="E975" s="5">
        <f t="shared" si="21"/>
        <v>64.5</v>
      </c>
      <c r="F975" s="5">
        <f>AVERAGE((Table1[[#This Row],[thermo]]*$S$7),(Table1[[#This Row],[1022]]*$T$7),( Table1[[#This Row],[1020]]*$U$7))</f>
        <v>29.144784156054879</v>
      </c>
      <c r="G975" s="5">
        <f>AVERAGE((Table1[[#This Row],[thermo]]*$S$8),(Table1[[#This Row],[1022]]*$T$8),( Table1[[#This Row],[1020]]*$U$8))</f>
        <v>38.586203573653812</v>
      </c>
      <c r="H975" s="5">
        <v>79.7</v>
      </c>
      <c r="I975" s="7">
        <v>77.473518999999996</v>
      </c>
      <c r="J975" s="7">
        <f>Table1[[#This Row],[modulair]]-Table1[[#This Row],[adjusted_weighted_FEM_avg]]</f>
        <v>41.113796426346191</v>
      </c>
      <c r="K975" s="5">
        <f>Table1[[#This Row],[purpleair]]-Table1[[#This Row],[adjusted_weighted_FEM_avg]]</f>
        <v>38.887315426346184</v>
      </c>
      <c r="L975" s="5">
        <f>ABS(Table1[[#This Row],[modulair_err]])</f>
        <v>41.113796426346191</v>
      </c>
      <c r="M975" s="5">
        <f>ABS(Table1[[#This Row],[purpleair_err]])</f>
        <v>38.887315426346184</v>
      </c>
      <c r="N975" s="5">
        <f>Table1[[#This Row],[modulair_err]]^2</f>
        <v>1690.3442565870369</v>
      </c>
      <c r="O975" s="5">
        <f>Table1[[#This Row],[purpleair_err]]^2</f>
        <v>1512.2233010681418</v>
      </c>
      <c r="P975" s="5"/>
      <c r="Q975" s="5"/>
    </row>
    <row r="976" spans="1:17" x14ac:dyDescent="0.3">
      <c r="A976" s="2">
        <v>45544.083333333299</v>
      </c>
      <c r="B976" s="5">
        <v>68.5</v>
      </c>
      <c r="C976" s="5"/>
      <c r="D976" s="5">
        <v>68.400000000000006</v>
      </c>
      <c r="E976" s="5">
        <f t="shared" si="21"/>
        <v>68.45</v>
      </c>
      <c r="F976" s="5">
        <f>AVERAGE((Table1[[#This Row],[thermo]]*$S$7),(Table1[[#This Row],[1022]]*$T$7),( Table1[[#This Row],[1020]]*$U$7))</f>
        <v>30.046217825059415</v>
      </c>
      <c r="G976" s="5">
        <f>AVERAGE((Table1[[#This Row],[thermo]]*$S$8),(Table1[[#This Row],[1022]]*$T$8),( Table1[[#This Row],[1020]]*$U$8))</f>
        <v>40.544817353038461</v>
      </c>
      <c r="H976" s="5">
        <v>110.1</v>
      </c>
      <c r="I976" s="7">
        <v>94.221959999999996</v>
      </c>
      <c r="J976" s="7">
        <f>Table1[[#This Row],[modulair]]-Table1[[#This Row],[adjusted_weighted_FEM_avg]]</f>
        <v>69.555182646961526</v>
      </c>
      <c r="K976" s="5">
        <f>Table1[[#This Row],[purpleair]]-Table1[[#This Row],[adjusted_weighted_FEM_avg]]</f>
        <v>53.677142646961535</v>
      </c>
      <c r="L976" s="5">
        <f>ABS(Table1[[#This Row],[modulair_err]])</f>
        <v>69.555182646961526</v>
      </c>
      <c r="M976" s="5">
        <f>ABS(Table1[[#This Row],[purpleair_err]])</f>
        <v>53.677142646961535</v>
      </c>
      <c r="N976" s="5">
        <f>Table1[[#This Row],[modulair_err]]^2</f>
        <v>4837.9234330521776</v>
      </c>
      <c r="O976" s="5">
        <f>Table1[[#This Row],[purpleair_err]]^2</f>
        <v>2881.2356427422569</v>
      </c>
      <c r="P976" s="5"/>
      <c r="Q976" s="5"/>
    </row>
    <row r="977" spans="1:17" x14ac:dyDescent="0.3">
      <c r="A977" s="2">
        <v>45544.125</v>
      </c>
      <c r="B977" s="5">
        <v>73.5</v>
      </c>
      <c r="C977" s="5"/>
      <c r="D977" s="5">
        <v>61.6</v>
      </c>
      <c r="E977" s="5">
        <f t="shared" si="21"/>
        <v>67.55</v>
      </c>
      <c r="F977" s="5">
        <f>AVERAGE((Table1[[#This Row],[thermo]]*$S$7),(Table1[[#This Row],[1022]]*$T$7),( Table1[[#This Row],[1020]]*$U$7))</f>
        <v>29.025218306435374</v>
      </c>
      <c r="G977" s="5">
        <f>AVERAGE((Table1[[#This Row],[thermo]]*$S$8),(Table1[[#This Row],[1022]]*$T$8),( Table1[[#This Row],[1020]]*$U$8))</f>
        <v>39.725168665988988</v>
      </c>
      <c r="H977" s="5">
        <v>111.6</v>
      </c>
      <c r="I977" s="7">
        <v>94.210364999999996</v>
      </c>
      <c r="J977" s="7">
        <f>Table1[[#This Row],[modulair]]-Table1[[#This Row],[adjusted_weighted_FEM_avg]]</f>
        <v>71.874831334011006</v>
      </c>
      <c r="K977" s="5">
        <f>Table1[[#This Row],[purpleair]]-Table1[[#This Row],[adjusted_weighted_FEM_avg]]</f>
        <v>54.485196334011007</v>
      </c>
      <c r="L977" s="5">
        <f>ABS(Table1[[#This Row],[modulair_err]])</f>
        <v>71.874831334011006</v>
      </c>
      <c r="M977" s="5">
        <f>ABS(Table1[[#This Row],[purpleair_err]])</f>
        <v>54.485196334011007</v>
      </c>
      <c r="N977" s="5">
        <f>Table1[[#This Row],[modulair_err]]^2</f>
        <v>5165.9913792925299</v>
      </c>
      <c r="O977" s="5">
        <f>Table1[[#This Row],[purpleair_err]]^2</f>
        <v>2968.6366195557266</v>
      </c>
      <c r="P977" s="5"/>
      <c r="Q977" s="5"/>
    </row>
    <row r="978" spans="1:17" x14ac:dyDescent="0.3">
      <c r="A978" s="2">
        <v>45544.166666666701</v>
      </c>
      <c r="B978" s="5">
        <v>76.900000000000006</v>
      </c>
      <c r="C978" s="5"/>
      <c r="D978" s="5">
        <v>73.5</v>
      </c>
      <c r="E978" s="5">
        <f t="shared" si="21"/>
        <v>75.2</v>
      </c>
      <c r="F978" s="5">
        <f>AVERAGE((Table1[[#This Row],[thermo]]*$S$7),(Table1[[#This Row],[1022]]*$T$7),( Table1[[#This Row],[1020]]*$U$7))</f>
        <v>32.834629826937466</v>
      </c>
      <c r="G978" s="5">
        <f>AVERAGE((Table1[[#This Row],[thermo]]*$S$8),(Table1[[#This Row],[1022]]*$T$8),( Table1[[#This Row],[1020]]*$U$8))</f>
        <v>44.463138384107573</v>
      </c>
      <c r="H978" s="5">
        <v>128.1</v>
      </c>
      <c r="I978" s="7">
        <v>109.821405</v>
      </c>
      <c r="J978" s="7">
        <f>Table1[[#This Row],[modulair]]-Table1[[#This Row],[adjusted_weighted_FEM_avg]]</f>
        <v>83.636861615892428</v>
      </c>
      <c r="K978" s="5">
        <f>Table1[[#This Row],[purpleair]]-Table1[[#This Row],[adjusted_weighted_FEM_avg]]</f>
        <v>65.358266615892433</v>
      </c>
      <c r="L978" s="5">
        <f>ABS(Table1[[#This Row],[modulair_err]])</f>
        <v>83.636861615892428</v>
      </c>
      <c r="M978" s="5">
        <f>ABS(Table1[[#This Row],[purpleair_err]])</f>
        <v>65.358266615892433</v>
      </c>
      <c r="N978" s="5">
        <f>Table1[[#This Row],[modulair_err]]^2</f>
        <v>6995.1246209559404</v>
      </c>
      <c r="O978" s="5">
        <f>Table1[[#This Row],[purpleair_err]]^2</f>
        <v>4271.7030150340788</v>
      </c>
      <c r="P978" s="5"/>
      <c r="Q978" s="5"/>
    </row>
    <row r="979" spans="1:17" x14ac:dyDescent="0.3">
      <c r="A979" s="2">
        <v>45544.208333333299</v>
      </c>
      <c r="B979" s="5">
        <v>89</v>
      </c>
      <c r="C979" s="5"/>
      <c r="D979" s="5">
        <v>90.1</v>
      </c>
      <c r="E979" s="5">
        <f t="shared" si="21"/>
        <v>89.55</v>
      </c>
      <c r="F979" s="5">
        <f>AVERAGE((Table1[[#This Row],[thermo]]*$S$7),(Table1[[#This Row],[1022]]*$T$7),( Table1[[#This Row],[1020]]*$U$7))</f>
        <v>39.373373814507666</v>
      </c>
      <c r="G979" s="5">
        <f>AVERAGE((Table1[[#This Row],[thermo]]*$S$8),(Table1[[#This Row],[1022]]*$T$8),( Table1[[#This Row],[1020]]*$U$8))</f>
        <v>53.072813916175562</v>
      </c>
      <c r="H979" s="5">
        <v>137.80000000000001</v>
      </c>
      <c r="I979" s="7">
        <v>124.66611399999999</v>
      </c>
      <c r="J979" s="7">
        <f>Table1[[#This Row],[modulair]]-Table1[[#This Row],[adjusted_weighted_FEM_avg]]</f>
        <v>84.727186083824449</v>
      </c>
      <c r="K979" s="5">
        <f>Table1[[#This Row],[purpleair]]-Table1[[#This Row],[adjusted_weighted_FEM_avg]]</f>
        <v>71.593300083824431</v>
      </c>
      <c r="L979" s="5">
        <f>ABS(Table1[[#This Row],[modulair_err]])</f>
        <v>84.727186083824449</v>
      </c>
      <c r="M979" s="5">
        <f>ABS(Table1[[#This Row],[purpleair_err]])</f>
        <v>71.593300083824431</v>
      </c>
      <c r="N979" s="5">
        <f>Table1[[#This Row],[modulair_err]]^2</f>
        <v>7178.6960616830156</v>
      </c>
      <c r="O979" s="5">
        <f>Table1[[#This Row],[purpleair_err]]^2</f>
        <v>5125.6006168925351</v>
      </c>
      <c r="P979" s="5"/>
      <c r="Q979" s="5"/>
    </row>
    <row r="980" spans="1:17" x14ac:dyDescent="0.3">
      <c r="A980" s="2">
        <v>45544.25</v>
      </c>
      <c r="B980" s="5">
        <v>94.2</v>
      </c>
      <c r="C980" s="5"/>
      <c r="D980" s="5">
        <v>81.3</v>
      </c>
      <c r="E980" s="5">
        <f t="shared" si="21"/>
        <v>87.75</v>
      </c>
      <c r="F980" s="5">
        <f>AVERAGE((Table1[[#This Row],[thermo]]*$S$7),(Table1[[#This Row],[1022]]*$T$7),( Table1[[#This Row],[1020]]*$U$7))</f>
        <v>37.840560072716038</v>
      </c>
      <c r="G980" s="5">
        <f>AVERAGE((Table1[[#This Row],[thermo]]*$S$8),(Table1[[#This Row],[1022]]*$T$8),( Table1[[#This Row],[1020]]*$U$8))</f>
        <v>51.666619195336956</v>
      </c>
      <c r="H980" s="5">
        <v>129.6</v>
      </c>
      <c r="I980" s="7">
        <v>120.609131</v>
      </c>
      <c r="J980" s="7">
        <f>Table1[[#This Row],[modulair]]-Table1[[#This Row],[adjusted_weighted_FEM_avg]]</f>
        <v>77.933380804663045</v>
      </c>
      <c r="K980" s="5">
        <f>Table1[[#This Row],[purpleair]]-Table1[[#This Row],[adjusted_weighted_FEM_avg]]</f>
        <v>68.942511804663042</v>
      </c>
      <c r="L980" s="5">
        <f>ABS(Table1[[#This Row],[modulair_err]])</f>
        <v>77.933380804663045</v>
      </c>
      <c r="M980" s="5">
        <f>ABS(Table1[[#This Row],[purpleair_err]])</f>
        <v>68.942511804663042</v>
      </c>
      <c r="N980" s="5">
        <f>Table1[[#This Row],[modulair_err]]^2</f>
        <v>6073.6118436446222</v>
      </c>
      <c r="O980" s="5">
        <f>Table1[[#This Row],[purpleair_err]]^2</f>
        <v>4753.0699339361026</v>
      </c>
      <c r="P980" s="5"/>
      <c r="Q980" s="5"/>
    </row>
    <row r="981" spans="1:17" x14ac:dyDescent="0.3">
      <c r="A981" s="2">
        <v>45544.291666666701</v>
      </c>
      <c r="B981" s="5">
        <v>92.1</v>
      </c>
      <c r="C981" s="5"/>
      <c r="D981" s="5">
        <v>88.3</v>
      </c>
      <c r="E981" s="5">
        <f t="shared" si="21"/>
        <v>90.199999999999989</v>
      </c>
      <c r="F981" s="5">
        <f>AVERAGE((Table1[[#This Row],[thermo]]*$S$7),(Table1[[#This Row],[1022]]*$T$7),( Table1[[#This Row],[1020]]*$U$7))</f>
        <v>39.398845877829444</v>
      </c>
      <c r="G981" s="5">
        <f>AVERAGE((Table1[[#This Row],[thermo]]*$S$8),(Table1[[#This Row],[1022]]*$T$8),( Table1[[#This Row],[1020]]*$U$8))</f>
        <v>53.338870369393611</v>
      </c>
      <c r="H981" s="5">
        <v>120.2</v>
      </c>
      <c r="I981" s="7">
        <v>123.671527</v>
      </c>
      <c r="J981" s="7">
        <f>Table1[[#This Row],[modulair]]-Table1[[#This Row],[adjusted_weighted_FEM_avg]]</f>
        <v>66.861129630606399</v>
      </c>
      <c r="K981" s="5">
        <f>Table1[[#This Row],[purpleair]]-Table1[[#This Row],[adjusted_weighted_FEM_avg]]</f>
        <v>70.33265663060638</v>
      </c>
      <c r="L981" s="5">
        <f>ABS(Table1[[#This Row],[modulair_err]])</f>
        <v>66.861129630606399</v>
      </c>
      <c r="M981" s="5">
        <f>ABS(Table1[[#This Row],[purpleair_err]])</f>
        <v>70.33265663060638</v>
      </c>
      <c r="N981" s="5">
        <f>Table1[[#This Row],[modulair_err]]^2</f>
        <v>4470.4106554807531</v>
      </c>
      <c r="O981" s="5">
        <f>Table1[[#This Row],[purpleair_err]]^2</f>
        <v>4946.6825887187797</v>
      </c>
      <c r="P981" s="5"/>
      <c r="Q981" s="5"/>
    </row>
    <row r="982" spans="1:17" x14ac:dyDescent="0.3">
      <c r="A982" s="2">
        <v>45544.333333333299</v>
      </c>
      <c r="B982" s="5">
        <v>85.3</v>
      </c>
      <c r="C982" s="5"/>
      <c r="D982" s="5">
        <v>76.900000000000006</v>
      </c>
      <c r="E982" s="5">
        <f t="shared" si="21"/>
        <v>81.099999999999994</v>
      </c>
      <c r="F982" s="5">
        <f>AVERAGE((Table1[[#This Row],[thermo]]*$S$7),(Table1[[#This Row],[1022]]*$T$7),( Table1[[#This Row],[1020]]*$U$7))</f>
        <v>35.159699113469173</v>
      </c>
      <c r="G982" s="5">
        <f>AVERAGE((Table1[[#This Row],[thermo]]*$S$8),(Table1[[#This Row],[1022]]*$T$8),( Table1[[#This Row],[1020]]*$U$8))</f>
        <v>47.836672293230976</v>
      </c>
      <c r="H982" s="5">
        <v>122.9</v>
      </c>
      <c r="I982" s="7">
        <v>113.611631</v>
      </c>
      <c r="J982" s="7">
        <f>Table1[[#This Row],[modulair]]-Table1[[#This Row],[adjusted_weighted_FEM_avg]]</f>
        <v>75.06332770676903</v>
      </c>
      <c r="K982" s="5">
        <f>Table1[[#This Row],[purpleair]]-Table1[[#This Row],[adjusted_weighted_FEM_avg]]</f>
        <v>65.774958706769027</v>
      </c>
      <c r="L982" s="5">
        <f>ABS(Table1[[#This Row],[modulair_err]])</f>
        <v>75.06332770676903</v>
      </c>
      <c r="M982" s="5">
        <f>ABS(Table1[[#This Row],[purpleair_err]])</f>
        <v>65.774958706769027</v>
      </c>
      <c r="N982" s="5">
        <f>Table1[[#This Row],[modulair_err]]^2</f>
        <v>5634.5031664137996</v>
      </c>
      <c r="O982" s="5">
        <f>Table1[[#This Row],[purpleair_err]]^2</f>
        <v>4326.345192877171</v>
      </c>
      <c r="P982" s="5"/>
      <c r="Q982" s="5"/>
    </row>
    <row r="983" spans="1:17" x14ac:dyDescent="0.3">
      <c r="A983" s="2">
        <v>45544.375</v>
      </c>
      <c r="B983" s="5">
        <v>91.2</v>
      </c>
      <c r="C983" s="5"/>
      <c r="D983" s="5">
        <v>111.4</v>
      </c>
      <c r="E983" s="5">
        <f t="shared" si="21"/>
        <v>101.30000000000001</v>
      </c>
      <c r="F983" s="5">
        <f>AVERAGE((Table1[[#This Row],[thermo]]*$S$7),(Table1[[#This Row],[1022]]*$T$7),( Table1[[#This Row],[1020]]*$U$7))</f>
        <v>45.545028874073871</v>
      </c>
      <c r="G983" s="5">
        <f>AVERAGE((Table1[[#This Row],[thermo]]*$S$8),(Table1[[#This Row],[1022]]*$T$8),( Table1[[#This Row],[1020]]*$U$8))</f>
        <v>60.496856003464963</v>
      </c>
      <c r="H983" s="5">
        <v>172.7</v>
      </c>
      <c r="I983" s="7">
        <v>154.32125099999999</v>
      </c>
      <c r="J983" s="7">
        <f>Table1[[#This Row],[modulair]]-Table1[[#This Row],[adjusted_weighted_FEM_avg]]</f>
        <v>112.20314399653503</v>
      </c>
      <c r="K983" s="5">
        <f>Table1[[#This Row],[purpleair]]-Table1[[#This Row],[adjusted_weighted_FEM_avg]]</f>
        <v>93.824394996535034</v>
      </c>
      <c r="L983" s="5">
        <f>ABS(Table1[[#This Row],[modulair_err]])</f>
        <v>112.20314399653503</v>
      </c>
      <c r="M983" s="5">
        <f>ABS(Table1[[#This Row],[purpleair_err]])</f>
        <v>93.824394996535034</v>
      </c>
      <c r="N983" s="5">
        <f>Table1[[#This Row],[modulair_err]]^2</f>
        <v>12589.545522707176</v>
      </c>
      <c r="O983" s="5">
        <f>Table1[[#This Row],[purpleair_err]]^2</f>
        <v>8803.0170964658282</v>
      </c>
      <c r="P983" s="5"/>
      <c r="Q983" s="5"/>
    </row>
    <row r="984" spans="1:17" x14ac:dyDescent="0.3">
      <c r="A984" s="2">
        <v>45544.416666666701</v>
      </c>
      <c r="B984" s="5">
        <v>105.1</v>
      </c>
      <c r="C984" s="5"/>
      <c r="D984" s="5">
        <v>104</v>
      </c>
      <c r="E984" s="5">
        <f t="shared" si="21"/>
        <v>104.55</v>
      </c>
      <c r="F984" s="5">
        <f>AVERAGE((Table1[[#This Row],[thermo]]*$S$7),(Table1[[#This Row],[1022]]*$T$7),( Table1[[#This Row],[1020]]*$U$7))</f>
        <v>45.842117622501576</v>
      </c>
      <c r="G984" s="5">
        <f>AVERAGE((Table1[[#This Row],[thermo]]*$S$8),(Table1[[#This Row],[1022]]*$T$8),( Table1[[#This Row],[1020]]*$U$8))</f>
        <v>61.904839153975296</v>
      </c>
      <c r="H984" s="5">
        <v>164.7</v>
      </c>
      <c r="I984" s="7">
        <v>144.36850000000001</v>
      </c>
      <c r="J984" s="7">
        <f>Table1[[#This Row],[modulair]]-Table1[[#This Row],[adjusted_weighted_FEM_avg]]</f>
        <v>102.79516084602469</v>
      </c>
      <c r="K984" s="5">
        <f>Table1[[#This Row],[purpleair]]-Table1[[#This Row],[adjusted_weighted_FEM_avg]]</f>
        <v>82.463660846024709</v>
      </c>
      <c r="L984" s="5">
        <f>ABS(Table1[[#This Row],[modulair_err]])</f>
        <v>102.79516084602469</v>
      </c>
      <c r="M984" s="5">
        <f>ABS(Table1[[#This Row],[purpleair_err]])</f>
        <v>82.463660846024709</v>
      </c>
      <c r="N984" s="5">
        <f>Table1[[#This Row],[modulair_err]]^2</f>
        <v>10566.845093360087</v>
      </c>
      <c r="O984" s="5">
        <f>Table1[[#This Row],[purpleair_err]]^2</f>
        <v>6800.2553601281888</v>
      </c>
      <c r="P984" s="5"/>
      <c r="Q984" s="5"/>
    </row>
    <row r="985" spans="1:17" x14ac:dyDescent="0.3">
      <c r="A985" s="2">
        <v>45544.458333333299</v>
      </c>
      <c r="B985" s="5">
        <v>92.4</v>
      </c>
      <c r="C985" s="5"/>
      <c r="D985" s="5">
        <v>75.2</v>
      </c>
      <c r="E985" s="5">
        <f t="shared" si="21"/>
        <v>83.800000000000011</v>
      </c>
      <c r="F985" s="5">
        <f>AVERAGE((Table1[[#This Row],[thermo]]*$S$7),(Table1[[#This Row],[1022]]*$T$7),( Table1[[#This Row],[1020]]*$U$7))</f>
        <v>35.878323704843915</v>
      </c>
      <c r="G985" s="5">
        <f>AVERAGE((Table1[[#This Row],[thermo]]*$S$8),(Table1[[#This Row],[1022]]*$T$8),( Table1[[#This Row],[1020]]*$U$8))</f>
        <v>49.222374888326613</v>
      </c>
      <c r="H985" s="5">
        <v>103.5</v>
      </c>
      <c r="I985" s="7">
        <v>93.045330000000007</v>
      </c>
      <c r="J985" s="7">
        <f>Table1[[#This Row],[modulair]]-Table1[[#This Row],[adjusted_weighted_FEM_avg]]</f>
        <v>54.277625111673387</v>
      </c>
      <c r="K985" s="5">
        <f>Table1[[#This Row],[purpleair]]-Table1[[#This Row],[adjusted_weighted_FEM_avg]]</f>
        <v>43.822955111673394</v>
      </c>
      <c r="L985" s="5">
        <f>ABS(Table1[[#This Row],[modulair_err]])</f>
        <v>54.277625111673387</v>
      </c>
      <c r="M985" s="5">
        <f>ABS(Table1[[#This Row],[purpleair_err]])</f>
        <v>43.822955111673394</v>
      </c>
      <c r="N985" s="5">
        <f>Table1[[#This Row],[modulair_err]]^2</f>
        <v>2946.0605877633575</v>
      </c>
      <c r="O985" s="5">
        <f>Table1[[#This Row],[purpleair_err]]^2</f>
        <v>1920.4513947197413</v>
      </c>
      <c r="P985" s="5"/>
      <c r="Q985" s="5"/>
    </row>
    <row r="986" spans="1:17" x14ac:dyDescent="0.3">
      <c r="A986" s="2">
        <v>45544.5</v>
      </c>
      <c r="B986" s="5">
        <v>56.5</v>
      </c>
      <c r="C986" s="5"/>
      <c r="D986" s="5">
        <v>32.1</v>
      </c>
      <c r="E986" s="5">
        <f t="shared" si="21"/>
        <v>44.3</v>
      </c>
      <c r="F986" s="5">
        <f>AVERAGE((Table1[[#This Row],[thermo]]*$S$7),(Table1[[#This Row],[1022]]*$T$7),( Table1[[#This Row],[1020]]*$U$7))</f>
        <v>18.154796857095651</v>
      </c>
      <c r="G986" s="5">
        <f>AVERAGE((Table1[[#This Row],[thermo]]*$S$8),(Table1[[#This Row],[1022]]*$T$8),( Table1[[#This Row],[1020]]*$U$8))</f>
        <v>25.649210462673178</v>
      </c>
      <c r="H986" s="5">
        <v>70.099999999999994</v>
      </c>
      <c r="I986" s="7">
        <v>52.481459999999998</v>
      </c>
      <c r="J986" s="7">
        <f>Table1[[#This Row],[modulair]]-Table1[[#This Row],[adjusted_weighted_FEM_avg]]</f>
        <v>44.450789537326813</v>
      </c>
      <c r="K986" s="5">
        <f>Table1[[#This Row],[purpleair]]-Table1[[#This Row],[adjusted_weighted_FEM_avg]]</f>
        <v>26.83224953732682</v>
      </c>
      <c r="L986" s="5">
        <f>ABS(Table1[[#This Row],[modulair_err]])</f>
        <v>44.450789537326813</v>
      </c>
      <c r="M986" s="5">
        <f>ABS(Table1[[#This Row],[purpleair_err]])</f>
        <v>26.83224953732682</v>
      </c>
      <c r="N986" s="5">
        <f>Table1[[#This Row],[modulair_err]]^2</f>
        <v>1975.8726904917228</v>
      </c>
      <c r="O986" s="5">
        <f>Table1[[#This Row],[purpleair_err]]^2</f>
        <v>719.96961523337541</v>
      </c>
      <c r="P986" s="5"/>
      <c r="Q986" s="5"/>
    </row>
    <row r="987" spans="1:17" x14ac:dyDescent="0.3">
      <c r="A987" s="2">
        <v>45544.541666666701</v>
      </c>
      <c r="B987" s="5">
        <v>49.7</v>
      </c>
      <c r="C987" s="5"/>
      <c r="D987" s="5">
        <v>48.4</v>
      </c>
      <c r="E987" s="5">
        <f t="shared" si="21"/>
        <v>49.05</v>
      </c>
      <c r="F987" s="5">
        <f>AVERAGE((Table1[[#This Row],[thermo]]*$S$7),(Table1[[#This Row],[1022]]*$T$7),( Table1[[#This Row],[1020]]*$U$7))</f>
        <v>21.46541080749634</v>
      </c>
      <c r="G987" s="5">
        <f>AVERAGE((Table1[[#This Row],[thermo]]*$S$8),(Table1[[#This Row],[1022]]*$T$8),( Table1[[#This Row],[1020]]*$U$8))</f>
        <v>29.023837844096391</v>
      </c>
      <c r="H987" s="5">
        <v>76.5</v>
      </c>
      <c r="I987" s="7">
        <v>59.486499999999999</v>
      </c>
      <c r="J987" s="7">
        <f>Table1[[#This Row],[modulair]]-Table1[[#This Row],[adjusted_weighted_FEM_avg]]</f>
        <v>47.476162155903609</v>
      </c>
      <c r="K987" s="5">
        <f>Table1[[#This Row],[purpleair]]-Table1[[#This Row],[adjusted_weighted_FEM_avg]]</f>
        <v>30.462662155903608</v>
      </c>
      <c r="L987" s="5">
        <f>ABS(Table1[[#This Row],[modulair_err]])</f>
        <v>47.476162155903609</v>
      </c>
      <c r="M987" s="5">
        <f>ABS(Table1[[#This Row],[purpleair_err]])</f>
        <v>30.462662155903608</v>
      </c>
      <c r="N987" s="5">
        <f>Table1[[#This Row],[modulair_err]]^2</f>
        <v>2253.9859730536541</v>
      </c>
      <c r="O987" s="5">
        <f>Table1[[#This Row],[purpleair_err]]^2</f>
        <v>927.97378562472181</v>
      </c>
      <c r="P987" s="5"/>
      <c r="Q987" s="5"/>
    </row>
    <row r="988" spans="1:17" x14ac:dyDescent="0.3">
      <c r="A988" s="2">
        <v>45544.583333333299</v>
      </c>
      <c r="B988" s="5">
        <v>49.8</v>
      </c>
      <c r="C988" s="5"/>
      <c r="D988" s="5">
        <v>54.7</v>
      </c>
      <c r="E988" s="5">
        <f t="shared" si="21"/>
        <v>52.25</v>
      </c>
      <c r="F988" s="5">
        <f>AVERAGE((Table1[[#This Row],[thermo]]*$S$7),(Table1[[#This Row],[1022]]*$T$7),( Table1[[#This Row],[1020]]*$U$7))</f>
        <v>23.199151826517422</v>
      </c>
      <c r="G988" s="5">
        <f>AVERAGE((Table1[[#This Row],[thermo]]*$S$8),(Table1[[#This Row],[1022]]*$T$8),( Table1[[#This Row],[1020]]*$U$8))</f>
        <v>31.06994482143925</v>
      </c>
      <c r="H988" s="5">
        <v>72.2</v>
      </c>
      <c r="I988" s="7">
        <v>55.962130000000002</v>
      </c>
      <c r="J988" s="7">
        <f>Table1[[#This Row],[modulair]]-Table1[[#This Row],[adjusted_weighted_FEM_avg]]</f>
        <v>41.130055178560752</v>
      </c>
      <c r="K988" s="5">
        <f>Table1[[#This Row],[purpleair]]-Table1[[#This Row],[adjusted_weighted_FEM_avg]]</f>
        <v>24.892185178560752</v>
      </c>
      <c r="L988" s="5">
        <f>ABS(Table1[[#This Row],[modulair_err]])</f>
        <v>41.130055178560752</v>
      </c>
      <c r="M988" s="5">
        <f>ABS(Table1[[#This Row],[purpleair_err]])</f>
        <v>24.892185178560752</v>
      </c>
      <c r="N988" s="5">
        <f>Table1[[#This Row],[modulair_err]]^2</f>
        <v>1691.6814389914521</v>
      </c>
      <c r="O988" s="5">
        <f>Table1[[#This Row],[purpleair_err]]^2</f>
        <v>619.62088296375953</v>
      </c>
      <c r="P988" s="5"/>
      <c r="Q988" s="5"/>
    </row>
    <row r="989" spans="1:17" x14ac:dyDescent="0.3">
      <c r="A989" s="2">
        <v>45544.625</v>
      </c>
      <c r="B989" s="5">
        <v>56.3</v>
      </c>
      <c r="C989" s="5"/>
      <c r="D989" s="5">
        <v>47.7</v>
      </c>
      <c r="E989" s="5">
        <f t="shared" si="21"/>
        <v>52</v>
      </c>
      <c r="F989" s="5">
        <f>AVERAGE((Table1[[#This Row],[thermo]]*$S$7),(Table1[[#This Row],[1022]]*$T$7),( Table1[[#This Row],[1020]]*$U$7))</f>
        <v>22.373352803033971</v>
      </c>
      <c r="G989" s="5">
        <f>AVERAGE((Table1[[#This Row],[thermo]]*$S$8),(Table1[[#This Row],[1022]]*$T$8),( Table1[[#This Row],[1020]]*$U$8))</f>
        <v>30.594053472027934</v>
      </c>
      <c r="H989" s="5">
        <v>78.099999999999994</v>
      </c>
      <c r="I989" s="7">
        <v>62.198819999999998</v>
      </c>
      <c r="J989" s="7">
        <f>Table1[[#This Row],[modulair]]-Table1[[#This Row],[adjusted_weighted_FEM_avg]]</f>
        <v>47.505946527972057</v>
      </c>
      <c r="K989" s="5">
        <f>Table1[[#This Row],[purpleair]]-Table1[[#This Row],[adjusted_weighted_FEM_avg]]</f>
        <v>31.604766527972064</v>
      </c>
      <c r="L989" s="5">
        <f>ABS(Table1[[#This Row],[modulair_err]])</f>
        <v>47.505946527972057</v>
      </c>
      <c r="M989" s="5">
        <f>ABS(Table1[[#This Row],[purpleair_err]])</f>
        <v>31.604766527972064</v>
      </c>
      <c r="N989" s="5">
        <f>Table1[[#This Row],[modulair_err]]^2</f>
        <v>2256.8149555185405</v>
      </c>
      <c r="O989" s="5">
        <f>Table1[[#This Row],[purpleair_err]]^2</f>
        <v>998.86126728762338</v>
      </c>
      <c r="P989" s="5"/>
      <c r="Q989" s="5"/>
    </row>
    <row r="990" spans="1:17" x14ac:dyDescent="0.3">
      <c r="A990" s="2">
        <v>45544.666666666701</v>
      </c>
      <c r="B990" s="5">
        <v>46.9</v>
      </c>
      <c r="C990" s="5"/>
      <c r="D990" s="5">
        <v>43.1</v>
      </c>
      <c r="E990" s="5">
        <f t="shared" si="21"/>
        <v>45</v>
      </c>
      <c r="F990" s="5">
        <f>AVERAGE((Table1[[#This Row],[thermo]]*$S$7),(Table1[[#This Row],[1022]]*$T$7),( Table1[[#This Row],[1020]]*$U$7))</f>
        <v>19.554743801823175</v>
      </c>
      <c r="G990" s="5">
        <f>AVERAGE((Table1[[#This Row],[thermo]]*$S$8),(Table1[[#This Row],[1022]]*$T$8),( Table1[[#This Row],[1020]]*$U$8))</f>
        <v>26.564063987266774</v>
      </c>
      <c r="H990" s="5">
        <v>65.900000000000006</v>
      </c>
      <c r="I990" s="7">
        <v>53.565449999999998</v>
      </c>
      <c r="J990" s="7">
        <f>Table1[[#This Row],[modulair]]-Table1[[#This Row],[adjusted_weighted_FEM_avg]]</f>
        <v>39.335936012733228</v>
      </c>
      <c r="K990" s="5">
        <f>Table1[[#This Row],[purpleair]]-Table1[[#This Row],[adjusted_weighted_FEM_avg]]</f>
        <v>27.001386012733224</v>
      </c>
      <c r="L990" s="5">
        <f>ABS(Table1[[#This Row],[modulair_err]])</f>
        <v>39.335936012733228</v>
      </c>
      <c r="M990" s="5">
        <f>ABS(Table1[[#This Row],[purpleair_err]])</f>
        <v>27.001386012733224</v>
      </c>
      <c r="N990" s="5">
        <f>Table1[[#This Row],[modulair_err]]^2</f>
        <v>1547.3158619978428</v>
      </c>
      <c r="O990" s="5">
        <f>Table1[[#This Row],[purpleair_err]]^2</f>
        <v>729.07484660862542</v>
      </c>
      <c r="P990" s="5"/>
      <c r="Q990" s="5"/>
    </row>
    <row r="991" spans="1:17" x14ac:dyDescent="0.3">
      <c r="A991" s="2">
        <v>45544.708333333299</v>
      </c>
      <c r="B991" s="5">
        <v>60</v>
      </c>
      <c r="C991" s="5"/>
      <c r="D991" s="5">
        <v>52.2</v>
      </c>
      <c r="E991" s="5">
        <f t="shared" si="21"/>
        <v>56.1</v>
      </c>
      <c r="F991" s="5">
        <f>AVERAGE((Table1[[#This Row],[thermo]]*$S$7),(Table1[[#This Row],[1022]]*$T$7),( Table1[[#This Row],[1020]]*$U$7))</f>
        <v>24.215803019652967</v>
      </c>
      <c r="G991" s="5">
        <f>AVERAGE((Table1[[#This Row],[thermo]]*$S$8),(Table1[[#This Row],[1022]]*$T$8),( Table1[[#This Row],[1020]]*$U$8))</f>
        <v>33.042166882662166</v>
      </c>
      <c r="H991" s="5">
        <v>66</v>
      </c>
      <c r="I991" s="7">
        <v>55.374130000000001</v>
      </c>
      <c r="J991" s="7">
        <f>Table1[[#This Row],[modulair]]-Table1[[#This Row],[adjusted_weighted_FEM_avg]]</f>
        <v>32.957833117337834</v>
      </c>
      <c r="K991" s="5">
        <f>Table1[[#This Row],[purpleair]]-Table1[[#This Row],[adjusted_weighted_FEM_avg]]</f>
        <v>22.331963117337835</v>
      </c>
      <c r="L991" s="5">
        <f>ABS(Table1[[#This Row],[modulair_err]])</f>
        <v>32.957833117337834</v>
      </c>
      <c r="M991" s="5">
        <f>ABS(Table1[[#This Row],[purpleair_err]])</f>
        <v>22.331963117337835</v>
      </c>
      <c r="N991" s="5">
        <f>Table1[[#This Row],[modulair_err]]^2</f>
        <v>1086.2187637902905</v>
      </c>
      <c r="O991" s="5">
        <f>Table1[[#This Row],[purpleair_err]]^2</f>
        <v>498.7165766741374</v>
      </c>
      <c r="P991" s="5"/>
      <c r="Q991" s="5"/>
    </row>
    <row r="992" spans="1:17" x14ac:dyDescent="0.3">
      <c r="A992" s="2">
        <v>45544.75</v>
      </c>
      <c r="B992" s="5">
        <v>61</v>
      </c>
      <c r="C992" s="5"/>
      <c r="D992" s="5">
        <v>41.3</v>
      </c>
      <c r="E992" s="5">
        <f t="shared" si="21"/>
        <v>51.15</v>
      </c>
      <c r="F992" s="5">
        <f>AVERAGE((Table1[[#This Row],[thermo]]*$S$7),(Table1[[#This Row],[1022]]*$T$7),( Table1[[#This Row],[1020]]*$U$7))</f>
        <v>21.411432819219865</v>
      </c>
      <c r="G992" s="5">
        <f>AVERAGE((Table1[[#This Row],[thermo]]*$S$8),(Table1[[#This Row],[1022]]*$T$8),( Table1[[#This Row],[1020]]*$U$8))</f>
        <v>29.821020002098152</v>
      </c>
      <c r="H992" s="5">
        <v>67.900000000000006</v>
      </c>
      <c r="I992" s="7">
        <v>53.536929999999998</v>
      </c>
      <c r="J992" s="7">
        <f>Table1[[#This Row],[modulair]]-Table1[[#This Row],[adjusted_weighted_FEM_avg]]</f>
        <v>38.078979997901854</v>
      </c>
      <c r="K992" s="5">
        <f>Table1[[#This Row],[purpleair]]-Table1[[#This Row],[adjusted_weighted_FEM_avg]]</f>
        <v>23.715909997901846</v>
      </c>
      <c r="L992" s="5">
        <f>ABS(Table1[[#This Row],[modulair_err]])</f>
        <v>38.078979997901854</v>
      </c>
      <c r="M992" s="5">
        <f>ABS(Table1[[#This Row],[purpleair_err]])</f>
        <v>23.715909997901846</v>
      </c>
      <c r="N992" s="5">
        <f>Table1[[#This Row],[modulair_err]]^2</f>
        <v>1450.0087176806094</v>
      </c>
      <c r="O992" s="5">
        <f>Table1[[#This Row],[purpleair_err]]^2</f>
        <v>562.44438702858076</v>
      </c>
      <c r="P992" s="5"/>
      <c r="Q992" s="5"/>
    </row>
    <row r="993" spans="1:17" x14ac:dyDescent="0.3">
      <c r="A993" s="2">
        <v>45544.791666666701</v>
      </c>
      <c r="B993" s="5">
        <v>57</v>
      </c>
      <c r="C993" s="5"/>
      <c r="D993" s="5">
        <v>47.9</v>
      </c>
      <c r="E993" s="5">
        <f t="shared" si="21"/>
        <v>52.45</v>
      </c>
      <c r="F993" s="5">
        <f>AVERAGE((Table1[[#This Row],[thermo]]*$S$7),(Table1[[#This Row],[1022]]*$T$7),( Table1[[#This Row],[1020]]*$U$7))</f>
        <v>22.544395698708367</v>
      </c>
      <c r="G993" s="5">
        <f>AVERAGE((Table1[[#This Row],[thermo]]*$S$8),(Table1[[#This Row],[1022]]*$T$8),( Table1[[#This Row],[1020]]*$U$8))</f>
        <v>30.848476046712438</v>
      </c>
      <c r="H993" s="5">
        <v>82.7</v>
      </c>
      <c r="I993" s="7">
        <v>63.707389999999997</v>
      </c>
      <c r="J993" s="7">
        <f>Table1[[#This Row],[modulair]]-Table1[[#This Row],[adjusted_weighted_FEM_avg]]</f>
        <v>51.851523953287568</v>
      </c>
      <c r="K993" s="5">
        <f>Table1[[#This Row],[purpleair]]-Table1[[#This Row],[adjusted_weighted_FEM_avg]]</f>
        <v>32.858913953287555</v>
      </c>
      <c r="L993" s="5">
        <f>ABS(Table1[[#This Row],[modulair_err]])</f>
        <v>51.851523953287568</v>
      </c>
      <c r="M993" s="5">
        <f>ABS(Table1[[#This Row],[purpleair_err]])</f>
        <v>32.858913953287555</v>
      </c>
      <c r="N993" s="5">
        <f>Table1[[#This Row],[modulair_err]]^2</f>
        <v>2688.5805362783544</v>
      </c>
      <c r="O993" s="5">
        <f>Table1[[#This Row],[purpleair_err]]^2</f>
        <v>1079.7082261895555</v>
      </c>
      <c r="P993" s="5"/>
      <c r="Q993" s="5"/>
    </row>
    <row r="994" spans="1:17" x14ac:dyDescent="0.3">
      <c r="A994" s="2">
        <v>45544.833333333299</v>
      </c>
      <c r="B994" s="5">
        <v>67.3</v>
      </c>
      <c r="C994" s="5"/>
      <c r="D994" s="5">
        <v>54.6</v>
      </c>
      <c r="E994" s="5">
        <f t="shared" si="21"/>
        <v>60.95</v>
      </c>
      <c r="F994" s="5">
        <f>AVERAGE((Table1[[#This Row],[thermo]]*$S$7),(Table1[[#This Row],[1022]]*$T$7),( Table1[[#This Row],[1020]]*$U$7))</f>
        <v>26.085196072338153</v>
      </c>
      <c r="G994" s="5">
        <f>AVERAGE((Table1[[#This Row],[thermo]]*$S$8),(Table1[[#This Row],[1022]]*$T$8),( Table1[[#This Row],[1020]]*$U$8))</f>
        <v>35.796147822715</v>
      </c>
      <c r="H994" s="5">
        <v>81.599999999999994</v>
      </c>
      <c r="I994" s="7">
        <v>65.187690000000003</v>
      </c>
      <c r="J994" s="7">
        <f>Table1[[#This Row],[modulair]]-Table1[[#This Row],[adjusted_weighted_FEM_avg]]</f>
        <v>45.803852177284995</v>
      </c>
      <c r="K994" s="5">
        <f>Table1[[#This Row],[purpleair]]-Table1[[#This Row],[adjusted_weighted_FEM_avg]]</f>
        <v>29.391542177285004</v>
      </c>
      <c r="L994" s="5">
        <f>ABS(Table1[[#This Row],[modulair_err]])</f>
        <v>45.803852177284995</v>
      </c>
      <c r="M994" s="5">
        <f>ABS(Table1[[#This Row],[purpleair_err]])</f>
        <v>29.391542177285004</v>
      </c>
      <c r="N994" s="5">
        <f>Table1[[#This Row],[modulair_err]]^2</f>
        <v>2097.9928742785755</v>
      </c>
      <c r="O994" s="5">
        <f>Table1[[#This Row],[purpleair_err]]^2</f>
        <v>863.86275155912335</v>
      </c>
      <c r="P994" s="5"/>
      <c r="Q994" s="5"/>
    </row>
    <row r="995" spans="1:17" x14ac:dyDescent="0.3">
      <c r="A995" s="2">
        <v>45544.875</v>
      </c>
      <c r="B995" s="5">
        <v>68</v>
      </c>
      <c r="C995" s="5"/>
      <c r="D995" s="5">
        <v>50.4</v>
      </c>
      <c r="E995" s="5">
        <f t="shared" si="21"/>
        <v>59.2</v>
      </c>
      <c r="F995" s="5">
        <f>AVERAGE((Table1[[#This Row],[thermo]]*$S$7),(Table1[[#This Row],[1022]]*$T$7),( Table1[[#This Row],[1020]]*$U$7))</f>
        <v>25.056998998880839</v>
      </c>
      <c r="G995" s="5">
        <f>AVERAGE((Table1[[#This Row],[thermo]]*$S$8),(Table1[[#This Row],[1022]]*$T$8),( Table1[[#This Row],[1020]]*$U$8))</f>
        <v>34.640533140598869</v>
      </c>
      <c r="H995" s="5">
        <v>74.900000000000006</v>
      </c>
      <c r="I995" s="7">
        <v>62.634636999999998</v>
      </c>
      <c r="J995" s="7">
        <f>Table1[[#This Row],[modulair]]-Table1[[#This Row],[adjusted_weighted_FEM_avg]]</f>
        <v>40.259466859401137</v>
      </c>
      <c r="K995" s="5">
        <f>Table1[[#This Row],[purpleair]]-Table1[[#This Row],[adjusted_weighted_FEM_avg]]</f>
        <v>27.994103859401129</v>
      </c>
      <c r="L995" s="5">
        <f>ABS(Table1[[#This Row],[modulair_err]])</f>
        <v>40.259466859401137</v>
      </c>
      <c r="M995" s="5">
        <f>ABS(Table1[[#This Row],[purpleair_err]])</f>
        <v>27.994103859401129</v>
      </c>
      <c r="N995" s="5">
        <f>Table1[[#This Row],[modulair_err]]^2</f>
        <v>1620.8246718032185</v>
      </c>
      <c r="O995" s="5">
        <f>Table1[[#This Row],[purpleair_err]]^2</f>
        <v>783.66985089093714</v>
      </c>
      <c r="P995" s="5"/>
      <c r="Q995" s="5"/>
    </row>
    <row r="996" spans="1:17" x14ac:dyDescent="0.3">
      <c r="A996" s="2">
        <v>45544.916666666701</v>
      </c>
      <c r="B996" s="5">
        <v>54.1</v>
      </c>
      <c r="C996" s="5"/>
      <c r="D996" s="5">
        <v>47</v>
      </c>
      <c r="E996" s="5">
        <f t="shared" si="21"/>
        <v>50.55</v>
      </c>
      <c r="F996" s="5">
        <f>AVERAGE((Table1[[#This Row],[thermo]]*$S$7),(Table1[[#This Row],[1022]]*$T$7),( Table1[[#This Row],[1020]]*$U$7))</f>
        <v>21.816321235311676</v>
      </c>
      <c r="G996" s="5">
        <f>AVERAGE((Table1[[#This Row],[thermo]]*$S$8),(Table1[[#This Row],[1022]]*$T$8),( Table1[[#This Row],[1020]]*$U$8))</f>
        <v>29.7715494506688</v>
      </c>
      <c r="H996" s="5">
        <v>71.5</v>
      </c>
      <c r="I996" s="7">
        <v>58.715713000000001</v>
      </c>
      <c r="J996" s="7">
        <f>Table1[[#This Row],[modulair]]-Table1[[#This Row],[adjusted_weighted_FEM_avg]]</f>
        <v>41.7284505493312</v>
      </c>
      <c r="K996" s="5">
        <f>Table1[[#This Row],[purpleair]]-Table1[[#This Row],[adjusted_weighted_FEM_avg]]</f>
        <v>28.944163549331201</v>
      </c>
      <c r="L996" s="5">
        <f>ABS(Table1[[#This Row],[modulair_err]])</f>
        <v>41.7284505493312</v>
      </c>
      <c r="M996" s="5">
        <f>ABS(Table1[[#This Row],[purpleair_err]])</f>
        <v>28.944163549331201</v>
      </c>
      <c r="N996" s="5">
        <f>Table1[[#This Row],[modulair_err]]^2</f>
        <v>1741.2635852479793</v>
      </c>
      <c r="O996" s="5">
        <f>Table1[[#This Row],[purpleair_err]]^2</f>
        <v>837.76460357043288</v>
      </c>
      <c r="P996" s="5"/>
      <c r="Q996" s="5"/>
    </row>
    <row r="997" spans="1:17" x14ac:dyDescent="0.3">
      <c r="A997" s="2">
        <v>45544.958333333299</v>
      </c>
      <c r="B997" s="5">
        <v>44.4</v>
      </c>
      <c r="C997" s="5"/>
      <c r="D997" s="5">
        <v>48.1</v>
      </c>
      <c r="E997" s="5">
        <f t="shared" si="21"/>
        <v>46.25</v>
      </c>
      <c r="F997" s="5">
        <f>AVERAGE((Table1[[#This Row],[thermo]]*$S$7),(Table1[[#This Row],[1022]]*$T$7),( Table1[[#This Row],[1020]]*$U$7))</f>
        <v>20.50133082263763</v>
      </c>
      <c r="G997" s="5">
        <f>AVERAGE((Table1[[#This Row],[thermo]]*$S$8),(Table1[[#This Row],[1022]]*$T$8),( Table1[[#This Row],[1020]]*$U$8))</f>
        <v>27.486629151446284</v>
      </c>
      <c r="H997" s="5">
        <v>57.4</v>
      </c>
      <c r="I997" s="7">
        <v>48.778125000000003</v>
      </c>
      <c r="J997" s="7">
        <f>Table1[[#This Row],[modulair]]-Table1[[#This Row],[adjusted_weighted_FEM_avg]]</f>
        <v>29.913370848553715</v>
      </c>
      <c r="K997" s="5">
        <f>Table1[[#This Row],[purpleair]]-Table1[[#This Row],[adjusted_weighted_FEM_avg]]</f>
        <v>21.291495848553719</v>
      </c>
      <c r="L997" s="5">
        <f>ABS(Table1[[#This Row],[modulair_err]])</f>
        <v>29.913370848553715</v>
      </c>
      <c r="M997" s="5">
        <f>ABS(Table1[[#This Row],[purpleair_err]])</f>
        <v>21.291495848553719</v>
      </c>
      <c r="N997" s="5">
        <f>Table1[[#This Row],[modulair_err]]^2</f>
        <v>894.80975552310315</v>
      </c>
      <c r="O997" s="5">
        <f>Table1[[#This Row],[purpleair_err]]^2</f>
        <v>453.32779546898024</v>
      </c>
      <c r="P997" s="5"/>
      <c r="Q997" s="5"/>
    </row>
    <row r="998" spans="1:17" x14ac:dyDescent="0.3">
      <c r="A998" s="2">
        <v>45545</v>
      </c>
      <c r="B998" s="5">
        <v>42.3</v>
      </c>
      <c r="C998" s="5"/>
      <c r="D998" s="5">
        <v>31.4</v>
      </c>
      <c r="E998" s="5">
        <f t="shared" si="21"/>
        <v>36.849999999999994</v>
      </c>
      <c r="F998" s="5">
        <f>AVERAGE((Table1[[#This Row],[thermo]]*$S$7),(Table1[[#This Row],[1022]]*$T$7),( Table1[[#This Row],[1020]]*$U$7))</f>
        <v>15.600074066746169</v>
      </c>
      <c r="G998" s="5">
        <f>AVERAGE((Table1[[#This Row],[thermo]]*$S$8),(Table1[[#This Row],[1022]]*$T$8),( Table1[[#This Row],[1020]]*$U$8))</f>
        <v>21.563906919554039</v>
      </c>
      <c r="H998" s="5">
        <v>46.8</v>
      </c>
      <c r="I998" s="7">
        <v>42.368251999999998</v>
      </c>
      <c r="J998" s="7">
        <f>Table1[[#This Row],[modulair]]-Table1[[#This Row],[adjusted_weighted_FEM_avg]]</f>
        <v>25.236093080445958</v>
      </c>
      <c r="K998" s="5">
        <f>Table1[[#This Row],[purpleair]]-Table1[[#This Row],[adjusted_weighted_FEM_avg]]</f>
        <v>20.804345080445959</v>
      </c>
      <c r="L998" s="5">
        <f>ABS(Table1[[#This Row],[modulair_err]])</f>
        <v>25.236093080445958</v>
      </c>
      <c r="M998" s="5">
        <f>ABS(Table1[[#This Row],[purpleair_err]])</f>
        <v>20.804345080445959</v>
      </c>
      <c r="N998" s="5">
        <f>Table1[[#This Row],[modulair_err]]^2</f>
        <v>636.86039396493231</v>
      </c>
      <c r="O998" s="5">
        <f>Table1[[#This Row],[purpleair_err]]^2</f>
        <v>432.82077422627594</v>
      </c>
      <c r="P998" s="5"/>
      <c r="Q998" s="5"/>
    </row>
    <row r="999" spans="1:17" x14ac:dyDescent="0.3">
      <c r="A999" s="2">
        <v>45545.041666666701</v>
      </c>
      <c r="B999" s="5">
        <v>36.1</v>
      </c>
      <c r="C999" s="5"/>
      <c r="D999" s="5">
        <v>37.5</v>
      </c>
      <c r="E999" s="5">
        <f t="shared" si="21"/>
        <v>36.799999999999997</v>
      </c>
      <c r="F999" s="5">
        <f>AVERAGE((Table1[[#This Row],[thermo]]*$S$7),(Table1[[#This Row],[1022]]*$T$7),( Table1[[#This Row],[1020]]*$U$7))</f>
        <v>16.230516286200174</v>
      </c>
      <c r="G999" s="5">
        <f>AVERAGE((Table1[[#This Row],[thermo]]*$S$8),(Table1[[#This Row],[1022]]*$T$8),( Table1[[#This Row],[1020]]*$U$8))</f>
        <v>21.832951545391044</v>
      </c>
      <c r="H999" s="5">
        <v>44.2</v>
      </c>
      <c r="I999" s="7">
        <v>41.328662000000001</v>
      </c>
      <c r="J999" s="7">
        <f>Table1[[#This Row],[modulair]]-Table1[[#This Row],[adjusted_weighted_FEM_avg]]</f>
        <v>22.367048454608959</v>
      </c>
      <c r="K999" s="5">
        <f>Table1[[#This Row],[purpleair]]-Table1[[#This Row],[adjusted_weighted_FEM_avg]]</f>
        <v>19.495710454608957</v>
      </c>
      <c r="L999" s="5">
        <f>ABS(Table1[[#This Row],[modulair_err]])</f>
        <v>22.367048454608959</v>
      </c>
      <c r="M999" s="5">
        <f>ABS(Table1[[#This Row],[purpleair_err]])</f>
        <v>19.495710454608957</v>
      </c>
      <c r="N999" s="5">
        <f>Table1[[#This Row],[modulair_err]]^2</f>
        <v>500.28485657082501</v>
      </c>
      <c r="O999" s="5">
        <f>Table1[[#This Row],[purpleair_err]]^2</f>
        <v>380.08272612994898</v>
      </c>
      <c r="P999" s="5"/>
      <c r="Q999" s="5"/>
    </row>
    <row r="1000" spans="1:17" x14ac:dyDescent="0.3">
      <c r="A1000" s="2">
        <v>45545.083333333299</v>
      </c>
      <c r="B1000" s="5">
        <v>36.5</v>
      </c>
      <c r="C1000" s="5"/>
      <c r="D1000" s="5">
        <v>23</v>
      </c>
      <c r="E1000" s="5">
        <f t="shared" si="21"/>
        <v>29.75</v>
      </c>
      <c r="F1000" s="5">
        <f>AVERAGE((Table1[[#This Row],[thermo]]*$S$7),(Table1[[#This Row],[1022]]*$T$7),( Table1[[#This Row],[1020]]*$U$7))</f>
        <v>12.345065186255232</v>
      </c>
      <c r="G1000" s="5">
        <f>AVERAGE((Table1[[#This Row],[thermo]]*$S$8),(Table1[[#This Row],[1022]]*$T$8),( Table1[[#This Row],[1020]]*$U$8))</f>
        <v>17.294997842265783</v>
      </c>
      <c r="H1000" s="5">
        <v>37.5</v>
      </c>
      <c r="I1000" s="7">
        <v>36.204027000000004</v>
      </c>
      <c r="J1000" s="7">
        <f>Table1[[#This Row],[modulair]]-Table1[[#This Row],[adjusted_weighted_FEM_avg]]</f>
        <v>20.205002157734217</v>
      </c>
      <c r="K1000" s="5">
        <f>Table1[[#This Row],[purpleair]]-Table1[[#This Row],[adjusted_weighted_FEM_avg]]</f>
        <v>18.909029157734221</v>
      </c>
      <c r="L1000" s="5">
        <f>ABS(Table1[[#This Row],[modulair_err]])</f>
        <v>20.205002157734217</v>
      </c>
      <c r="M1000" s="5">
        <f>ABS(Table1[[#This Row],[purpleair_err]])</f>
        <v>18.909029157734221</v>
      </c>
      <c r="N1000" s="5">
        <f>Table1[[#This Row],[modulair_err]]^2</f>
        <v>408.24211219404435</v>
      </c>
      <c r="O1000" s="5">
        <f>Table1[[#This Row],[purpleair_err]]^2</f>
        <v>357.5513836880429</v>
      </c>
      <c r="P1000" s="5"/>
      <c r="Q1000" s="5"/>
    </row>
    <row r="1001" spans="1:17" x14ac:dyDescent="0.3">
      <c r="A1001" s="2">
        <v>45545.125</v>
      </c>
      <c r="B1001" s="5">
        <v>27.6</v>
      </c>
      <c r="C1001" s="5"/>
      <c r="D1001" s="5">
        <v>25.5</v>
      </c>
      <c r="E1001" s="5">
        <f t="shared" si="21"/>
        <v>26.55</v>
      </c>
      <c r="F1001" s="5">
        <f>AVERAGE((Table1[[#This Row],[thermo]]*$S$7),(Table1[[#This Row],[1022]]*$T$7),( Table1[[#This Row],[1020]]*$U$7))</f>
        <v>11.544830542237634</v>
      </c>
      <c r="G1001" s="5">
        <f>AVERAGE((Table1[[#This Row],[thermo]]*$S$8),(Table1[[#This Row],[1022]]*$T$8),( Table1[[#This Row],[1020]]*$U$8))</f>
        <v>15.676245729233537</v>
      </c>
      <c r="H1001" s="5">
        <v>32.299999999999997</v>
      </c>
      <c r="I1001" s="7">
        <v>32.843660999999997</v>
      </c>
      <c r="J1001" s="7">
        <f>Table1[[#This Row],[modulair]]-Table1[[#This Row],[adjusted_weighted_FEM_avg]]</f>
        <v>16.623754270766462</v>
      </c>
      <c r="K1001" s="5">
        <f>Table1[[#This Row],[purpleair]]-Table1[[#This Row],[adjusted_weighted_FEM_avg]]</f>
        <v>17.167415270766462</v>
      </c>
      <c r="L1001" s="5">
        <f>ABS(Table1[[#This Row],[modulair_err]])</f>
        <v>16.623754270766462</v>
      </c>
      <c r="M1001" s="5">
        <f>ABS(Table1[[#This Row],[purpleair_err]])</f>
        <v>17.167415270766462</v>
      </c>
      <c r="N1001" s="5">
        <f>Table1[[#This Row],[modulair_err]]^2</f>
        <v>276.3492060548262</v>
      </c>
      <c r="O1001" s="5">
        <f>Table1[[#This Row],[purpleair_err]]^2</f>
        <v>294.7201470789455</v>
      </c>
      <c r="P1001" s="5"/>
      <c r="Q1001" s="5"/>
    </row>
    <row r="1002" spans="1:17" x14ac:dyDescent="0.3">
      <c r="A1002" s="2">
        <v>45545.166666666701</v>
      </c>
      <c r="B1002" s="5">
        <v>27.7</v>
      </c>
      <c r="C1002" s="5"/>
      <c r="D1002" s="5">
        <v>21.4</v>
      </c>
      <c r="E1002" s="5">
        <f t="shared" si="21"/>
        <v>24.549999999999997</v>
      </c>
      <c r="F1002" s="5">
        <f>AVERAGE((Table1[[#This Row],[thermo]]*$S$7),(Table1[[#This Row],[1022]]*$T$7),( Table1[[#This Row],[1020]]*$U$7))</f>
        <v>10.444004361492858</v>
      </c>
      <c r="G1002" s="5">
        <f>AVERAGE((Table1[[#This Row],[thermo]]*$S$8),(Table1[[#This Row],[1022]]*$T$8),( Table1[[#This Row],[1020]]*$U$8))</f>
        <v>14.389537372320333</v>
      </c>
      <c r="H1002" s="5">
        <v>23.1</v>
      </c>
      <c r="I1002" s="7">
        <v>24.368478</v>
      </c>
      <c r="J1002" s="7">
        <f>Table1[[#This Row],[modulair]]-Table1[[#This Row],[adjusted_weighted_FEM_avg]]</f>
        <v>8.7104626276796679</v>
      </c>
      <c r="K1002" s="5">
        <f>Table1[[#This Row],[purpleair]]-Table1[[#This Row],[adjusted_weighted_FEM_avg]]</f>
        <v>9.9789406276796662</v>
      </c>
      <c r="L1002" s="5">
        <f>ABS(Table1[[#This Row],[modulair_err]])</f>
        <v>8.7104626276796679</v>
      </c>
      <c r="M1002" s="5">
        <f>ABS(Table1[[#This Row],[purpleair_err]])</f>
        <v>9.9789406276796662</v>
      </c>
      <c r="N1002" s="5">
        <f>Table1[[#This Row],[modulair_err]]^2</f>
        <v>75.872159188204179</v>
      </c>
      <c r="O1002" s="5">
        <f>Table1[[#This Row],[purpleair_err]]^2</f>
        <v>99.579256050755845</v>
      </c>
      <c r="P1002" s="5"/>
      <c r="Q1002" s="5"/>
    </row>
    <row r="1003" spans="1:17" x14ac:dyDescent="0.3">
      <c r="A1003" s="2">
        <v>45545.208333333299</v>
      </c>
      <c r="B1003" s="5">
        <v>18.5</v>
      </c>
      <c r="C1003" s="5"/>
      <c r="D1003" s="5">
        <v>23.5</v>
      </c>
      <c r="E1003" s="5">
        <f t="shared" si="21"/>
        <v>21</v>
      </c>
      <c r="F1003" s="5">
        <f>AVERAGE((Table1[[#This Row],[thermo]]*$S$7),(Table1[[#This Row],[1022]]*$T$7),( Table1[[#This Row],[1020]]*$U$7))</f>
        <v>9.4848056215339724</v>
      </c>
      <c r="G1003" s="5">
        <f>AVERAGE((Table1[[#This Row],[thermo]]*$S$8),(Table1[[#This Row],[1022]]*$T$8),( Table1[[#This Row],[1020]]*$U$8))</f>
        <v>12.561030066080397</v>
      </c>
      <c r="H1003" s="5">
        <v>20.6</v>
      </c>
      <c r="I1003" s="7">
        <v>21.684835</v>
      </c>
      <c r="J1003" s="7">
        <f>Table1[[#This Row],[modulair]]-Table1[[#This Row],[adjusted_weighted_FEM_avg]]</f>
        <v>8.0389699339196046</v>
      </c>
      <c r="K1003" s="5">
        <f>Table1[[#This Row],[purpleair]]-Table1[[#This Row],[adjusted_weighted_FEM_avg]]</f>
        <v>9.1238049339196028</v>
      </c>
      <c r="L1003" s="5">
        <f>ABS(Table1[[#This Row],[modulair_err]])</f>
        <v>8.0389699339196046</v>
      </c>
      <c r="M1003" s="5">
        <f>ABS(Table1[[#This Row],[purpleair_err]])</f>
        <v>9.1238049339196028</v>
      </c>
      <c r="N1003" s="5">
        <f>Table1[[#This Row],[modulair_err]]^2</f>
        <v>64.625037598463365</v>
      </c>
      <c r="O1003" s="5">
        <f>Table1[[#This Row],[purpleair_err]]^2</f>
        <v>83.243816472215684</v>
      </c>
      <c r="P1003" s="5"/>
      <c r="Q1003" s="5"/>
    </row>
    <row r="1004" spans="1:17" x14ac:dyDescent="0.3">
      <c r="A1004" s="2">
        <v>45545.25</v>
      </c>
      <c r="B1004" s="5">
        <v>16.899999999999999</v>
      </c>
      <c r="C1004" s="5"/>
      <c r="D1004" s="5">
        <v>22.3</v>
      </c>
      <c r="E1004" s="5">
        <f t="shared" si="21"/>
        <v>19.600000000000001</v>
      </c>
      <c r="F1004" s="5">
        <f>AVERAGE((Table1[[#This Row],[thermo]]*$S$7),(Table1[[#This Row],[1022]]*$T$7),( Table1[[#This Row],[1020]]*$U$7))</f>
        <v>8.8913813457235182</v>
      </c>
      <c r="G1004" s="5">
        <f>AVERAGE((Table1[[#This Row],[thermo]]*$S$8),(Table1[[#This Row],[1022]]*$T$8),( Table1[[#This Row],[1020]]*$U$8))</f>
        <v>11.741434514354644</v>
      </c>
      <c r="H1004" s="5">
        <v>18.899999999999999</v>
      </c>
      <c r="I1004" s="7">
        <v>19.412609</v>
      </c>
      <c r="J1004" s="7">
        <f>Table1[[#This Row],[modulair]]-Table1[[#This Row],[adjusted_weighted_FEM_avg]]</f>
        <v>7.1585654856453544</v>
      </c>
      <c r="K1004" s="5">
        <f>Table1[[#This Row],[purpleair]]-Table1[[#This Row],[adjusted_weighted_FEM_avg]]</f>
        <v>7.6711744856453556</v>
      </c>
      <c r="L1004" s="5">
        <f>ABS(Table1[[#This Row],[modulair_err]])</f>
        <v>7.1585654856453544</v>
      </c>
      <c r="M1004" s="5">
        <f>ABS(Table1[[#This Row],[purpleair_err]])</f>
        <v>7.6711744856453556</v>
      </c>
      <c r="N1004" s="5">
        <f>Table1[[#This Row],[modulair_err]]^2</f>
        <v>51.245059812272906</v>
      </c>
      <c r="O1004" s="5">
        <f>Table1[[#This Row],[purpleair_err]]^2</f>
        <v>58.846917989216287</v>
      </c>
      <c r="P1004" s="5"/>
      <c r="Q1004" s="5"/>
    </row>
    <row r="1005" spans="1:17" x14ac:dyDescent="0.3">
      <c r="A1005" s="2">
        <v>45545.291666666701</v>
      </c>
      <c r="B1005" s="5">
        <v>12.1</v>
      </c>
      <c r="C1005" s="5"/>
      <c r="D1005" s="5">
        <v>19.899999999999999</v>
      </c>
      <c r="E1005" s="5">
        <f t="shared" si="21"/>
        <v>16</v>
      </c>
      <c r="F1005" s="5">
        <f>AVERAGE((Table1[[#This Row],[thermo]]*$S$7),(Table1[[#This Row],[1022]]*$T$7),( Table1[[#This Row],[1020]]*$U$7))</f>
        <v>7.438173964418989</v>
      </c>
      <c r="G1005" s="5">
        <f>AVERAGE((Table1[[#This Row],[thermo]]*$S$8),(Table1[[#This Row],[1022]]*$T$8),( Table1[[#This Row],[1020]]*$U$8))</f>
        <v>9.6672034746684758</v>
      </c>
      <c r="H1005" s="5">
        <v>16.399999999999999</v>
      </c>
      <c r="I1005" s="7">
        <v>16.547599999999999</v>
      </c>
      <c r="J1005" s="7">
        <f>Table1[[#This Row],[modulair]]-Table1[[#This Row],[adjusted_weighted_FEM_avg]]</f>
        <v>6.7327965253315227</v>
      </c>
      <c r="K1005" s="5">
        <f>Table1[[#This Row],[purpleair]]-Table1[[#This Row],[adjusted_weighted_FEM_avg]]</f>
        <v>6.8803965253315233</v>
      </c>
      <c r="L1005" s="5">
        <f>ABS(Table1[[#This Row],[modulair_err]])</f>
        <v>6.7327965253315227</v>
      </c>
      <c r="M1005" s="5">
        <f>ABS(Table1[[#This Row],[purpleair_err]])</f>
        <v>6.8803965253315233</v>
      </c>
      <c r="N1005" s="5">
        <f>Table1[[#This Row],[modulair_err]]^2</f>
        <v>45.330549051516229</v>
      </c>
      <c r="O1005" s="5">
        <f>Table1[[#This Row],[purpleair_err]]^2</f>
        <v>47.339856345794097</v>
      </c>
      <c r="P1005" s="5"/>
      <c r="Q1005" s="5"/>
    </row>
    <row r="1006" spans="1:17" x14ac:dyDescent="0.3">
      <c r="A1006" s="2">
        <v>45545.333333333299</v>
      </c>
      <c r="B1006" s="5">
        <v>9.3000000000000007</v>
      </c>
      <c r="C1006" s="5"/>
      <c r="D1006" s="5">
        <v>23</v>
      </c>
      <c r="E1006" s="5">
        <f t="shared" si="21"/>
        <v>16.149999999999999</v>
      </c>
      <c r="F1006" s="5">
        <f>AVERAGE((Table1[[#This Row],[thermo]]*$S$7),(Table1[[#This Row],[1022]]*$T$7),( Table1[[#This Row],[1020]]*$U$7))</f>
        <v>7.8169650816336231</v>
      </c>
      <c r="G1006" s="5">
        <f>AVERAGE((Table1[[#This Row],[thermo]]*$S$8),(Table1[[#This Row],[1022]]*$T$8),( Table1[[#This Row],[1020]]*$U$8))</f>
        <v>9.8993189262764414</v>
      </c>
      <c r="H1006" s="5">
        <v>15</v>
      </c>
      <c r="I1006" s="7">
        <v>12.748108</v>
      </c>
      <c r="J1006" s="7">
        <f>Table1[[#This Row],[modulair]]-Table1[[#This Row],[adjusted_weighted_FEM_avg]]</f>
        <v>5.1006810737235586</v>
      </c>
      <c r="K1006" s="5">
        <f>Table1[[#This Row],[purpleair]]-Table1[[#This Row],[adjusted_weighted_FEM_avg]]</f>
        <v>2.8487890737235588</v>
      </c>
      <c r="L1006" s="5">
        <f>ABS(Table1[[#This Row],[modulair_err]])</f>
        <v>5.1006810737235586</v>
      </c>
      <c r="M1006" s="5">
        <f>ABS(Table1[[#This Row],[purpleair_err]])</f>
        <v>2.8487890737235588</v>
      </c>
      <c r="N1006" s="5">
        <f>Table1[[#This Row],[modulair_err]]^2</f>
        <v>26.016947415841713</v>
      </c>
      <c r="O1006" s="5">
        <f>Table1[[#This Row],[purpleair_err]]^2</f>
        <v>8.1155991865667332</v>
      </c>
      <c r="P1006" s="5"/>
      <c r="Q1006" s="5"/>
    </row>
    <row r="1007" spans="1:17" x14ac:dyDescent="0.3">
      <c r="A1007" s="2">
        <v>45545.375</v>
      </c>
      <c r="B1007" s="5">
        <v>7.9</v>
      </c>
      <c r="C1007" s="5"/>
      <c r="D1007" s="5">
        <v>10.1</v>
      </c>
      <c r="E1007" s="5">
        <f t="shared" si="21"/>
        <v>9</v>
      </c>
      <c r="F1007" s="5">
        <f>AVERAGE((Table1[[#This Row],[thermo]]*$S$7),(Table1[[#This Row],[1022]]*$T$7),( Table1[[#This Row],[1020]]*$U$7))</f>
        <v>4.0679475597970383</v>
      </c>
      <c r="G1007" s="5">
        <f>AVERAGE((Table1[[#This Row],[thermo]]*$S$8),(Table1[[#This Row],[1022]]*$T$8),( Table1[[#This Row],[1020]]*$U$8))</f>
        <v>5.3846861155419568</v>
      </c>
      <c r="H1007" s="5">
        <v>13.4</v>
      </c>
      <c r="I1007" s="7">
        <v>11.344055000000001</v>
      </c>
      <c r="J1007" s="7">
        <f>Table1[[#This Row],[modulair]]-Table1[[#This Row],[adjusted_weighted_FEM_avg]]</f>
        <v>8.0153138844580436</v>
      </c>
      <c r="K1007" s="5">
        <f>Table1[[#This Row],[purpleair]]-Table1[[#This Row],[adjusted_weighted_FEM_avg]]</f>
        <v>5.9593688844580441</v>
      </c>
      <c r="L1007" s="5">
        <f>ABS(Table1[[#This Row],[modulair_err]])</f>
        <v>8.0153138844580436</v>
      </c>
      <c r="M1007" s="5">
        <f>ABS(Table1[[#This Row],[purpleair_err]])</f>
        <v>5.9593688844580441</v>
      </c>
      <c r="N1007" s="5">
        <f>Table1[[#This Row],[modulair_err]]^2</f>
        <v>64.245256666385899</v>
      </c>
      <c r="O1007" s="5">
        <f>Table1[[#This Row],[purpleair_err]]^2</f>
        <v>35.514077501046714</v>
      </c>
      <c r="P1007" s="5"/>
      <c r="Q1007" s="5"/>
    </row>
    <row r="1008" spans="1:17" x14ac:dyDescent="0.3">
      <c r="A1008" s="2">
        <v>45545.416666666701</v>
      </c>
      <c r="B1008" s="5">
        <v>13.1</v>
      </c>
      <c r="C1008" s="5"/>
      <c r="D1008" s="5">
        <v>12.3</v>
      </c>
      <c r="E1008" s="5">
        <f t="shared" si="21"/>
        <v>12.7</v>
      </c>
      <c r="F1008" s="5">
        <f>AVERAGE((Table1[[#This Row],[thermo]]*$S$7),(Table1[[#This Row],[1022]]*$T$7),( Table1[[#This Row],[1020]]*$U$7))</f>
        <v>5.5332337408346701</v>
      </c>
      <c r="G1008" s="5">
        <f>AVERAGE((Table1[[#This Row],[thermo]]*$S$8),(Table1[[#This Row],[1022]]*$T$8),( Table1[[#This Row],[1020]]*$U$8))</f>
        <v>7.5035845367049463</v>
      </c>
      <c r="H1008" s="5">
        <v>13.9</v>
      </c>
      <c r="I1008" s="7">
        <v>12.251924000000001</v>
      </c>
      <c r="J1008" s="7">
        <f>Table1[[#This Row],[modulair]]-Table1[[#This Row],[adjusted_weighted_FEM_avg]]</f>
        <v>6.3964154632950541</v>
      </c>
      <c r="K1008" s="5">
        <f>Table1[[#This Row],[purpleair]]-Table1[[#This Row],[adjusted_weighted_FEM_avg]]</f>
        <v>4.7483394632950544</v>
      </c>
      <c r="L1008" s="5">
        <f>ABS(Table1[[#This Row],[modulair_err]])</f>
        <v>6.3964154632950541</v>
      </c>
      <c r="M1008" s="5">
        <f>ABS(Table1[[#This Row],[purpleair_err]])</f>
        <v>4.7483394632950544</v>
      </c>
      <c r="N1008" s="5">
        <f>Table1[[#This Row],[modulair_err]]^2</f>
        <v>40.914130779080082</v>
      </c>
      <c r="O1008" s="5">
        <f>Table1[[#This Row],[purpleair_err]]^2</f>
        <v>22.546727658685164</v>
      </c>
      <c r="P1008" s="5"/>
      <c r="Q1008" s="5"/>
    </row>
    <row r="1009" spans="1:17" x14ac:dyDescent="0.3">
      <c r="A1009" s="2">
        <v>45545.458333333299</v>
      </c>
      <c r="B1009" s="5">
        <v>7.1</v>
      </c>
      <c r="C1009" s="5"/>
      <c r="D1009" s="5">
        <v>14.5</v>
      </c>
      <c r="E1009" s="5">
        <f t="shared" si="21"/>
        <v>10.8</v>
      </c>
      <c r="F1009" s="5">
        <f>AVERAGE((Table1[[#This Row],[thermo]]*$S$7),(Table1[[#This Row],[1022]]*$T$7),( Table1[[#This Row],[1020]]*$U$7))</f>
        <v>5.1340081140869334</v>
      </c>
      <c r="G1009" s="5">
        <f>AVERAGE((Table1[[#This Row],[thermo]]*$S$8),(Table1[[#This Row],[1022]]*$T$8),( Table1[[#This Row],[1020]]*$U$8))</f>
        <v>6.577203404225263</v>
      </c>
      <c r="H1009" s="5">
        <v>16</v>
      </c>
      <c r="I1009" s="7">
        <v>13.888933</v>
      </c>
      <c r="J1009" s="7">
        <f>Table1[[#This Row],[modulair]]-Table1[[#This Row],[adjusted_weighted_FEM_avg]]</f>
        <v>9.4227965957747379</v>
      </c>
      <c r="K1009" s="5">
        <f>Table1[[#This Row],[purpleair]]-Table1[[#This Row],[adjusted_weighted_FEM_avg]]</f>
        <v>7.3117295957747368</v>
      </c>
      <c r="L1009" s="5">
        <f>ABS(Table1[[#This Row],[modulair_err]])</f>
        <v>9.4227965957747379</v>
      </c>
      <c r="M1009" s="5">
        <f>ABS(Table1[[#This Row],[purpleair_err]])</f>
        <v>7.3117295957747368</v>
      </c>
      <c r="N1009" s="5">
        <f>Table1[[#This Row],[modulair_err]]^2</f>
        <v>88.789095685343995</v>
      </c>
      <c r="O1009" s="5">
        <f>Table1[[#This Row],[purpleair_err]]^2</f>
        <v>53.461389681728193</v>
      </c>
      <c r="P1009" s="5"/>
      <c r="Q1009" s="5"/>
    </row>
    <row r="1010" spans="1:17" x14ac:dyDescent="0.3">
      <c r="A1010" s="2">
        <v>45545.5</v>
      </c>
      <c r="B1010" s="5">
        <v>12.8</v>
      </c>
      <c r="C1010" s="5"/>
      <c r="D1010" s="5">
        <v>16.2</v>
      </c>
      <c r="E1010" s="5">
        <f t="shared" si="21"/>
        <v>14.5</v>
      </c>
      <c r="F1010" s="5">
        <f>AVERAGE((Table1[[#This Row],[thermo]]*$S$7),(Table1[[#This Row],[1022]]*$T$7),( Table1[[#This Row],[1020]]*$U$7))</f>
        <v>6.546254160181185</v>
      </c>
      <c r="G1010" s="5">
        <f>AVERAGE((Table1[[#This Row],[thermo]]*$S$8),(Table1[[#This Row],[1022]]*$T$8),( Table1[[#This Row],[1020]]*$U$8))</f>
        <v>8.671820299006967</v>
      </c>
      <c r="H1010" s="5">
        <v>18.3</v>
      </c>
      <c r="I1010" s="7">
        <v>16.635303</v>
      </c>
      <c r="J1010" s="7">
        <f>Table1[[#This Row],[modulair]]-Table1[[#This Row],[adjusted_weighted_FEM_avg]]</f>
        <v>9.6281797009930337</v>
      </c>
      <c r="K1010" s="5">
        <f>Table1[[#This Row],[purpleair]]-Table1[[#This Row],[adjusted_weighted_FEM_avg]]</f>
        <v>7.9634827009930333</v>
      </c>
      <c r="L1010" s="5">
        <f>ABS(Table1[[#This Row],[modulair_err]])</f>
        <v>9.6281797009930337</v>
      </c>
      <c r="M1010" s="5">
        <f>ABS(Table1[[#This Row],[purpleair_err]])</f>
        <v>7.9634827009930333</v>
      </c>
      <c r="N1010" s="5">
        <f>Table1[[#This Row],[modulair_err]]^2</f>
        <v>92.701844354614309</v>
      </c>
      <c r="O1010" s="5">
        <f>Table1[[#This Row],[purpleair_err]]^2</f>
        <v>63.4170567290153</v>
      </c>
      <c r="P1010" s="5"/>
      <c r="Q1010" s="5"/>
    </row>
    <row r="1011" spans="1:17" x14ac:dyDescent="0.3">
      <c r="A1011" s="2">
        <v>45545.541666666701</v>
      </c>
      <c r="B1011" s="5">
        <v>12.7</v>
      </c>
      <c r="C1011" s="5"/>
      <c r="D1011" s="5">
        <v>18</v>
      </c>
      <c r="E1011" s="5">
        <f t="shared" si="21"/>
        <v>15.35</v>
      </c>
      <c r="F1011" s="5">
        <f>AVERAGE((Table1[[#This Row],[thermo]]*$S$7),(Table1[[#This Row],[1022]]*$T$7),( Table1[[#This Row],[1020]]*$U$7))</f>
        <v>7.0202049025162028</v>
      </c>
      <c r="G1011" s="5">
        <f>AVERAGE((Table1[[#This Row],[thermo]]*$S$8),(Table1[[#This Row],[1022]]*$T$8),( Table1[[#This Row],[1020]]*$U$8))</f>
        <v>9.2214637262289259</v>
      </c>
      <c r="H1011" s="5">
        <v>21.8</v>
      </c>
      <c r="I1011" s="7">
        <v>18.787955</v>
      </c>
      <c r="J1011" s="7">
        <f>Table1[[#This Row],[modulair]]-Table1[[#This Row],[adjusted_weighted_FEM_avg]]</f>
        <v>12.578536273771075</v>
      </c>
      <c r="K1011" s="5">
        <f>Table1[[#This Row],[purpleair]]-Table1[[#This Row],[adjusted_weighted_FEM_avg]]</f>
        <v>9.5664912737710743</v>
      </c>
      <c r="L1011" s="5">
        <f>ABS(Table1[[#This Row],[modulair_err]])</f>
        <v>12.578536273771075</v>
      </c>
      <c r="M1011" s="5">
        <f>ABS(Table1[[#This Row],[purpleair_err]])</f>
        <v>9.5664912737710743</v>
      </c>
      <c r="N1011" s="5">
        <f>Table1[[#This Row],[modulair_err]]^2</f>
        <v>158.21957479057471</v>
      </c>
      <c r="O1011" s="5">
        <f>Table1[[#This Row],[purpleair_err]]^2</f>
        <v>91.517755291138116</v>
      </c>
      <c r="P1011" s="5"/>
      <c r="Q1011" s="5"/>
    </row>
    <row r="1012" spans="1:17" x14ac:dyDescent="0.3">
      <c r="A1012" s="2">
        <v>45545.583333333299</v>
      </c>
      <c r="B1012" s="5">
        <v>19.600000000000001</v>
      </c>
      <c r="C1012" s="5"/>
      <c r="D1012" s="5">
        <v>16.5</v>
      </c>
      <c r="E1012" s="5">
        <f t="shared" si="21"/>
        <v>18.05</v>
      </c>
      <c r="F1012" s="5">
        <f>AVERAGE((Table1[[#This Row],[thermo]]*$S$7),(Table1[[#This Row],[1022]]*$T$7),( Table1[[#This Row],[1020]]*$U$7))</f>
        <v>7.7600455478682946</v>
      </c>
      <c r="G1012" s="5">
        <f>AVERAGE((Table1[[#This Row],[thermo]]*$S$8),(Table1[[#This Row],[1022]]*$T$8),( Table1[[#This Row],[1020]]*$U$8))</f>
        <v>10.616878931877075</v>
      </c>
      <c r="H1012" s="5">
        <v>27</v>
      </c>
      <c r="I1012" s="7">
        <v>22.246652000000001</v>
      </c>
      <c r="J1012" s="7">
        <f>Table1[[#This Row],[modulair]]-Table1[[#This Row],[adjusted_weighted_FEM_avg]]</f>
        <v>16.383121068122925</v>
      </c>
      <c r="K1012" s="5">
        <f>Table1[[#This Row],[purpleair]]-Table1[[#This Row],[adjusted_weighted_FEM_avg]]</f>
        <v>11.629773068122926</v>
      </c>
      <c r="L1012" s="5">
        <f>ABS(Table1[[#This Row],[modulair_err]])</f>
        <v>16.383121068122925</v>
      </c>
      <c r="M1012" s="5">
        <f>ABS(Table1[[#This Row],[purpleair_err]])</f>
        <v>11.629773068122926</v>
      </c>
      <c r="N1012" s="5">
        <f>Table1[[#This Row],[modulair_err]]^2</f>
        <v>268.40665593277328</v>
      </c>
      <c r="O1012" s="5">
        <f>Table1[[#This Row],[purpleair_err]]^2</f>
        <v>135.25162161603734</v>
      </c>
      <c r="P1012" s="5"/>
      <c r="Q1012" s="5"/>
    </row>
    <row r="1013" spans="1:17" x14ac:dyDescent="0.3">
      <c r="A1013" s="2">
        <v>45545.625</v>
      </c>
      <c r="B1013" s="5">
        <v>28.9</v>
      </c>
      <c r="C1013" s="5"/>
      <c r="D1013" s="5">
        <v>27.7</v>
      </c>
      <c r="E1013" s="5">
        <f t="shared" si="21"/>
        <v>28.299999999999997</v>
      </c>
      <c r="F1013" s="5">
        <f>AVERAGE((Table1[[#This Row],[thermo]]*$S$7),(Table1[[#This Row],[1022]]*$T$7),( Table1[[#This Row],[1020]]*$U$7))</f>
        <v>12.360867075921428</v>
      </c>
      <c r="G1013" s="5">
        <f>AVERAGE((Table1[[#This Row],[thermo]]*$S$8),(Table1[[#This Row],[1022]]*$T$8),( Table1[[#This Row],[1020]]*$U$8))</f>
        <v>16.734734305824528</v>
      </c>
      <c r="H1013" s="5">
        <v>37.6</v>
      </c>
      <c r="I1013" s="7">
        <v>30.261834</v>
      </c>
      <c r="J1013" s="7">
        <f>Table1[[#This Row],[modulair]]-Table1[[#This Row],[adjusted_weighted_FEM_avg]]</f>
        <v>20.865265694175473</v>
      </c>
      <c r="K1013" s="5">
        <f>Table1[[#This Row],[purpleair]]-Table1[[#This Row],[adjusted_weighted_FEM_avg]]</f>
        <v>13.527099694175472</v>
      </c>
      <c r="L1013" s="5">
        <f>ABS(Table1[[#This Row],[modulair_err]])</f>
        <v>20.865265694175473</v>
      </c>
      <c r="M1013" s="5">
        <f>ABS(Table1[[#This Row],[purpleair_err]])</f>
        <v>13.527099694175472</v>
      </c>
      <c r="N1013" s="5">
        <f>Table1[[#This Row],[modulair_err]]^2</f>
        <v>435.35931248853592</v>
      </c>
      <c r="O1013" s="5">
        <f>Table1[[#This Row],[purpleair_err]]^2</f>
        <v>182.98242613616216</v>
      </c>
      <c r="P1013" s="5"/>
      <c r="Q1013" s="5"/>
    </row>
    <row r="1014" spans="1:17" x14ac:dyDescent="0.3">
      <c r="A1014" s="2">
        <v>45545.666666666701</v>
      </c>
      <c r="B1014" s="5">
        <v>35</v>
      </c>
      <c r="C1014" s="5"/>
      <c r="D1014" s="5">
        <v>28</v>
      </c>
      <c r="E1014" s="5">
        <f t="shared" si="21"/>
        <v>31.5</v>
      </c>
      <c r="F1014" s="5">
        <f>AVERAGE((Table1[[#This Row],[thermo]]*$S$7),(Table1[[#This Row],[1022]]*$T$7),( Table1[[#This Row],[1020]]*$U$7))</f>
        <v>13.458126475621953</v>
      </c>
      <c r="G1014" s="5">
        <f>AVERAGE((Table1[[#This Row],[thermo]]*$S$8),(Table1[[#This Row],[1022]]*$T$8),( Table1[[#This Row],[1020]]*$U$8))</f>
        <v>18.489462966591965</v>
      </c>
      <c r="H1014" s="5">
        <v>43.2</v>
      </c>
      <c r="I1014" s="7">
        <v>32.800387000000001</v>
      </c>
      <c r="J1014" s="7">
        <f>Table1[[#This Row],[modulair]]-Table1[[#This Row],[adjusted_weighted_FEM_avg]]</f>
        <v>24.710537033408038</v>
      </c>
      <c r="K1014" s="5">
        <f>Table1[[#This Row],[purpleair]]-Table1[[#This Row],[adjusted_weighted_FEM_avg]]</f>
        <v>14.310924033408035</v>
      </c>
      <c r="L1014" s="5">
        <f>ABS(Table1[[#This Row],[modulair_err]])</f>
        <v>24.710537033408038</v>
      </c>
      <c r="M1014" s="5">
        <f>ABS(Table1[[#This Row],[purpleair_err]])</f>
        <v>14.310924033408035</v>
      </c>
      <c r="N1014" s="5">
        <f>Table1[[#This Row],[modulair_err]]^2</f>
        <v>610.61064047943012</v>
      </c>
      <c r="O1014" s="5">
        <f>Table1[[#This Row],[purpleair_err]]^2</f>
        <v>204.80254668997571</v>
      </c>
      <c r="P1014" s="5"/>
      <c r="Q1014" s="5"/>
    </row>
    <row r="1015" spans="1:17" x14ac:dyDescent="0.3">
      <c r="A1015" s="2">
        <v>45545.708333333299</v>
      </c>
      <c r="B1015" s="5">
        <v>41.7</v>
      </c>
      <c r="C1015" s="5"/>
      <c r="D1015" s="5">
        <v>33.6</v>
      </c>
      <c r="E1015" s="5">
        <f t="shared" si="21"/>
        <v>37.650000000000006</v>
      </c>
      <c r="F1015" s="5">
        <f>AVERAGE((Table1[[#This Row],[thermo]]*$S$7),(Table1[[#This Row],[1022]]*$T$7),( Table1[[#This Row],[1020]]*$U$7))</f>
        <v>16.099809490180665</v>
      </c>
      <c r="G1015" s="5">
        <f>AVERAGE((Table1[[#This Row],[thermo]]*$S$8),(Table1[[#This Row],[1022]]*$T$8),( Table1[[#This Row],[1020]]*$U$8))</f>
        <v>22.10578557186636</v>
      </c>
      <c r="H1015" s="5">
        <v>42.2</v>
      </c>
      <c r="I1015" s="7">
        <v>33.729927000000004</v>
      </c>
      <c r="J1015" s="7">
        <f>Table1[[#This Row],[modulair]]-Table1[[#This Row],[adjusted_weighted_FEM_avg]]</f>
        <v>20.094214428133643</v>
      </c>
      <c r="K1015" s="5">
        <f>Table1[[#This Row],[purpleair]]-Table1[[#This Row],[adjusted_weighted_FEM_avg]]</f>
        <v>11.624141428133644</v>
      </c>
      <c r="L1015" s="5">
        <f>ABS(Table1[[#This Row],[modulair_err]])</f>
        <v>20.094214428133643</v>
      </c>
      <c r="M1015" s="5">
        <f>ABS(Table1[[#This Row],[purpleair_err]])</f>
        <v>11.624141428133644</v>
      </c>
      <c r="N1015" s="5">
        <f>Table1[[#This Row],[modulair_err]]^2</f>
        <v>403.77745348381427</v>
      </c>
      <c r="O1015" s="5">
        <f>Table1[[#This Row],[purpleair_err]]^2</f>
        <v>135.12066394125287</v>
      </c>
      <c r="P1015" s="5"/>
      <c r="Q1015" s="5"/>
    </row>
    <row r="1016" spans="1:17" x14ac:dyDescent="0.3">
      <c r="A1016" s="2">
        <v>45545.75</v>
      </c>
      <c r="B1016" s="5">
        <v>36.5</v>
      </c>
      <c r="C1016" s="5"/>
      <c r="D1016" s="5">
        <v>26.5</v>
      </c>
      <c r="E1016" s="5">
        <f t="shared" si="21"/>
        <v>31.5</v>
      </c>
      <c r="F1016" s="5">
        <f>AVERAGE((Table1[[#This Row],[thermo]]*$S$7),(Table1[[#This Row],[1022]]*$T$7),( Table1[[#This Row],[1020]]*$U$7))</f>
        <v>13.299006070791814</v>
      </c>
      <c r="G1016" s="5">
        <f>AVERAGE((Table1[[#This Row],[thermo]]*$S$8),(Table1[[#This Row],[1022]]*$T$8),( Table1[[#This Row],[1020]]*$U$8))</f>
        <v>18.416618387448111</v>
      </c>
      <c r="H1016" s="5">
        <v>31.1</v>
      </c>
      <c r="I1016" s="7">
        <v>25.352792999999998</v>
      </c>
      <c r="J1016" s="7">
        <f>Table1[[#This Row],[modulair]]-Table1[[#This Row],[adjusted_weighted_FEM_avg]]</f>
        <v>12.683381612551891</v>
      </c>
      <c r="K1016" s="5">
        <f>Table1[[#This Row],[purpleair]]-Table1[[#This Row],[adjusted_weighted_FEM_avg]]</f>
        <v>6.9361746125518877</v>
      </c>
      <c r="L1016" s="5">
        <f>ABS(Table1[[#This Row],[modulair_err]])</f>
        <v>12.683381612551891</v>
      </c>
      <c r="M1016" s="5">
        <f>ABS(Table1[[#This Row],[purpleair_err]])</f>
        <v>6.9361746125518877</v>
      </c>
      <c r="N1016" s="5">
        <f>Table1[[#This Row],[modulair_err]]^2</f>
        <v>160.86816912961939</v>
      </c>
      <c r="O1016" s="5">
        <f>Table1[[#This Row],[purpleair_err]]^2</f>
        <v>48.110518255809332</v>
      </c>
      <c r="P1016" s="5"/>
      <c r="Q1016" s="5"/>
    </row>
    <row r="1017" spans="1:17" x14ac:dyDescent="0.3">
      <c r="A1017" s="2">
        <v>45545.791666666701</v>
      </c>
      <c r="B1017" s="5">
        <v>34.700000000000003</v>
      </c>
      <c r="C1017" s="5"/>
      <c r="D1017" s="5">
        <v>24.7</v>
      </c>
      <c r="E1017" s="5">
        <f t="shared" si="21"/>
        <v>29.700000000000003</v>
      </c>
      <c r="F1017" s="5">
        <f>AVERAGE((Table1[[#This Row],[thermo]]*$S$7),(Table1[[#This Row],[1022]]*$T$7),( Table1[[#This Row],[1020]]*$U$7))</f>
        <v>12.508754218207494</v>
      </c>
      <c r="G1017" s="5">
        <f>AVERAGE((Table1[[#This Row],[thermo]]*$S$8),(Table1[[#This Row],[1022]]*$T$8),( Table1[[#This Row],[1020]]*$U$8))</f>
        <v>17.350365035947487</v>
      </c>
      <c r="H1017" s="5">
        <v>36.9</v>
      </c>
      <c r="I1017" s="7">
        <v>29.044777</v>
      </c>
      <c r="J1017" s="7">
        <f>Table1[[#This Row],[modulair]]-Table1[[#This Row],[adjusted_weighted_FEM_avg]]</f>
        <v>19.549634964052512</v>
      </c>
      <c r="K1017" s="5">
        <f>Table1[[#This Row],[purpleair]]-Table1[[#This Row],[adjusted_weighted_FEM_avg]]</f>
        <v>11.694411964052513</v>
      </c>
      <c r="L1017" s="5">
        <f>ABS(Table1[[#This Row],[modulair_err]])</f>
        <v>19.549634964052512</v>
      </c>
      <c r="M1017" s="5">
        <f>ABS(Table1[[#This Row],[purpleair_err]])</f>
        <v>11.694411964052513</v>
      </c>
      <c r="N1017" s="5">
        <f>Table1[[#This Row],[modulair_err]]^2</f>
        <v>382.18822722770443</v>
      </c>
      <c r="O1017" s="5">
        <f>Table1[[#This Row],[purpleair_err]]^2</f>
        <v>136.75927118497455</v>
      </c>
      <c r="P1017" s="5"/>
      <c r="Q1017" s="5"/>
    </row>
    <row r="1018" spans="1:17" x14ac:dyDescent="0.3">
      <c r="A1018" s="2">
        <v>45545.833333333299</v>
      </c>
      <c r="B1018" s="5">
        <v>29.7</v>
      </c>
      <c r="C1018" s="5"/>
      <c r="D1018" s="5">
        <v>20.9</v>
      </c>
      <c r="E1018" s="5">
        <f t="shared" si="21"/>
        <v>25.299999999999997</v>
      </c>
      <c r="F1018" s="5">
        <f>AVERAGE((Table1[[#This Row],[thermo]]*$S$7),(Table1[[#This Row],[1022]]*$T$7),( Table1[[#This Row],[1020]]*$U$7))</f>
        <v>10.640675629377876</v>
      </c>
      <c r="G1018" s="5">
        <f>AVERAGE((Table1[[#This Row],[thermo]]*$S$8),(Table1[[#This Row],[1022]]*$T$8),( Table1[[#This Row],[1020]]*$U$8))</f>
        <v>14.77310578615905</v>
      </c>
      <c r="H1018" s="5">
        <v>29.2</v>
      </c>
      <c r="I1018" s="7">
        <v>24.166067000000002</v>
      </c>
      <c r="J1018" s="7">
        <f>Table1[[#This Row],[modulair]]-Table1[[#This Row],[adjusted_weighted_FEM_avg]]</f>
        <v>14.426894213840949</v>
      </c>
      <c r="K1018" s="5">
        <f>Table1[[#This Row],[purpleair]]-Table1[[#This Row],[adjusted_weighted_FEM_avg]]</f>
        <v>9.3929612138409517</v>
      </c>
      <c r="L1018" s="5">
        <f>ABS(Table1[[#This Row],[modulair_err]])</f>
        <v>14.426894213840949</v>
      </c>
      <c r="M1018" s="5">
        <f>ABS(Table1[[#This Row],[purpleair_err]])</f>
        <v>9.3929612138409517</v>
      </c>
      <c r="N1018" s="5">
        <f>Table1[[#This Row],[modulair_err]]^2</f>
        <v>208.13527665735745</v>
      </c>
      <c r="O1018" s="5">
        <f>Table1[[#This Row],[purpleair_err]]^2</f>
        <v>88.227720364720483</v>
      </c>
      <c r="P1018" s="5"/>
      <c r="Q1018" s="5"/>
    </row>
    <row r="1019" spans="1:17" x14ac:dyDescent="0.3">
      <c r="A1019" s="2">
        <v>45545.875</v>
      </c>
      <c r="B1019" s="5">
        <v>25.3</v>
      </c>
      <c r="C1019" s="5"/>
      <c r="D1019" s="5">
        <v>16.899999999999999</v>
      </c>
      <c r="E1019" s="5">
        <f t="shared" si="21"/>
        <v>21.1</v>
      </c>
      <c r="F1019" s="5">
        <f>AVERAGE((Table1[[#This Row],[thermo]]*$S$7),(Table1[[#This Row],[1022]]*$T$7),( Table1[[#This Row],[1020]]*$U$7))</f>
        <v>8.8179706939918123</v>
      </c>
      <c r="G1019" s="5">
        <f>AVERAGE((Table1[[#This Row],[thermo]]*$S$8),(Table1[[#This Row],[1022]]*$T$8),( Table1[[#This Row],[1020]]*$U$8))</f>
        <v>12.294893909876771</v>
      </c>
      <c r="H1019" s="5">
        <v>27.6</v>
      </c>
      <c r="I1019" s="7">
        <v>22.424876999999999</v>
      </c>
      <c r="J1019" s="7">
        <f>Table1[[#This Row],[modulair]]-Table1[[#This Row],[adjusted_weighted_FEM_avg]]</f>
        <v>15.30510609012323</v>
      </c>
      <c r="K1019" s="5">
        <f>Table1[[#This Row],[purpleair]]-Table1[[#This Row],[adjusted_weighted_FEM_avg]]</f>
        <v>10.129983090123227</v>
      </c>
      <c r="L1019" s="5">
        <f>ABS(Table1[[#This Row],[modulair_err]])</f>
        <v>15.30510609012323</v>
      </c>
      <c r="M1019" s="5">
        <f>ABS(Table1[[#This Row],[purpleair_err]])</f>
        <v>10.129983090123227</v>
      </c>
      <c r="N1019" s="5">
        <f>Table1[[#This Row],[modulair_err]]^2</f>
        <v>234.24627242992719</v>
      </c>
      <c r="O1019" s="5">
        <f>Table1[[#This Row],[purpleair_err]]^2</f>
        <v>102.61655740618252</v>
      </c>
      <c r="P1019" s="5"/>
      <c r="Q1019" s="5"/>
    </row>
    <row r="1020" spans="1:17" x14ac:dyDescent="0.3">
      <c r="A1020" s="2">
        <v>45545.916666666701</v>
      </c>
      <c r="B1020" s="5">
        <v>24.9</v>
      </c>
      <c r="C1020" s="5"/>
      <c r="D1020" s="5">
        <v>19.399999999999999</v>
      </c>
      <c r="E1020" s="5">
        <f t="shared" si="21"/>
        <v>22.15</v>
      </c>
      <c r="F1020" s="5">
        <f>AVERAGE((Table1[[#This Row],[thermo]]*$S$7),(Table1[[#This Row],[1022]]*$T$7),( Table1[[#This Row],[1020]]*$U$7))</f>
        <v>9.4327673326684671</v>
      </c>
      <c r="G1020" s="5">
        <f>AVERAGE((Table1[[#This Row],[thermo]]*$S$8),(Table1[[#This Row],[1022]]*$T$8),( Table1[[#This Row],[1020]]*$U$8))</f>
        <v>12.987291458091194</v>
      </c>
      <c r="H1020" s="5">
        <v>20.5</v>
      </c>
      <c r="I1020" s="7">
        <v>17.598358999999999</v>
      </c>
      <c r="J1020" s="7">
        <f>Table1[[#This Row],[modulair]]-Table1[[#This Row],[adjusted_weighted_FEM_avg]]</f>
        <v>7.5127085419088058</v>
      </c>
      <c r="K1020" s="5">
        <f>Table1[[#This Row],[purpleair]]-Table1[[#This Row],[adjusted_weighted_FEM_avg]]</f>
        <v>4.6110675419088043</v>
      </c>
      <c r="L1020" s="5">
        <f>ABS(Table1[[#This Row],[modulair_err]])</f>
        <v>7.5127085419088058</v>
      </c>
      <c r="M1020" s="5">
        <f>ABS(Table1[[#This Row],[purpleair_err]])</f>
        <v>4.6110675419088043</v>
      </c>
      <c r="N1020" s="5">
        <f>Table1[[#This Row],[modulair_err]]^2</f>
        <v>56.440789635669532</v>
      </c>
      <c r="O1020" s="5">
        <f>Table1[[#This Row],[purpleair_err]]^2</f>
        <v>21.261943876044903</v>
      </c>
      <c r="P1020" s="5"/>
      <c r="Q1020" s="5"/>
    </row>
    <row r="1021" spans="1:17" x14ac:dyDescent="0.3">
      <c r="A1021" s="2">
        <v>45545.958333333299</v>
      </c>
      <c r="B1021" s="5">
        <v>20.2</v>
      </c>
      <c r="C1021" s="5"/>
      <c r="D1021" s="5">
        <v>20.399999999999999</v>
      </c>
      <c r="E1021" s="5">
        <f t="shared" si="21"/>
        <v>20.299999999999997</v>
      </c>
      <c r="F1021" s="5">
        <f>AVERAGE((Table1[[#This Row],[thermo]]*$S$7),(Table1[[#This Row],[1022]]*$T$7),( Table1[[#This Row],[1020]]*$U$7))</f>
        <v>8.9228928089118469</v>
      </c>
      <c r="G1021" s="5">
        <f>AVERAGE((Table1[[#This Row],[thermo]]*$S$8),(Table1[[#This Row],[1022]]*$T$8),( Table1[[#This Row],[1020]]*$U$8))</f>
        <v>12.029824658311094</v>
      </c>
      <c r="H1021" s="5">
        <v>22.9</v>
      </c>
      <c r="I1021" s="7">
        <v>20.651194</v>
      </c>
      <c r="J1021" s="7">
        <f>Table1[[#This Row],[modulair]]-Table1[[#This Row],[adjusted_weighted_FEM_avg]]</f>
        <v>10.870175341688904</v>
      </c>
      <c r="K1021" s="5">
        <f>Table1[[#This Row],[purpleair]]-Table1[[#This Row],[adjusted_weighted_FEM_avg]]</f>
        <v>8.6213693416889061</v>
      </c>
      <c r="L1021" s="5">
        <f>ABS(Table1[[#This Row],[modulair_err]])</f>
        <v>10.870175341688904</v>
      </c>
      <c r="M1021" s="5">
        <f>ABS(Table1[[#This Row],[purpleair_err]])</f>
        <v>8.6213693416889061</v>
      </c>
      <c r="N1021" s="5">
        <f>Table1[[#This Row],[modulair_err]]^2</f>
        <v>118.16071195906149</v>
      </c>
      <c r="O1021" s="5">
        <f>Table1[[#This Row],[purpleair_err]]^2</f>
        <v>74.328009325813397</v>
      </c>
      <c r="P1021" s="5"/>
      <c r="Q1021" s="5"/>
    </row>
    <row r="1022" spans="1:17" x14ac:dyDescent="0.3">
      <c r="A1022" s="2">
        <v>45546</v>
      </c>
      <c r="B1022" s="5">
        <v>34.9</v>
      </c>
      <c r="C1022" s="5"/>
      <c r="D1022" s="5">
        <v>24.7</v>
      </c>
      <c r="E1022" s="5">
        <f t="shared" si="21"/>
        <v>29.799999999999997</v>
      </c>
      <c r="F1022" s="5">
        <f>AVERAGE((Table1[[#This Row],[thermo]]*$S$7),(Table1[[#This Row],[1022]]*$T$7),( Table1[[#This Row],[1020]]*$U$7))</f>
        <v>12.542049071917944</v>
      </c>
      <c r="G1022" s="5">
        <f>AVERAGE((Table1[[#This Row],[thermo]]*$S$8),(Table1[[#This Row],[1022]]*$T$8),( Table1[[#This Row],[1020]]*$U$8))</f>
        <v>17.404745027976819</v>
      </c>
      <c r="H1022" s="5">
        <v>29.5</v>
      </c>
      <c r="I1022" s="7">
        <v>27.238229</v>
      </c>
      <c r="J1022" s="7">
        <f>Table1[[#This Row],[modulair]]-Table1[[#This Row],[adjusted_weighted_FEM_avg]]</f>
        <v>12.095254972023181</v>
      </c>
      <c r="K1022" s="5">
        <f>Table1[[#This Row],[purpleair]]-Table1[[#This Row],[adjusted_weighted_FEM_avg]]</f>
        <v>9.8334839720231813</v>
      </c>
      <c r="L1022" s="5">
        <f>ABS(Table1[[#This Row],[modulair_err]])</f>
        <v>12.095254972023181</v>
      </c>
      <c r="M1022" s="5">
        <f>ABS(Table1[[#This Row],[purpleair_err]])</f>
        <v>9.8334839720231813</v>
      </c>
      <c r="N1022" s="5">
        <f>Table1[[#This Row],[modulair_err]]^2</f>
        <v>146.29519283825147</v>
      </c>
      <c r="O1022" s="5">
        <f>Table1[[#This Row],[purpleair_err]]^2</f>
        <v>96.697407028036807</v>
      </c>
      <c r="P1022" s="5"/>
      <c r="Q1022" s="5"/>
    </row>
    <row r="1023" spans="1:17" x14ac:dyDescent="0.3">
      <c r="A1023" s="2">
        <v>45546.041666666701</v>
      </c>
      <c r="B1023" s="5">
        <v>29.9</v>
      </c>
      <c r="C1023" s="5"/>
      <c r="D1023" s="5">
        <v>24.5</v>
      </c>
      <c r="E1023" s="5">
        <f t="shared" si="21"/>
        <v>27.2</v>
      </c>
      <c r="F1023" s="5">
        <f>AVERAGE((Table1[[#This Row],[thermo]]*$S$7),(Table1[[#This Row],[1022]]*$T$7),( Table1[[#This Row],[1020]]*$U$7))</f>
        <v>11.655166821468818</v>
      </c>
      <c r="G1023" s="5">
        <f>AVERAGE((Table1[[#This Row],[thermo]]*$S$8),(Table1[[#This Row],[1022]]*$T$8),( Table1[[#This Row],[1020]]*$U$8))</f>
        <v>15.981152624661638</v>
      </c>
      <c r="H1023" s="5">
        <v>29.2</v>
      </c>
      <c r="I1023" s="7">
        <v>29.416900999999999</v>
      </c>
      <c r="J1023" s="7">
        <f>Table1[[#This Row],[modulair]]-Table1[[#This Row],[adjusted_weighted_FEM_avg]]</f>
        <v>13.218847375338362</v>
      </c>
      <c r="K1023" s="5">
        <f>Table1[[#This Row],[purpleair]]-Table1[[#This Row],[adjusted_weighted_FEM_avg]]</f>
        <v>13.435748375338362</v>
      </c>
      <c r="L1023" s="5">
        <f>ABS(Table1[[#This Row],[modulair_err]])</f>
        <v>13.218847375338362</v>
      </c>
      <c r="M1023" s="5">
        <f>ABS(Table1[[#This Row],[purpleair_err]])</f>
        <v>13.435748375338362</v>
      </c>
      <c r="N1023" s="5">
        <f>Table1[[#This Row],[modulair_err]]^2</f>
        <v>174.7379259324899</v>
      </c>
      <c r="O1023" s="5">
        <f>Table1[[#This Row],[purpleair_err]]^2</f>
        <v>180.51933440540742</v>
      </c>
      <c r="P1023" s="5"/>
      <c r="Q1023" s="5"/>
    </row>
    <row r="1024" spans="1:17" x14ac:dyDescent="0.3">
      <c r="A1024" s="2">
        <v>45546.083333333299</v>
      </c>
      <c r="B1024" s="5">
        <v>30.4</v>
      </c>
      <c r="C1024" s="5"/>
      <c r="D1024" s="5">
        <v>29.7</v>
      </c>
      <c r="E1024" s="5">
        <f t="shared" si="21"/>
        <v>30.049999999999997</v>
      </c>
      <c r="F1024" s="5">
        <f>AVERAGE((Table1[[#This Row],[thermo]]*$S$7),(Table1[[#This Row],[1022]]*$T$7),( Table1[[#This Row],[1020]]*$U$7))</f>
        <v>13.155687555627877</v>
      </c>
      <c r="G1024" s="5">
        <f>AVERAGE((Table1[[#This Row],[thermo]]*$S$8),(Table1[[#This Row],[1022]]*$T$8),( Table1[[#This Row],[1020]]*$U$8))</f>
        <v>17.783510271862998</v>
      </c>
      <c r="H1024" s="5">
        <v>34.6</v>
      </c>
      <c r="I1024" s="7">
        <v>35.911465</v>
      </c>
      <c r="J1024" s="7">
        <f>Table1[[#This Row],[modulair]]-Table1[[#This Row],[adjusted_weighted_FEM_avg]]</f>
        <v>16.816489728137004</v>
      </c>
      <c r="K1024" s="5">
        <f>Table1[[#This Row],[purpleair]]-Table1[[#This Row],[adjusted_weighted_FEM_avg]]</f>
        <v>18.127954728137002</v>
      </c>
      <c r="L1024" s="5">
        <f>ABS(Table1[[#This Row],[modulair_err]])</f>
        <v>16.816489728137004</v>
      </c>
      <c r="M1024" s="5">
        <f>ABS(Table1[[#This Row],[purpleair_err]])</f>
        <v>18.127954728137002</v>
      </c>
      <c r="N1024" s="5">
        <f>Table1[[#This Row],[modulair_err]]^2</f>
        <v>282.79432677653739</v>
      </c>
      <c r="O1024" s="5">
        <f>Table1[[#This Row],[purpleair_err]]^2</f>
        <v>328.62274262538472</v>
      </c>
      <c r="P1024" s="5"/>
      <c r="Q1024" s="5"/>
    </row>
    <row r="1025" spans="1:17" x14ac:dyDescent="0.3">
      <c r="A1025" s="2">
        <v>45546.125</v>
      </c>
      <c r="B1025" s="5">
        <v>32.5</v>
      </c>
      <c r="C1025" s="5"/>
      <c r="D1025" s="5">
        <v>38.700000000000003</v>
      </c>
      <c r="E1025" s="5">
        <f t="shared" si="21"/>
        <v>35.6</v>
      </c>
      <c r="F1025" s="5">
        <f>AVERAGE((Table1[[#This Row],[thermo]]*$S$7),(Table1[[#This Row],[1022]]*$T$7),( Table1[[#This Row],[1020]]*$U$7))</f>
        <v>15.95827436553885</v>
      </c>
      <c r="G1025" s="5">
        <f>AVERAGE((Table1[[#This Row],[thermo]]*$S$8),(Table1[[#This Row],[1022]]*$T$8),( Table1[[#This Row],[1020]]*$U$8))</f>
        <v>21.238667304354127</v>
      </c>
      <c r="H1025" s="5">
        <v>38.1</v>
      </c>
      <c r="I1025" s="7">
        <v>42.191771000000003</v>
      </c>
      <c r="J1025" s="7">
        <f>Table1[[#This Row],[modulair]]-Table1[[#This Row],[adjusted_weighted_FEM_avg]]</f>
        <v>16.861332695645874</v>
      </c>
      <c r="K1025" s="5">
        <f>Table1[[#This Row],[purpleair]]-Table1[[#This Row],[adjusted_weighted_FEM_avg]]</f>
        <v>20.953103695645876</v>
      </c>
      <c r="L1025" s="5">
        <f>ABS(Table1[[#This Row],[modulair_err]])</f>
        <v>16.861332695645874</v>
      </c>
      <c r="M1025" s="5">
        <f>ABS(Table1[[#This Row],[purpleair_err]])</f>
        <v>20.953103695645876</v>
      </c>
      <c r="N1025" s="5">
        <f>Table1[[#This Row],[modulair_err]]^2</f>
        <v>284.30454027325658</v>
      </c>
      <c r="O1025" s="5">
        <f>Table1[[#This Row],[purpleair_err]]^2</f>
        <v>439.03255448048884</v>
      </c>
      <c r="P1025" s="5"/>
      <c r="Q1025" s="5"/>
    </row>
    <row r="1026" spans="1:17" x14ac:dyDescent="0.3">
      <c r="A1026" s="2">
        <v>45546.166666666701</v>
      </c>
      <c r="B1026" s="5">
        <v>31.2</v>
      </c>
      <c r="C1026" s="5"/>
      <c r="D1026" s="5">
        <v>23</v>
      </c>
      <c r="E1026" s="5">
        <f t="shared" si="21"/>
        <v>27.1</v>
      </c>
      <c r="F1026" s="5">
        <f>AVERAGE((Table1[[#This Row],[thermo]]*$S$7),(Table1[[#This Row],[1022]]*$T$7),( Table1[[#This Row],[1020]]*$U$7))</f>
        <v>11.462751562928226</v>
      </c>
      <c r="G1026" s="5">
        <f>AVERAGE((Table1[[#This Row],[thermo]]*$S$8),(Table1[[#This Row],[1022]]*$T$8),( Table1[[#This Row],[1020]]*$U$8))</f>
        <v>15.853928053488447</v>
      </c>
      <c r="H1026" s="5">
        <v>28.1</v>
      </c>
      <c r="I1026" s="7">
        <v>38.395860999999996</v>
      </c>
      <c r="J1026" s="7">
        <f>Table1[[#This Row],[modulair]]-Table1[[#This Row],[adjusted_weighted_FEM_avg]]</f>
        <v>12.246071946511554</v>
      </c>
      <c r="K1026" s="5">
        <f>Table1[[#This Row],[purpleair]]-Table1[[#This Row],[adjusted_weighted_FEM_avg]]</f>
        <v>22.541932946511551</v>
      </c>
      <c r="L1026" s="5">
        <f>ABS(Table1[[#This Row],[modulair_err]])</f>
        <v>12.246071946511554</v>
      </c>
      <c r="M1026" s="5">
        <f>ABS(Table1[[#This Row],[purpleair_err]])</f>
        <v>22.541932946511551</v>
      </c>
      <c r="N1026" s="5">
        <f>Table1[[#This Row],[modulair_err]]^2</f>
        <v>149.96627811913729</v>
      </c>
      <c r="O1026" s="5">
        <f>Table1[[#This Row],[purpleair_err]]^2</f>
        <v>508.13874096502292</v>
      </c>
      <c r="P1026" s="5"/>
      <c r="Q1026" s="5"/>
    </row>
    <row r="1027" spans="1:17" x14ac:dyDescent="0.3">
      <c r="A1027" s="2">
        <v>45546.208333333299</v>
      </c>
      <c r="B1027" s="5">
        <v>24.8</v>
      </c>
      <c r="C1027" s="5"/>
      <c r="D1027" s="5">
        <v>28.5</v>
      </c>
      <c r="E1027" s="5">
        <f t="shared" ref="E1027:E1090" si="22">AVERAGE(B1027:D1027)</f>
        <v>26.65</v>
      </c>
      <c r="F1027" s="5">
        <f>AVERAGE((Table1[[#This Row],[thermo]]*$S$7),(Table1[[#This Row],[1022]]*$T$7),( Table1[[#This Row],[1020]]*$U$7))</f>
        <v>11.896366205608365</v>
      </c>
      <c r="G1027" s="5">
        <f>AVERAGE((Table1[[#This Row],[thermo]]*$S$8),(Table1[[#This Row],[1022]]*$T$8),( Table1[[#This Row],[1020]]*$U$8))</f>
        <v>15.876314879550579</v>
      </c>
      <c r="H1027" s="5">
        <v>30.7</v>
      </c>
      <c r="I1027" s="7">
        <v>39.745100000000001</v>
      </c>
      <c r="J1027" s="7">
        <f>Table1[[#This Row],[modulair]]-Table1[[#This Row],[adjusted_weighted_FEM_avg]]</f>
        <v>14.82368512044942</v>
      </c>
      <c r="K1027" s="5">
        <f>Table1[[#This Row],[purpleair]]-Table1[[#This Row],[adjusted_weighted_FEM_avg]]</f>
        <v>23.868785120449424</v>
      </c>
      <c r="L1027" s="5">
        <f>ABS(Table1[[#This Row],[modulair_err]])</f>
        <v>14.82368512044942</v>
      </c>
      <c r="M1027" s="5">
        <f>ABS(Table1[[#This Row],[purpleair_err]])</f>
        <v>23.868785120449424</v>
      </c>
      <c r="N1027" s="5">
        <f>Table1[[#This Row],[modulair_err]]^2</f>
        <v>219.74164055023354</v>
      </c>
      <c r="O1027" s="5">
        <f>Table1[[#This Row],[purpleair_err]]^2</f>
        <v>569.7189031261878</v>
      </c>
      <c r="P1027" s="5"/>
      <c r="Q1027" s="5"/>
    </row>
    <row r="1028" spans="1:17" x14ac:dyDescent="0.3">
      <c r="A1028" s="2">
        <v>45546.25</v>
      </c>
      <c r="B1028" s="5">
        <v>27.1</v>
      </c>
      <c r="C1028" s="5"/>
      <c r="D1028" s="5">
        <v>32.6</v>
      </c>
      <c r="E1028" s="5">
        <f t="shared" si="22"/>
        <v>29.85</v>
      </c>
      <c r="F1028" s="5">
        <f>AVERAGE((Table1[[#This Row],[thermo]]*$S$7),(Table1[[#This Row],[1022]]*$T$7),( Table1[[#This Row],[1020]]*$U$7))</f>
        <v>13.396730630878574</v>
      </c>
      <c r="G1028" s="5">
        <f>AVERAGE((Table1[[#This Row],[thermo]]*$S$8),(Table1[[#This Row],[1022]]*$T$8),( Table1[[#This Row],[1020]]*$U$8))</f>
        <v>17.815583140815786</v>
      </c>
      <c r="H1028" s="5">
        <v>34.200000000000003</v>
      </c>
      <c r="I1028" s="7">
        <v>42.203299000000001</v>
      </c>
      <c r="J1028" s="7">
        <f>Table1[[#This Row],[modulair]]-Table1[[#This Row],[adjusted_weighted_FEM_avg]]</f>
        <v>16.384416859184217</v>
      </c>
      <c r="K1028" s="5">
        <f>Table1[[#This Row],[purpleair]]-Table1[[#This Row],[adjusted_weighted_FEM_avg]]</f>
        <v>24.387715859184215</v>
      </c>
      <c r="L1028" s="5">
        <f>ABS(Table1[[#This Row],[modulair_err]])</f>
        <v>16.384416859184217</v>
      </c>
      <c r="M1028" s="5">
        <f>ABS(Table1[[#This Row],[purpleair_err]])</f>
        <v>24.387715859184215</v>
      </c>
      <c r="N1028" s="5">
        <f>Table1[[#This Row],[modulair_err]]^2</f>
        <v>268.44911581551997</v>
      </c>
      <c r="O1028" s="5">
        <f>Table1[[#This Row],[purpleair_err]]^2</f>
        <v>594.76068482830533</v>
      </c>
      <c r="P1028" s="5"/>
      <c r="Q1028" s="5"/>
    </row>
    <row r="1029" spans="1:17" x14ac:dyDescent="0.3">
      <c r="A1029" s="2">
        <v>45546.291666666701</v>
      </c>
      <c r="B1029" s="5">
        <v>29.1</v>
      </c>
      <c r="C1029" s="5"/>
      <c r="D1029" s="5">
        <v>31.4</v>
      </c>
      <c r="E1029" s="5">
        <f t="shared" si="22"/>
        <v>30.25</v>
      </c>
      <c r="F1029" s="5">
        <f>AVERAGE((Table1[[#This Row],[thermo]]*$S$7),(Table1[[#This Row],[1022]]*$T$7),( Table1[[#This Row],[1020]]*$U$7))</f>
        <v>13.402613721856271</v>
      </c>
      <c r="G1029" s="5">
        <f>AVERAGE((Table1[[#This Row],[thermo]]*$S$8),(Table1[[#This Row],[1022]]*$T$8),( Table1[[#This Row],[1020]]*$U$8))</f>
        <v>17.974827445618033</v>
      </c>
      <c r="H1029" s="5">
        <v>34.1</v>
      </c>
      <c r="I1029" s="7">
        <v>40.50947</v>
      </c>
      <c r="J1029" s="7">
        <f>Table1[[#This Row],[modulair]]-Table1[[#This Row],[adjusted_weighted_FEM_avg]]</f>
        <v>16.125172554381969</v>
      </c>
      <c r="K1029" s="5">
        <f>Table1[[#This Row],[purpleair]]-Table1[[#This Row],[adjusted_weighted_FEM_avg]]</f>
        <v>22.534642554381968</v>
      </c>
      <c r="L1029" s="5">
        <f>ABS(Table1[[#This Row],[modulair_err]])</f>
        <v>16.125172554381969</v>
      </c>
      <c r="M1029" s="5">
        <f>ABS(Table1[[#This Row],[purpleair_err]])</f>
        <v>22.534642554381968</v>
      </c>
      <c r="N1029" s="5">
        <f>Table1[[#This Row],[modulair_err]]^2</f>
        <v>260.0211899085935</v>
      </c>
      <c r="O1029" s="5">
        <f>Table1[[#This Row],[purpleair_err]]^2</f>
        <v>507.81011505376267</v>
      </c>
      <c r="P1029" s="5"/>
      <c r="Q1029" s="5"/>
    </row>
    <row r="1030" spans="1:17" x14ac:dyDescent="0.3">
      <c r="A1030" s="2">
        <v>45546.333333333299</v>
      </c>
      <c r="B1030" s="5">
        <v>24.3</v>
      </c>
      <c r="C1030" s="5"/>
      <c r="D1030" s="5">
        <v>29.7</v>
      </c>
      <c r="E1030" s="5">
        <f t="shared" si="22"/>
        <v>27</v>
      </c>
      <c r="F1030" s="5">
        <f>AVERAGE((Table1[[#This Row],[thermo]]*$S$7),(Table1[[#This Row],[1022]]*$T$7),( Table1[[#This Row],[1020]]*$U$7))</f>
        <v>12.14019451745906</v>
      </c>
      <c r="G1030" s="5">
        <f>AVERAGE((Table1[[#This Row],[thermo]]*$S$8),(Table1[[#This Row],[1022]]*$T$8),( Table1[[#This Row],[1020]]*$U$8))</f>
        <v>16.124920514968327</v>
      </c>
      <c r="H1030" s="5">
        <v>40.6</v>
      </c>
      <c r="I1030" s="7">
        <v>39.086976999999997</v>
      </c>
      <c r="J1030" s="7">
        <f>Table1[[#This Row],[modulair]]-Table1[[#This Row],[adjusted_weighted_FEM_avg]]</f>
        <v>24.475079485031674</v>
      </c>
      <c r="K1030" s="5">
        <f>Table1[[#This Row],[purpleair]]-Table1[[#This Row],[adjusted_weighted_FEM_avg]]</f>
        <v>22.96205648503167</v>
      </c>
      <c r="L1030" s="5">
        <f>ABS(Table1[[#This Row],[modulair_err]])</f>
        <v>24.475079485031674</v>
      </c>
      <c r="M1030" s="5">
        <f>ABS(Table1[[#This Row],[purpleair_err]])</f>
        <v>22.96205648503167</v>
      </c>
      <c r="N1030" s="5">
        <f>Table1[[#This Row],[modulair_err]]^2</f>
        <v>599.02951579861838</v>
      </c>
      <c r="O1030" s="5">
        <f>Table1[[#This Row],[purpleair_err]]^2</f>
        <v>527.256038021785</v>
      </c>
      <c r="P1030" s="5"/>
      <c r="Q1030" s="5"/>
    </row>
    <row r="1031" spans="1:17" x14ac:dyDescent="0.3">
      <c r="A1031" s="2">
        <v>45546.375</v>
      </c>
      <c r="B1031" s="5">
        <v>22.4</v>
      </c>
      <c r="C1031" s="5"/>
      <c r="D1031" s="5">
        <v>27.5</v>
      </c>
      <c r="E1031" s="5">
        <f t="shared" si="22"/>
        <v>24.95</v>
      </c>
      <c r="F1031" s="5">
        <f>AVERAGE((Table1[[#This Row],[thermo]]*$S$7),(Table1[[#This Row],[1022]]*$T$7),( Table1[[#This Row],[1020]]*$U$7))</f>
        <v>11.224273422643902</v>
      </c>
      <c r="G1031" s="5">
        <f>AVERAGE((Table1[[#This Row],[thermo]]*$S$8),(Table1[[#This Row],[1022]]*$T$8),( Table1[[#This Row],[1020]]*$U$8))</f>
        <v>14.903291962289339</v>
      </c>
      <c r="H1031" s="5">
        <v>44.1</v>
      </c>
      <c r="I1031" s="7">
        <v>38.407943000000003</v>
      </c>
      <c r="J1031" s="7">
        <f>Table1[[#This Row],[modulair]]-Table1[[#This Row],[adjusted_weighted_FEM_avg]]</f>
        <v>29.196708037710664</v>
      </c>
      <c r="K1031" s="5">
        <f>Table1[[#This Row],[purpleair]]-Table1[[#This Row],[adjusted_weighted_FEM_avg]]</f>
        <v>23.504651037710666</v>
      </c>
      <c r="L1031" s="5">
        <f>ABS(Table1[[#This Row],[modulair_err]])</f>
        <v>29.196708037710664</v>
      </c>
      <c r="M1031" s="5">
        <f>ABS(Table1[[#This Row],[purpleair_err]])</f>
        <v>23.504651037710666</v>
      </c>
      <c r="N1031" s="5">
        <f>Table1[[#This Row],[modulair_err]]^2</f>
        <v>852.44776023931854</v>
      </c>
      <c r="O1031" s="5">
        <f>Table1[[#This Row],[purpleair_err]]^2</f>
        <v>552.46862040455312</v>
      </c>
      <c r="P1031" s="5"/>
      <c r="Q1031" s="5"/>
    </row>
    <row r="1032" spans="1:17" x14ac:dyDescent="0.3">
      <c r="A1032" s="2">
        <v>45546.416666666701</v>
      </c>
      <c r="B1032" s="5">
        <v>22.4</v>
      </c>
      <c r="C1032" s="5"/>
      <c r="D1032" s="5">
        <v>27.3</v>
      </c>
      <c r="E1032" s="5">
        <f t="shared" si="22"/>
        <v>24.85</v>
      </c>
      <c r="F1032" s="5">
        <f>AVERAGE((Table1[[#This Row],[thermo]]*$S$7),(Table1[[#This Row],[1022]]*$T$7),( Table1[[#This Row],[1020]]*$U$7))</f>
        <v>11.169762514956098</v>
      </c>
      <c r="G1032" s="5">
        <f>AVERAGE((Table1[[#This Row],[thermo]]*$S$8),(Table1[[#This Row],[1022]]*$T$8),( Table1[[#This Row],[1020]]*$U$8))</f>
        <v>14.839199359707493</v>
      </c>
      <c r="H1032" s="5">
        <v>38.299999999999997</v>
      </c>
      <c r="I1032" s="7">
        <v>31.744558999999999</v>
      </c>
      <c r="J1032" s="7">
        <f>Table1[[#This Row],[modulair]]-Table1[[#This Row],[adjusted_weighted_FEM_avg]]</f>
        <v>23.460800640292504</v>
      </c>
      <c r="K1032" s="5">
        <f>Table1[[#This Row],[purpleair]]-Table1[[#This Row],[adjusted_weighted_FEM_avg]]</f>
        <v>16.905359640292506</v>
      </c>
      <c r="L1032" s="5">
        <f>ABS(Table1[[#This Row],[modulair_err]])</f>
        <v>23.460800640292504</v>
      </c>
      <c r="M1032" s="5">
        <f>ABS(Table1[[#This Row],[purpleair_err]])</f>
        <v>16.905359640292506</v>
      </c>
      <c r="N1032" s="5">
        <f>Table1[[#This Row],[modulair_err]]^2</f>
        <v>550.40916668354919</v>
      </c>
      <c r="O1032" s="5">
        <f>Table1[[#This Row],[purpleair_err]]^2</f>
        <v>285.79118456763075</v>
      </c>
      <c r="P1032" s="5"/>
      <c r="Q1032" s="5"/>
    </row>
    <row r="1033" spans="1:17" x14ac:dyDescent="0.3">
      <c r="A1033" s="2">
        <v>45546.458333333299</v>
      </c>
      <c r="B1033" s="5">
        <v>28.7</v>
      </c>
      <c r="C1033" s="5"/>
      <c r="D1033" s="5">
        <v>30.2</v>
      </c>
      <c r="E1033" s="5">
        <f t="shared" si="22"/>
        <v>29.45</v>
      </c>
      <c r="F1033" s="5">
        <f>AVERAGE((Table1[[#This Row],[thermo]]*$S$7),(Table1[[#This Row],[1022]]*$T$7),( Table1[[#This Row],[1020]]*$U$7))</f>
        <v>13.008958568308538</v>
      </c>
      <c r="G1033" s="5">
        <f>AVERAGE((Table1[[#This Row],[thermo]]*$S$8),(Table1[[#This Row],[1022]]*$T$8),( Table1[[#This Row],[1020]]*$U$8))</f>
        <v>17.481511846068283</v>
      </c>
      <c r="H1033" s="5">
        <v>38.799999999999997</v>
      </c>
      <c r="I1033" s="7">
        <v>35.460447000000002</v>
      </c>
      <c r="J1033" s="7">
        <f>Table1[[#This Row],[modulair]]-Table1[[#This Row],[adjusted_weighted_FEM_avg]]</f>
        <v>21.318488153931714</v>
      </c>
      <c r="K1033" s="5">
        <f>Table1[[#This Row],[purpleair]]-Table1[[#This Row],[adjusted_weighted_FEM_avg]]</f>
        <v>17.978935153931719</v>
      </c>
      <c r="L1033" s="5">
        <f>ABS(Table1[[#This Row],[modulair_err]])</f>
        <v>21.318488153931714</v>
      </c>
      <c r="M1033" s="5">
        <f>ABS(Table1[[#This Row],[purpleair_err]])</f>
        <v>17.978935153931719</v>
      </c>
      <c r="N1033" s="5">
        <f>Table1[[#This Row],[modulair_err]]^2</f>
        <v>454.47793716932682</v>
      </c>
      <c r="O1033" s="5">
        <f>Table1[[#This Row],[purpleair_err]]^2</f>
        <v>323.24210926928174</v>
      </c>
      <c r="P1033" s="5"/>
      <c r="Q1033" s="5"/>
    </row>
    <row r="1034" spans="1:17" x14ac:dyDescent="0.3">
      <c r="A1034" s="2">
        <v>45546.5</v>
      </c>
      <c r="B1034" s="5">
        <v>26.7</v>
      </c>
      <c r="C1034" s="5"/>
      <c r="D1034" s="5">
        <v>27</v>
      </c>
      <c r="E1034" s="5">
        <f t="shared" si="22"/>
        <v>26.85</v>
      </c>
      <c r="F1034" s="5">
        <f>AVERAGE((Table1[[#This Row],[thermo]]*$S$7),(Table1[[#This Row],[1022]]*$T$7),( Table1[[#This Row],[1020]]*$U$7))</f>
        <v>11.803835508199128</v>
      </c>
      <c r="G1034" s="5">
        <f>AVERAGE((Table1[[#This Row],[thermo]]*$S$8),(Table1[[#This Row],[1022]]*$T$8),( Table1[[#This Row],[1020]]*$U$8))</f>
        <v>15.912230284465393</v>
      </c>
      <c r="H1034" s="5">
        <v>39.5</v>
      </c>
      <c r="I1034" s="7">
        <v>34.288949000000002</v>
      </c>
      <c r="J1034" s="7">
        <f>Table1[[#This Row],[modulair]]-Table1[[#This Row],[adjusted_weighted_FEM_avg]]</f>
        <v>23.587769715534606</v>
      </c>
      <c r="K1034" s="5">
        <f>Table1[[#This Row],[purpleair]]-Table1[[#This Row],[adjusted_weighted_FEM_avg]]</f>
        <v>18.376718715534608</v>
      </c>
      <c r="L1034" s="5">
        <f>ABS(Table1[[#This Row],[modulair_err]])</f>
        <v>23.587769715534606</v>
      </c>
      <c r="M1034" s="5">
        <f>ABS(Table1[[#This Row],[purpleair_err]])</f>
        <v>18.376718715534608</v>
      </c>
      <c r="N1034" s="5">
        <f>Table1[[#This Row],[modulair_err]]^2</f>
        <v>556.38288015309149</v>
      </c>
      <c r="O1034" s="5">
        <f>Table1[[#This Row],[purpleair_err]]^2</f>
        <v>337.70379074987994</v>
      </c>
      <c r="P1034" s="5"/>
      <c r="Q1034" s="5"/>
    </row>
    <row r="1035" spans="1:17" x14ac:dyDescent="0.3">
      <c r="A1035" s="2">
        <v>45546.541666666701</v>
      </c>
      <c r="B1035" s="5">
        <v>27.5</v>
      </c>
      <c r="C1035" s="5"/>
      <c r="D1035" s="5">
        <v>29.2</v>
      </c>
      <c r="E1035" s="5">
        <f t="shared" si="22"/>
        <v>28.35</v>
      </c>
      <c r="F1035" s="5">
        <f>AVERAGE((Table1[[#This Row],[thermo]]*$S$7),(Table1[[#This Row],[1022]]*$T$7),( Table1[[#This Row],[1020]]*$U$7))</f>
        <v>12.536634907606796</v>
      </c>
      <c r="G1035" s="5">
        <f>AVERAGE((Table1[[#This Row],[thermo]]*$S$8),(Table1[[#This Row],[1022]]*$T$8),( Table1[[#This Row],[1020]]*$U$8))</f>
        <v>16.834768880983045</v>
      </c>
      <c r="H1035" s="5">
        <v>42.2</v>
      </c>
      <c r="I1035" s="7">
        <v>35.97092</v>
      </c>
      <c r="J1035" s="7">
        <f>Table1[[#This Row],[modulair]]-Table1[[#This Row],[adjusted_weighted_FEM_avg]]</f>
        <v>25.365231119016958</v>
      </c>
      <c r="K1035" s="5">
        <f>Table1[[#This Row],[purpleair]]-Table1[[#This Row],[adjusted_weighted_FEM_avg]]</f>
        <v>19.136151119016954</v>
      </c>
      <c r="L1035" s="5">
        <f>ABS(Table1[[#This Row],[modulair_err]])</f>
        <v>25.365231119016958</v>
      </c>
      <c r="M1035" s="5">
        <f>ABS(Table1[[#This Row],[purpleair_err]])</f>
        <v>19.136151119016954</v>
      </c>
      <c r="N1035" s="5">
        <f>Table1[[#This Row],[modulair_err]]^2</f>
        <v>643.3949497211463</v>
      </c>
      <c r="O1035" s="5">
        <f>Table1[[#This Row],[purpleair_err]]^2</f>
        <v>366.19227964985384</v>
      </c>
      <c r="P1035" s="5"/>
      <c r="Q1035" s="5"/>
    </row>
    <row r="1036" spans="1:17" x14ac:dyDescent="0.3">
      <c r="A1036" s="2">
        <v>45546.583333333299</v>
      </c>
      <c r="B1036" s="5">
        <v>25.1</v>
      </c>
      <c r="C1036" s="5"/>
      <c r="D1036" s="5">
        <v>23.8</v>
      </c>
      <c r="E1036" s="5">
        <f t="shared" si="22"/>
        <v>24.450000000000003</v>
      </c>
      <c r="F1036" s="5">
        <f>AVERAGE((Table1[[#This Row],[thermo]]*$S$7),(Table1[[#This Row],[1022]]*$T$7),( Table1[[#This Row],[1020]]*$U$7))</f>
        <v>10.665302155510629</v>
      </c>
      <c r="G1036" s="5">
        <f>AVERAGE((Table1[[#This Row],[thermo]]*$S$8),(Table1[[#This Row],[1022]]*$T$8),( Table1[[#This Row],[1020]]*$U$8))</f>
        <v>14.451708706921169</v>
      </c>
      <c r="H1036" s="5">
        <v>44.7</v>
      </c>
      <c r="I1036" s="7">
        <v>37.361657999999998</v>
      </c>
      <c r="J1036" s="7">
        <f>Table1[[#This Row],[modulair]]-Table1[[#This Row],[adjusted_weighted_FEM_avg]]</f>
        <v>30.248291293078836</v>
      </c>
      <c r="K1036" s="5">
        <f>Table1[[#This Row],[purpleair]]-Table1[[#This Row],[adjusted_weighted_FEM_avg]]</f>
        <v>22.909949293078832</v>
      </c>
      <c r="L1036" s="5">
        <f>ABS(Table1[[#This Row],[modulair_err]])</f>
        <v>30.248291293078836</v>
      </c>
      <c r="M1036" s="5">
        <f>ABS(Table1[[#This Row],[purpleair_err]])</f>
        <v>22.909949293078832</v>
      </c>
      <c r="N1036" s="5">
        <f>Table1[[#This Row],[modulair_err]]^2</f>
        <v>914.95912615094892</v>
      </c>
      <c r="O1036" s="5">
        <f>Table1[[#This Row],[purpleair_err]]^2</f>
        <v>524.86577661144327</v>
      </c>
      <c r="P1036" s="5"/>
      <c r="Q1036" s="5"/>
    </row>
    <row r="1037" spans="1:17" x14ac:dyDescent="0.3">
      <c r="A1037" s="2">
        <v>45546.625</v>
      </c>
      <c r="B1037" s="5">
        <v>35.700000000000003</v>
      </c>
      <c r="C1037" s="5"/>
      <c r="D1037" s="5">
        <v>28</v>
      </c>
      <c r="E1037" s="5">
        <f t="shared" si="22"/>
        <v>31.85</v>
      </c>
      <c r="F1037" s="5">
        <f>AVERAGE((Table1[[#This Row],[thermo]]*$S$7),(Table1[[#This Row],[1022]]*$T$7),( Table1[[#This Row],[1020]]*$U$7))</f>
        <v>13.574658463608538</v>
      </c>
      <c r="G1037" s="5">
        <f>AVERAGE((Table1[[#This Row],[thermo]]*$S$8),(Table1[[#This Row],[1022]]*$T$8),( Table1[[#This Row],[1020]]*$U$8))</f>
        <v>18.679792938694632</v>
      </c>
      <c r="H1037" s="5">
        <v>44.5</v>
      </c>
      <c r="I1037" s="7">
        <v>36.800792999999999</v>
      </c>
      <c r="J1037" s="7">
        <f>Table1[[#This Row],[modulair]]-Table1[[#This Row],[adjusted_weighted_FEM_avg]]</f>
        <v>25.820207061305368</v>
      </c>
      <c r="K1037" s="5">
        <f>Table1[[#This Row],[purpleair]]-Table1[[#This Row],[adjusted_weighted_FEM_avg]]</f>
        <v>18.121000061305367</v>
      </c>
      <c r="L1037" s="5">
        <f>ABS(Table1[[#This Row],[modulair_err]])</f>
        <v>25.820207061305368</v>
      </c>
      <c r="M1037" s="5">
        <f>ABS(Table1[[#This Row],[purpleair_err]])</f>
        <v>18.121000061305367</v>
      </c>
      <c r="N1037" s="5">
        <f>Table1[[#This Row],[modulair_err]]^2</f>
        <v>666.68309268868359</v>
      </c>
      <c r="O1037" s="5">
        <f>Table1[[#This Row],[purpleair_err]]^2</f>
        <v>328.37064322182908</v>
      </c>
      <c r="P1037" s="5"/>
      <c r="Q1037" s="5"/>
    </row>
    <row r="1038" spans="1:17" x14ac:dyDescent="0.3">
      <c r="A1038" s="2">
        <v>45546.666666666701</v>
      </c>
      <c r="B1038" s="5">
        <v>57</v>
      </c>
      <c r="C1038" s="5"/>
      <c r="D1038" s="5">
        <v>32.6</v>
      </c>
      <c r="E1038" s="5">
        <f t="shared" si="22"/>
        <v>44.8</v>
      </c>
      <c r="F1038" s="5">
        <f>AVERAGE((Table1[[#This Row],[thermo]]*$S$7),(Table1[[#This Row],[1022]]*$T$7),( Table1[[#This Row],[1020]]*$U$7))</f>
        <v>18.374311260591295</v>
      </c>
      <c r="G1038" s="5">
        <f>AVERAGE((Table1[[#This Row],[thermo]]*$S$8),(Table1[[#This Row],[1022]]*$T$8),( Table1[[#This Row],[1020]]*$U$8))</f>
        <v>25.945391949201127</v>
      </c>
      <c r="H1038" s="5">
        <v>40.6</v>
      </c>
      <c r="I1038" s="7">
        <v>38.232224000000002</v>
      </c>
      <c r="J1038" s="7">
        <f>Table1[[#This Row],[modulair]]-Table1[[#This Row],[adjusted_weighted_FEM_avg]]</f>
        <v>14.654608050798874</v>
      </c>
      <c r="K1038" s="5">
        <f>Table1[[#This Row],[purpleair]]-Table1[[#This Row],[adjusted_weighted_FEM_avg]]</f>
        <v>12.286832050798875</v>
      </c>
      <c r="L1038" s="5">
        <f>ABS(Table1[[#This Row],[modulair_err]])</f>
        <v>14.654608050798874</v>
      </c>
      <c r="M1038" s="5">
        <f>ABS(Table1[[#This Row],[purpleair_err]])</f>
        <v>12.286832050798875</v>
      </c>
      <c r="N1038" s="5">
        <f>Table1[[#This Row],[modulair_err]]^2</f>
        <v>214.75753712253916</v>
      </c>
      <c r="O1038" s="5">
        <f>Table1[[#This Row],[purpleair_err]]^2</f>
        <v>150.96624184453847</v>
      </c>
      <c r="P1038" s="5"/>
      <c r="Q1038" s="5"/>
    </row>
    <row r="1039" spans="1:17" x14ac:dyDescent="0.3">
      <c r="A1039" s="2">
        <v>45546.708333333299</v>
      </c>
      <c r="B1039" s="5">
        <v>64</v>
      </c>
      <c r="C1039" s="5"/>
      <c r="D1039" s="5">
        <v>13.3</v>
      </c>
      <c r="E1039" s="5">
        <f t="shared" si="22"/>
        <v>38.65</v>
      </c>
      <c r="F1039" s="5">
        <f>AVERAGE((Table1[[#This Row],[thermo]]*$S$7),(Table1[[#This Row],[1022]]*$T$7),( Table1[[#This Row],[1020]]*$U$7))</f>
        <v>14.279328548583978</v>
      </c>
      <c r="G1039" s="5">
        <f>AVERAGE((Table1[[#This Row],[thermo]]*$S$8),(Table1[[#This Row],[1022]]*$T$8),( Table1[[#This Row],[1020]]*$U$8))</f>
        <v>21.663755521079533</v>
      </c>
      <c r="H1039" s="5">
        <v>15.6</v>
      </c>
      <c r="I1039" s="7">
        <v>14.340650999999999</v>
      </c>
      <c r="J1039" s="7">
        <f>Table1[[#This Row],[modulair]]-Table1[[#This Row],[adjusted_weighted_FEM_avg]]</f>
        <v>-6.0637555210795338</v>
      </c>
      <c r="K1039" s="5">
        <f>Table1[[#This Row],[purpleair]]-Table1[[#This Row],[adjusted_weighted_FEM_avg]]</f>
        <v>-7.323104521079534</v>
      </c>
      <c r="L1039" s="5">
        <f>ABS(Table1[[#This Row],[modulair_err]])</f>
        <v>6.0637555210795338</v>
      </c>
      <c r="M1039" s="5">
        <f>ABS(Table1[[#This Row],[purpleair_err]])</f>
        <v>7.323104521079534</v>
      </c>
      <c r="N1039" s="5">
        <f>Table1[[#This Row],[modulair_err]]^2</f>
        <v>36.769131019422531</v>
      </c>
      <c r="O1039" s="5">
        <f>Table1[[#This Row],[purpleair_err]]^2</f>
        <v>53.627859826655509</v>
      </c>
      <c r="P1039" s="5"/>
      <c r="Q1039" s="5"/>
    </row>
    <row r="1040" spans="1:17" x14ac:dyDescent="0.3">
      <c r="A1040" s="2">
        <v>45546.75</v>
      </c>
      <c r="B1040" s="5">
        <v>-12.6</v>
      </c>
      <c r="C1040" s="5"/>
      <c r="D1040" s="5">
        <v>13.3</v>
      </c>
      <c r="E1040" s="5">
        <f t="shared" si="22"/>
        <v>0.35000000000000053</v>
      </c>
      <c r="F1040" s="5">
        <f>AVERAGE((Table1[[#This Row],[thermo]]*$S$7),(Table1[[#This Row],[1022]]*$T$7),( Table1[[#This Row],[1020]]*$U$7))</f>
        <v>1.5273995774804856</v>
      </c>
      <c r="G1040" s="5">
        <f>AVERAGE((Table1[[#This Row],[thermo]]*$S$8),(Table1[[#This Row],[1022]]*$T$8),( Table1[[#This Row],[1020]]*$U$8))</f>
        <v>0.83621857384484011</v>
      </c>
      <c r="H1040" s="5">
        <v>12.6</v>
      </c>
      <c r="I1040" s="7">
        <v>13.101575</v>
      </c>
      <c r="J1040" s="7">
        <f>Table1[[#This Row],[modulair]]-Table1[[#This Row],[adjusted_weighted_FEM_avg]]</f>
        <v>11.763781426155159</v>
      </c>
      <c r="K1040" s="5">
        <f>Table1[[#This Row],[purpleair]]-Table1[[#This Row],[adjusted_weighted_FEM_avg]]</f>
        <v>12.26535642615516</v>
      </c>
      <c r="L1040" s="5">
        <f>ABS(Table1[[#This Row],[modulair_err]])</f>
        <v>11.763781426155159</v>
      </c>
      <c r="M1040" s="5">
        <f>ABS(Table1[[#This Row],[purpleair_err]])</f>
        <v>12.26535642615516</v>
      </c>
      <c r="N1040" s="5">
        <f>Table1[[#This Row],[modulair_err]]^2</f>
        <v>138.38655344235312</v>
      </c>
      <c r="O1040" s="5">
        <f>Table1[[#This Row],[purpleair_err]]^2</f>
        <v>150.43896826062567</v>
      </c>
      <c r="P1040" s="5"/>
      <c r="Q1040" s="5"/>
    </row>
    <row r="1041" spans="1:17" x14ac:dyDescent="0.3">
      <c r="A1041" s="2">
        <v>45546.791666666701</v>
      </c>
      <c r="B1041" s="5">
        <v>-0.4</v>
      </c>
      <c r="C1041" s="5"/>
      <c r="D1041" s="5">
        <v>11.3</v>
      </c>
      <c r="E1041" s="5">
        <f t="shared" si="22"/>
        <v>5.45</v>
      </c>
      <c r="F1041" s="5">
        <f>AVERAGE((Table1[[#This Row],[thermo]]*$S$7),(Table1[[#This Row],[1022]]*$T$7),( Table1[[#This Row],[1020]]*$U$7))</f>
        <v>3.0132765769400698</v>
      </c>
      <c r="G1041" s="5">
        <f>AVERAGE((Table1[[#This Row],[thermo]]*$S$8),(Table1[[#This Row],[1022]]*$T$8),( Table1[[#This Row],[1020]]*$U$8))</f>
        <v>3.5124720618157048</v>
      </c>
      <c r="H1041" s="5">
        <v>11.2</v>
      </c>
      <c r="I1041" s="7">
        <v>9.9733049999999999</v>
      </c>
      <c r="J1041" s="7">
        <f>Table1[[#This Row],[modulair]]-Table1[[#This Row],[adjusted_weighted_FEM_avg]]</f>
        <v>7.687527938184294</v>
      </c>
      <c r="K1041" s="5">
        <f>Table1[[#This Row],[purpleair]]-Table1[[#This Row],[adjusted_weighted_FEM_avg]]</f>
        <v>6.4608329381842946</v>
      </c>
      <c r="L1041" s="5">
        <f>ABS(Table1[[#This Row],[modulair_err]])</f>
        <v>7.687527938184294</v>
      </c>
      <c r="M1041" s="5">
        <f>ABS(Table1[[#This Row],[purpleair_err]])</f>
        <v>6.4608329381842946</v>
      </c>
      <c r="N1041" s="5">
        <f>Table1[[#This Row],[modulair_err]]^2</f>
        <v>59.098085800364061</v>
      </c>
      <c r="O1041" s="5">
        <f>Table1[[#This Row],[purpleair_err]]^2</f>
        <v>41.742362255127105</v>
      </c>
      <c r="P1041" s="5"/>
      <c r="Q1041" s="5"/>
    </row>
    <row r="1042" spans="1:17" x14ac:dyDescent="0.3">
      <c r="A1042" s="2">
        <v>45546.833333333299</v>
      </c>
      <c r="B1042" s="5">
        <v>8</v>
      </c>
      <c r="C1042" s="5"/>
      <c r="D1042" s="5">
        <v>8.6999999999999993</v>
      </c>
      <c r="E1042" s="5">
        <f t="shared" si="22"/>
        <v>8.35</v>
      </c>
      <c r="F1042" s="5">
        <f>AVERAGE((Table1[[#This Row],[thermo]]*$S$7),(Table1[[#This Row],[1022]]*$T$7),( Table1[[#This Row],[1020]]*$U$7))</f>
        <v>3.7030186328376309</v>
      </c>
      <c r="G1042" s="5">
        <f>AVERAGE((Table1[[#This Row],[thermo]]*$S$8),(Table1[[#This Row],[1022]]*$T$8),( Table1[[#This Row],[1020]]*$U$8))</f>
        <v>4.9632278934836931</v>
      </c>
      <c r="H1042" s="5">
        <v>5.9</v>
      </c>
      <c r="I1042" s="7">
        <v>4.3596300000000001</v>
      </c>
      <c r="J1042" s="7">
        <f>Table1[[#This Row],[modulair]]-Table1[[#This Row],[adjusted_weighted_FEM_avg]]</f>
        <v>0.93677210651630727</v>
      </c>
      <c r="K1042" s="5">
        <f>Table1[[#This Row],[purpleair]]-Table1[[#This Row],[adjusted_weighted_FEM_avg]]</f>
        <v>-0.60359789348369297</v>
      </c>
      <c r="L1042" s="5">
        <f>ABS(Table1[[#This Row],[modulair_err]])</f>
        <v>0.93677210651630727</v>
      </c>
      <c r="M1042" s="5">
        <f>ABS(Table1[[#This Row],[purpleair_err]])</f>
        <v>0.60359789348369297</v>
      </c>
      <c r="N1042" s="5">
        <f>Table1[[#This Row],[modulair_err]]^2</f>
        <v>0.87754197954699975</v>
      </c>
      <c r="O1042" s="5">
        <f>Table1[[#This Row],[purpleair_err]]^2</f>
        <v>0.36433041701795155</v>
      </c>
      <c r="P1042" s="5"/>
      <c r="Q1042" s="5"/>
    </row>
    <row r="1043" spans="1:17" x14ac:dyDescent="0.3">
      <c r="A1043" s="2">
        <v>45546.875</v>
      </c>
      <c r="B1043" s="5">
        <v>8.1</v>
      </c>
      <c r="C1043" s="5"/>
      <c r="D1043" s="5">
        <v>7.7</v>
      </c>
      <c r="E1043" s="5">
        <f t="shared" si="22"/>
        <v>7.9</v>
      </c>
      <c r="F1043" s="5">
        <f>AVERAGE((Table1[[#This Row],[thermo]]*$S$7),(Table1[[#This Row],[1022]]*$T$7),( Table1[[#This Row],[1020]]*$U$7))</f>
        <v>3.447111521253833</v>
      </c>
      <c r="G1043" s="5">
        <f>AVERAGE((Table1[[#This Row],[thermo]]*$S$8),(Table1[[#This Row],[1022]]*$T$8),( Table1[[#This Row],[1020]]*$U$8))</f>
        <v>4.6699548765891228</v>
      </c>
      <c r="H1043" s="5">
        <v>5</v>
      </c>
      <c r="I1043" s="7">
        <v>3.5597699999999999</v>
      </c>
      <c r="J1043" s="7">
        <f>Table1[[#This Row],[modulair]]-Table1[[#This Row],[adjusted_weighted_FEM_avg]]</f>
        <v>0.33004512341087722</v>
      </c>
      <c r="K1043" s="5">
        <f>Table1[[#This Row],[purpleair]]-Table1[[#This Row],[adjusted_weighted_FEM_avg]]</f>
        <v>-1.1101848765891229</v>
      </c>
      <c r="L1043" s="5">
        <f>ABS(Table1[[#This Row],[modulair_err]])</f>
        <v>0.33004512341087722</v>
      </c>
      <c r="M1043" s="5">
        <f>ABS(Table1[[#This Row],[purpleair_err]])</f>
        <v>1.1101848765891229</v>
      </c>
      <c r="N1043" s="5">
        <f>Table1[[#This Row],[modulair_err]]^2</f>
        <v>0.10892978348730117</v>
      </c>
      <c r="O1043" s="5">
        <f>Table1[[#This Row],[purpleair_err]]^2</f>
        <v>1.2325104602072061</v>
      </c>
      <c r="P1043" s="5"/>
      <c r="Q1043" s="5"/>
    </row>
    <row r="1044" spans="1:17" x14ac:dyDescent="0.3">
      <c r="A1044" s="2">
        <v>45546.916666666701</v>
      </c>
      <c r="B1044" s="5">
        <v>0.1</v>
      </c>
      <c r="C1044" s="5"/>
      <c r="D1044" s="5">
        <v>5.5</v>
      </c>
      <c r="E1044" s="5">
        <f t="shared" si="22"/>
        <v>2.8</v>
      </c>
      <c r="F1044" s="5">
        <f>AVERAGE((Table1[[#This Row],[thermo]]*$S$7),(Table1[[#This Row],[1022]]*$T$7),( Table1[[#This Row],[1020]]*$U$7))</f>
        <v>1.5156973882698603</v>
      </c>
      <c r="G1044" s="5">
        <f>AVERAGE((Table1[[#This Row],[thermo]]*$S$8),(Table1[[#This Row],[1022]]*$T$8),( Table1[[#This Row],[1020]]*$U$8))</f>
        <v>1.789736567015467</v>
      </c>
      <c r="H1044" s="5">
        <v>4.9000000000000004</v>
      </c>
      <c r="I1044" s="7">
        <v>5.4475110000000004</v>
      </c>
      <c r="J1044" s="7">
        <f>Table1[[#This Row],[modulair]]-Table1[[#This Row],[adjusted_weighted_FEM_avg]]</f>
        <v>3.1102634329845333</v>
      </c>
      <c r="K1044" s="5">
        <f>Table1[[#This Row],[purpleair]]-Table1[[#This Row],[adjusted_weighted_FEM_avg]]</f>
        <v>3.6577744329845334</v>
      </c>
      <c r="L1044" s="5">
        <f>ABS(Table1[[#This Row],[modulair_err]])</f>
        <v>3.1102634329845333</v>
      </c>
      <c r="M1044" s="5">
        <f>ABS(Table1[[#This Row],[purpleair_err]])</f>
        <v>3.6577744329845334</v>
      </c>
      <c r="N1044" s="5">
        <f>Table1[[#This Row],[modulair_err]]^2</f>
        <v>9.6737386225607356</v>
      </c>
      <c r="O1044" s="5">
        <f>Table1[[#This Row],[purpleair_err]]^2</f>
        <v>13.379313802595325</v>
      </c>
      <c r="P1044" s="5"/>
      <c r="Q1044" s="5"/>
    </row>
    <row r="1045" spans="1:17" x14ac:dyDescent="0.3">
      <c r="A1045" s="2">
        <v>45546.958333333299</v>
      </c>
      <c r="B1045" s="5">
        <v>1.2</v>
      </c>
      <c r="C1045" s="5"/>
      <c r="D1045" s="5">
        <v>2.8</v>
      </c>
      <c r="E1045" s="5">
        <f t="shared" si="22"/>
        <v>2</v>
      </c>
      <c r="F1045" s="5">
        <f>AVERAGE((Table1[[#This Row],[thermo]]*$S$7),(Table1[[#This Row],[1022]]*$T$7),( Table1[[#This Row],[1020]]*$U$7))</f>
        <v>0.96292182989198594</v>
      </c>
      <c r="G1045" s="5">
        <f>AVERAGE((Table1[[#This Row],[thermo]]*$S$8),(Table1[[#This Row],[1022]]*$T$8),( Table1[[#This Row],[1020]]*$U$8))</f>
        <v>1.2235763883218622</v>
      </c>
      <c r="H1045" s="5">
        <v>3.8</v>
      </c>
      <c r="I1045" s="7">
        <v>4.0686349999999996</v>
      </c>
      <c r="J1045" s="7">
        <f>Table1[[#This Row],[modulair]]-Table1[[#This Row],[adjusted_weighted_FEM_avg]]</f>
        <v>2.5764236116781376</v>
      </c>
      <c r="K1045" s="5">
        <f>Table1[[#This Row],[purpleair]]-Table1[[#This Row],[adjusted_weighted_FEM_avg]]</f>
        <v>2.8450586116781373</v>
      </c>
      <c r="L1045" s="5">
        <f>ABS(Table1[[#This Row],[modulair_err]])</f>
        <v>2.5764236116781376</v>
      </c>
      <c r="M1045" s="5">
        <f>ABS(Table1[[#This Row],[purpleair_err]])</f>
        <v>2.8450586116781373</v>
      </c>
      <c r="N1045" s="5">
        <f>Table1[[#This Row],[modulair_err]]^2</f>
        <v>6.6379586268126189</v>
      </c>
      <c r="O1045" s="5">
        <f>Table1[[#This Row],[purpleair_err]]^2</f>
        <v>8.0943585038839299</v>
      </c>
      <c r="P1045" s="5"/>
      <c r="Q1045" s="5"/>
    </row>
    <row r="1046" spans="1:17" x14ac:dyDescent="0.3">
      <c r="A1046" s="2">
        <v>45547</v>
      </c>
      <c r="B1046" s="5">
        <v>6.5</v>
      </c>
      <c r="C1046" s="5"/>
      <c r="D1046" s="5">
        <v>1.8</v>
      </c>
      <c r="E1046" s="5">
        <f t="shared" si="22"/>
        <v>4.1500000000000004</v>
      </c>
      <c r="F1046" s="5">
        <f>AVERAGE((Table1[[#This Row],[thermo]]*$S$7),(Table1[[#This Row],[1022]]*$T$7),( Table1[[#This Row],[1020]]*$U$7))</f>
        <v>1.5726809147799659</v>
      </c>
      <c r="G1046" s="5">
        <f>AVERAGE((Table1[[#This Row],[thermo]]*$S$8),(Table1[[#This Row],[1022]]*$T$8),( Table1[[#This Row],[1020]]*$U$8))</f>
        <v>2.3441831641899613</v>
      </c>
      <c r="H1046" s="5">
        <v>4.0999999999999996</v>
      </c>
      <c r="I1046" s="7">
        <v>4.6922769999999998</v>
      </c>
      <c r="J1046" s="7">
        <f>Table1[[#This Row],[modulair]]-Table1[[#This Row],[adjusted_weighted_FEM_avg]]</f>
        <v>1.7558168358100383</v>
      </c>
      <c r="K1046" s="5">
        <f>Table1[[#This Row],[purpleair]]-Table1[[#This Row],[adjusted_weighted_FEM_avg]]</f>
        <v>2.3480938358100385</v>
      </c>
      <c r="L1046" s="5">
        <f>ABS(Table1[[#This Row],[modulair_err]])</f>
        <v>1.7558168358100383</v>
      </c>
      <c r="M1046" s="5">
        <f>ABS(Table1[[#This Row],[purpleair_err]])</f>
        <v>2.3480938358100385</v>
      </c>
      <c r="N1046" s="5">
        <f>Table1[[#This Row],[modulair_err]]^2</f>
        <v>3.0828927609139751</v>
      </c>
      <c r="O1046" s="5">
        <f>Table1[[#This Row],[purpleair_err]]^2</f>
        <v>5.5135446617691004</v>
      </c>
      <c r="P1046" s="5"/>
      <c r="Q1046" s="5"/>
    </row>
    <row r="1047" spans="1:17" x14ac:dyDescent="0.3">
      <c r="A1047" s="2">
        <v>45547.041666666701</v>
      </c>
      <c r="B1047" s="5">
        <v>5</v>
      </c>
      <c r="C1047" s="5"/>
      <c r="D1047" s="5">
        <v>2.5</v>
      </c>
      <c r="E1047" s="5">
        <f t="shared" si="22"/>
        <v>3.75</v>
      </c>
      <c r="F1047" s="5">
        <f>AVERAGE((Table1[[#This Row],[thermo]]*$S$7),(Table1[[#This Row],[1022]]*$T$7),( Table1[[#This Row],[1020]]*$U$7))</f>
        <v>1.5137576888588853</v>
      </c>
      <c r="G1047" s="5">
        <f>AVERAGE((Table1[[#This Row],[thermo]]*$S$8),(Table1[[#This Row],[1022]]*$T$8),( Table1[[#This Row],[1020]]*$U$8))</f>
        <v>2.160657333006426</v>
      </c>
      <c r="H1047" s="5">
        <v>4.0999999999999996</v>
      </c>
      <c r="I1047" s="7">
        <v>5.1327210000000001</v>
      </c>
      <c r="J1047" s="7">
        <f>Table1[[#This Row],[modulair]]-Table1[[#This Row],[adjusted_weighted_FEM_avg]]</f>
        <v>1.9393426669935736</v>
      </c>
      <c r="K1047" s="5">
        <f>Table1[[#This Row],[purpleair]]-Table1[[#This Row],[adjusted_weighted_FEM_avg]]</f>
        <v>2.972063666993574</v>
      </c>
      <c r="L1047" s="5">
        <f>ABS(Table1[[#This Row],[modulair_err]])</f>
        <v>1.9393426669935736</v>
      </c>
      <c r="M1047" s="5">
        <f>ABS(Table1[[#This Row],[purpleair_err]])</f>
        <v>2.972063666993574</v>
      </c>
      <c r="N1047" s="5">
        <f>Table1[[#This Row],[modulair_err]]^2</f>
        <v>3.7610499800217467</v>
      </c>
      <c r="O1047" s="5">
        <f>Table1[[#This Row],[purpleair_err]]^2</f>
        <v>8.8331624406632905</v>
      </c>
      <c r="P1047" s="5"/>
      <c r="Q1047" s="5"/>
    </row>
    <row r="1048" spans="1:17" x14ac:dyDescent="0.3">
      <c r="A1048" s="2">
        <v>45547.083333333299</v>
      </c>
      <c r="B1048" s="5">
        <v>10.199999999999999</v>
      </c>
      <c r="C1048" s="5"/>
      <c r="D1048" s="5">
        <v>2</v>
      </c>
      <c r="E1048" s="5">
        <f t="shared" si="22"/>
        <v>6.1</v>
      </c>
      <c r="F1048" s="5">
        <f>AVERAGE((Table1[[#This Row],[thermo]]*$S$7),(Table1[[#This Row],[1022]]*$T$7),( Table1[[#This Row],[1020]]*$U$7))</f>
        <v>2.2431466161111504</v>
      </c>
      <c r="G1048" s="5">
        <f>AVERAGE((Table1[[#This Row],[thermo]]*$S$8),(Table1[[#This Row],[1022]]*$T$8),( Table1[[#This Row],[1020]]*$U$8))</f>
        <v>3.4143056193144763</v>
      </c>
      <c r="H1048" s="5">
        <v>4.3</v>
      </c>
      <c r="I1048" s="7">
        <v>5.5203430000000004</v>
      </c>
      <c r="J1048" s="7">
        <f>Table1[[#This Row],[modulair]]-Table1[[#This Row],[adjusted_weighted_FEM_avg]]</f>
        <v>0.88569438068552353</v>
      </c>
      <c r="K1048" s="5">
        <f>Table1[[#This Row],[purpleair]]-Table1[[#This Row],[adjusted_weighted_FEM_avg]]</f>
        <v>2.1060373806855242</v>
      </c>
      <c r="L1048" s="5">
        <f>ABS(Table1[[#This Row],[modulair_err]])</f>
        <v>0.88569438068552353</v>
      </c>
      <c r="M1048" s="5">
        <f>ABS(Table1[[#This Row],[purpleair_err]])</f>
        <v>2.1060373806855242</v>
      </c>
      <c r="N1048" s="5">
        <f>Table1[[#This Row],[modulair_err]]^2</f>
        <v>0.78445453597791304</v>
      </c>
      <c r="O1048" s="5">
        <f>Table1[[#This Row],[purpleair_err]]^2</f>
        <v>4.4353934488447431</v>
      </c>
      <c r="P1048" s="5"/>
      <c r="Q1048" s="5"/>
    </row>
    <row r="1049" spans="1:17" x14ac:dyDescent="0.3">
      <c r="A1049" s="2">
        <v>45547.125</v>
      </c>
      <c r="B1049" s="5">
        <v>7.7</v>
      </c>
      <c r="C1049" s="5"/>
      <c r="D1049" s="5">
        <v>3.7</v>
      </c>
      <c r="E1049" s="5">
        <f t="shared" si="22"/>
        <v>5.7</v>
      </c>
      <c r="F1049" s="5">
        <f>AVERAGE((Table1[[#This Row],[thermo]]*$S$7),(Table1[[#This Row],[1022]]*$T$7),( Table1[[#This Row],[1020]]*$U$7))</f>
        <v>2.2903036600768298</v>
      </c>
      <c r="G1049" s="5">
        <f>AVERAGE((Table1[[#This Row],[thermo]]*$S$8),(Table1[[#This Row],[1022]]*$T$8),( Table1[[#This Row],[1020]]*$U$8))</f>
        <v>3.279342840893511</v>
      </c>
      <c r="H1049" s="5">
        <v>4.3</v>
      </c>
      <c r="I1049" s="7">
        <v>4.729851</v>
      </c>
      <c r="J1049" s="7">
        <f>Table1[[#This Row],[modulair]]-Table1[[#This Row],[adjusted_weighted_FEM_avg]]</f>
        <v>1.0206571591064888</v>
      </c>
      <c r="K1049" s="5">
        <f>Table1[[#This Row],[purpleair]]-Table1[[#This Row],[adjusted_weighted_FEM_avg]]</f>
        <v>1.450508159106489</v>
      </c>
      <c r="L1049" s="5">
        <f>ABS(Table1[[#This Row],[modulair_err]])</f>
        <v>1.0206571591064888</v>
      </c>
      <c r="M1049" s="5">
        <f>ABS(Table1[[#This Row],[purpleair_err]])</f>
        <v>1.450508159106489</v>
      </c>
      <c r="N1049" s="5">
        <f>Table1[[#This Row],[modulair_err]]^2</f>
        <v>1.0417410364353283</v>
      </c>
      <c r="O1049" s="5">
        <f>Table1[[#This Row],[purpleair_err]]^2</f>
        <v>2.1039739196344955</v>
      </c>
      <c r="P1049" s="5"/>
      <c r="Q1049" s="5"/>
    </row>
    <row r="1050" spans="1:17" x14ac:dyDescent="0.3">
      <c r="A1050" s="2">
        <v>45547.166666666701</v>
      </c>
      <c r="B1050" s="5">
        <v>20.6</v>
      </c>
      <c r="C1050" s="5"/>
      <c r="D1050" s="5">
        <v>6.2</v>
      </c>
      <c r="E1050" s="5">
        <f t="shared" si="22"/>
        <v>13.4</v>
      </c>
      <c r="F1050" s="5">
        <f>AVERAGE((Table1[[#This Row],[thermo]]*$S$7),(Table1[[#This Row],[1022]]*$T$7),( Table1[[#This Row],[1020]]*$U$7))</f>
        <v>5.1192080704986083</v>
      </c>
      <c r="G1050" s="5">
        <f>AVERAGE((Table1[[#This Row],[thermo]]*$S$8),(Table1[[#This Row],[1022]]*$T$8),( Table1[[#This Row],[1020]]*$U$8))</f>
        <v>7.5880098590586078</v>
      </c>
      <c r="H1050" s="5">
        <v>4</v>
      </c>
      <c r="I1050" s="7">
        <v>3.5840169999999998</v>
      </c>
      <c r="J1050" s="7">
        <f>Table1[[#This Row],[modulair]]-Table1[[#This Row],[adjusted_weighted_FEM_avg]]</f>
        <v>-3.5880098590586078</v>
      </c>
      <c r="K1050" s="5">
        <f>Table1[[#This Row],[purpleair]]-Table1[[#This Row],[adjusted_weighted_FEM_avg]]</f>
        <v>-4.0039928590586076</v>
      </c>
      <c r="L1050" s="5">
        <f>ABS(Table1[[#This Row],[modulair_err]])</f>
        <v>3.5880098590586078</v>
      </c>
      <c r="M1050" s="5">
        <f>ABS(Table1[[#This Row],[purpleair_err]])</f>
        <v>4.0039928590586076</v>
      </c>
      <c r="N1050" s="5">
        <f>Table1[[#This Row],[modulair_err]]^2</f>
        <v>12.87381474870177</v>
      </c>
      <c r="O1050" s="5">
        <f>Table1[[#This Row],[purpleair_err]]^2</f>
        <v>16.031958815392322</v>
      </c>
      <c r="P1050" s="5"/>
      <c r="Q1050" s="5"/>
    </row>
    <row r="1051" spans="1:17" x14ac:dyDescent="0.3">
      <c r="A1051" s="2">
        <v>45547.208333333299</v>
      </c>
      <c r="B1051" s="5">
        <v>18</v>
      </c>
      <c r="C1051" s="5"/>
      <c r="D1051" s="5">
        <v>5.7</v>
      </c>
      <c r="E1051" s="5">
        <f t="shared" si="22"/>
        <v>11.85</v>
      </c>
      <c r="F1051" s="5">
        <f>AVERAGE((Table1[[#This Row],[thermo]]*$S$7),(Table1[[#This Row],[1022]]*$T$7),( Table1[[#This Row],[1020]]*$U$7))</f>
        <v>4.5500977030432068</v>
      </c>
      <c r="G1051" s="5">
        <f>AVERAGE((Table1[[#This Row],[thermo]]*$S$8),(Table1[[#This Row],[1022]]*$T$8),( Table1[[#This Row],[1020]]*$U$8))</f>
        <v>6.720838456222654</v>
      </c>
      <c r="H1051" s="5">
        <v>4.4000000000000004</v>
      </c>
      <c r="I1051" s="7">
        <v>3.9647250000000001</v>
      </c>
      <c r="J1051" s="7">
        <f>Table1[[#This Row],[modulair]]-Table1[[#This Row],[adjusted_weighted_FEM_avg]]</f>
        <v>-2.3208384562226536</v>
      </c>
      <c r="K1051" s="5">
        <f>Table1[[#This Row],[purpleair]]-Table1[[#This Row],[adjusted_weighted_FEM_avg]]</f>
        <v>-2.7561134562226539</v>
      </c>
      <c r="L1051" s="5">
        <f>ABS(Table1[[#This Row],[modulair_err]])</f>
        <v>2.3208384562226536</v>
      </c>
      <c r="M1051" s="5">
        <f>ABS(Table1[[#This Row],[purpleair_err]])</f>
        <v>2.7561134562226539</v>
      </c>
      <c r="N1051" s="5">
        <f>Table1[[#This Row],[modulair_err]]^2</f>
        <v>5.3862911398819504</v>
      </c>
      <c r="O1051" s="5">
        <f>Table1[[#This Row],[purpleair_err]]^2</f>
        <v>7.5961613835715829</v>
      </c>
      <c r="P1051" s="5"/>
      <c r="Q1051" s="5"/>
    </row>
    <row r="1052" spans="1:17" x14ac:dyDescent="0.3">
      <c r="A1052" s="2">
        <v>45547.25</v>
      </c>
      <c r="B1052" s="5">
        <v>17.899999999999999</v>
      </c>
      <c r="C1052" s="5"/>
      <c r="D1052" s="5">
        <v>3.2</v>
      </c>
      <c r="E1052" s="5">
        <f t="shared" si="22"/>
        <v>10.549999999999999</v>
      </c>
      <c r="F1052" s="5">
        <f>AVERAGE((Table1[[#This Row],[thermo]]*$S$7),(Table1[[#This Row],[1022]]*$T$7),( Table1[[#This Row],[1020]]*$U$7))</f>
        <v>3.8520639300904196</v>
      </c>
      <c r="G1052" s="5">
        <f>AVERAGE((Table1[[#This Row],[thermo]]*$S$8),(Table1[[#This Row],[1022]]*$T$8),( Table1[[#This Row],[1020]]*$U$8))</f>
        <v>5.8924909279348965</v>
      </c>
      <c r="H1052" s="5">
        <v>4.0999999999999996</v>
      </c>
      <c r="I1052" s="7">
        <v>3.3063487</v>
      </c>
      <c r="J1052" s="7">
        <f>Table1[[#This Row],[modulair]]-Table1[[#This Row],[adjusted_weighted_FEM_avg]]</f>
        <v>-1.7924909279348968</v>
      </c>
      <c r="K1052" s="5">
        <f>Table1[[#This Row],[purpleair]]-Table1[[#This Row],[adjusted_weighted_FEM_avg]]</f>
        <v>-2.5861422279348965</v>
      </c>
      <c r="L1052" s="5">
        <f>ABS(Table1[[#This Row],[modulair_err]])</f>
        <v>1.7924909279348968</v>
      </c>
      <c r="M1052" s="5">
        <f>ABS(Table1[[#This Row],[purpleair_err]])</f>
        <v>2.5861422279348965</v>
      </c>
      <c r="N1052" s="5">
        <f>Table1[[#This Row],[modulair_err]]^2</f>
        <v>3.2130237267289075</v>
      </c>
      <c r="O1052" s="5">
        <f>Table1[[#This Row],[purpleair_err]]^2</f>
        <v>6.6881316231080703</v>
      </c>
      <c r="P1052" s="5"/>
      <c r="Q1052" s="5"/>
    </row>
    <row r="1053" spans="1:17" x14ac:dyDescent="0.3">
      <c r="A1053" s="2">
        <v>45547.291666666701</v>
      </c>
      <c r="B1053" s="5">
        <v>-3</v>
      </c>
      <c r="C1053" s="5"/>
      <c r="D1053" s="5">
        <v>5.5</v>
      </c>
      <c r="E1053" s="5">
        <f t="shared" si="22"/>
        <v>1.25</v>
      </c>
      <c r="F1053" s="5">
        <f>AVERAGE((Table1[[#This Row],[thermo]]*$S$7),(Table1[[#This Row],[1022]]*$T$7),( Table1[[#This Row],[1020]]*$U$7))</f>
        <v>0.999627155757839</v>
      </c>
      <c r="G1053" s="5">
        <f>AVERAGE((Table1[[#This Row],[thermo]]*$S$8),(Table1[[#This Row],[1022]]*$T$8),( Table1[[#This Row],[1020]]*$U$8))</f>
        <v>0.94684669056079918</v>
      </c>
      <c r="H1053" s="5">
        <v>3.9</v>
      </c>
      <c r="I1053" s="7">
        <v>3.6092960000000001</v>
      </c>
      <c r="J1053" s="7">
        <f>Table1[[#This Row],[modulair]]-Table1[[#This Row],[adjusted_weighted_FEM_avg]]</f>
        <v>2.9531533094392008</v>
      </c>
      <c r="K1053" s="5">
        <f>Table1[[#This Row],[purpleair]]-Table1[[#This Row],[adjusted_weighted_FEM_avg]]</f>
        <v>2.662449309439201</v>
      </c>
      <c r="L1053" s="5">
        <f>ABS(Table1[[#This Row],[modulair_err]])</f>
        <v>2.9531533094392008</v>
      </c>
      <c r="M1053" s="5">
        <f>ABS(Table1[[#This Row],[purpleair_err]])</f>
        <v>2.662449309439201</v>
      </c>
      <c r="N1053" s="5">
        <f>Table1[[#This Row],[modulair_err]]^2</f>
        <v>8.7211144690517042</v>
      </c>
      <c r="O1053" s="5">
        <f>Table1[[#This Row],[purpleair_err]]^2</f>
        <v>7.0886363253332778</v>
      </c>
      <c r="P1053" s="5"/>
      <c r="Q1053" s="5"/>
    </row>
    <row r="1054" spans="1:17" x14ac:dyDescent="0.3">
      <c r="A1054" s="2">
        <v>45547.333333333299</v>
      </c>
      <c r="B1054" s="5">
        <v>-16.100000000000001</v>
      </c>
      <c r="C1054" s="5"/>
      <c r="D1054" s="5">
        <v>3.5</v>
      </c>
      <c r="E1054" s="5">
        <f t="shared" si="22"/>
        <v>-6.3000000000000007</v>
      </c>
      <c r="F1054" s="5">
        <f>AVERAGE((Table1[[#This Row],[thermo]]*$S$7),(Table1[[#This Row],[1022]]*$T$7),( Table1[[#This Row],[1020]]*$U$7))</f>
        <v>-1.7262948391548807</v>
      </c>
      <c r="G1054" s="5">
        <f>AVERAGE((Table1[[#This Row],[thermo]]*$S$8),(Table1[[#This Row],[1022]]*$T$8),( Table1[[#This Row],[1020]]*$U$8))</f>
        <v>-3.2559688131790119</v>
      </c>
      <c r="H1054" s="5">
        <v>5.7</v>
      </c>
      <c r="I1054" s="7">
        <v>4.9693167000000003</v>
      </c>
      <c r="J1054" s="7">
        <f>Table1[[#This Row],[modulair]]-Table1[[#This Row],[adjusted_weighted_FEM_avg]]</f>
        <v>8.9559688131790125</v>
      </c>
      <c r="K1054" s="5">
        <f>Table1[[#This Row],[purpleair]]-Table1[[#This Row],[adjusted_weighted_FEM_avg]]</f>
        <v>8.2252855131790117</v>
      </c>
      <c r="L1054" s="5">
        <f>ABS(Table1[[#This Row],[modulair_err]])</f>
        <v>8.9559688131790125</v>
      </c>
      <c r="M1054" s="5">
        <f>ABS(Table1[[#This Row],[purpleair_err]])</f>
        <v>8.2252855131790117</v>
      </c>
      <c r="N1054" s="5">
        <f>Table1[[#This Row],[modulair_err]]^2</f>
        <v>80.209377382635083</v>
      </c>
      <c r="O1054" s="5">
        <f>Table1[[#This Row],[purpleair_err]]^2</f>
        <v>67.655321773312522</v>
      </c>
      <c r="P1054" s="5"/>
      <c r="Q1054" s="5"/>
    </row>
    <row r="1055" spans="1:17" x14ac:dyDescent="0.3">
      <c r="A1055" s="2">
        <v>45547.375</v>
      </c>
      <c r="B1055" s="5">
        <v>7.2</v>
      </c>
      <c r="C1055" s="5"/>
      <c r="D1055" s="5">
        <v>9.1</v>
      </c>
      <c r="E1055" s="5">
        <f t="shared" si="22"/>
        <v>8.15</v>
      </c>
      <c r="F1055" s="5">
        <f>AVERAGE((Table1[[#This Row],[thermo]]*$S$7),(Table1[[#This Row],[1022]]*$T$7),( Table1[[#This Row],[1020]]*$U$7))</f>
        <v>3.6788610333714291</v>
      </c>
      <c r="G1055" s="5">
        <f>AVERAGE((Table1[[#This Row],[thermo]]*$S$8),(Table1[[#This Row],[1022]]*$T$8),( Table1[[#This Row],[1020]]*$U$8))</f>
        <v>4.8738931305300541</v>
      </c>
      <c r="H1055" s="5">
        <v>7.2</v>
      </c>
      <c r="I1055" s="7">
        <v>6.8921070000000002</v>
      </c>
      <c r="J1055" s="7">
        <f>Table1[[#This Row],[modulair]]-Table1[[#This Row],[adjusted_weighted_FEM_avg]]</f>
        <v>2.326106869469946</v>
      </c>
      <c r="K1055" s="5">
        <f>Table1[[#This Row],[purpleair]]-Table1[[#This Row],[adjusted_weighted_FEM_avg]]</f>
        <v>2.0182138694699461</v>
      </c>
      <c r="L1055" s="5">
        <f>ABS(Table1[[#This Row],[modulair_err]])</f>
        <v>2.326106869469946</v>
      </c>
      <c r="M1055" s="5">
        <f>ABS(Table1[[#This Row],[purpleair_err]])</f>
        <v>2.0182138694699461</v>
      </c>
      <c r="N1055" s="5">
        <f>Table1[[#This Row],[modulair_err]]^2</f>
        <v>5.4107731681952727</v>
      </c>
      <c r="O1055" s="5">
        <f>Table1[[#This Row],[purpleair_err]]^2</f>
        <v>4.0731872229208523</v>
      </c>
      <c r="P1055" s="5"/>
      <c r="Q1055" s="5"/>
    </row>
    <row r="1056" spans="1:17" x14ac:dyDescent="0.3">
      <c r="A1056" s="2">
        <v>45547.416666666701</v>
      </c>
      <c r="B1056" s="5">
        <v>11.7</v>
      </c>
      <c r="C1056" s="5"/>
      <c r="D1056" s="5">
        <v>6.5</v>
      </c>
      <c r="E1056" s="5">
        <f t="shared" si="22"/>
        <v>9.1</v>
      </c>
      <c r="F1056" s="5">
        <f>AVERAGE((Table1[[#This Row],[thermo]]*$S$7),(Table1[[#This Row],[1022]]*$T$7),( Table1[[#This Row],[1020]]*$U$7))</f>
        <v>3.7193534419151582</v>
      </c>
      <c r="G1056" s="5">
        <f>AVERAGE((Table1[[#This Row],[thermo]]*$S$8),(Table1[[#This Row],[1022]]*$T$8),( Table1[[#This Row],[1020]]*$U$8))</f>
        <v>5.2642391176260412</v>
      </c>
      <c r="H1056" s="5">
        <v>7.7</v>
      </c>
      <c r="I1056" s="7">
        <v>6.5667066700000003</v>
      </c>
      <c r="J1056" s="7">
        <f>Table1[[#This Row],[modulair]]-Table1[[#This Row],[adjusted_weighted_FEM_avg]]</f>
        <v>2.4357608823739589</v>
      </c>
      <c r="K1056" s="5">
        <f>Table1[[#This Row],[purpleair]]-Table1[[#This Row],[adjusted_weighted_FEM_avg]]</f>
        <v>1.3024675523739591</v>
      </c>
      <c r="L1056" s="5">
        <f>ABS(Table1[[#This Row],[modulair_err]])</f>
        <v>2.4357608823739589</v>
      </c>
      <c r="M1056" s="5">
        <f>ABS(Table1[[#This Row],[purpleair_err]])</f>
        <v>1.3024675523739591</v>
      </c>
      <c r="N1056" s="5">
        <f>Table1[[#This Row],[modulair_err]]^2</f>
        <v>5.9329310761031673</v>
      </c>
      <c r="O1056" s="5">
        <f>Table1[[#This Row],[purpleair_err]]^2</f>
        <v>1.6964217249870117</v>
      </c>
      <c r="P1056" s="5"/>
      <c r="Q1056" s="5"/>
    </row>
    <row r="1057" spans="1:17" x14ac:dyDescent="0.3">
      <c r="A1057" s="2">
        <v>45547.458333333299</v>
      </c>
      <c r="B1057" s="5">
        <v>14.4</v>
      </c>
      <c r="C1057" s="5"/>
      <c r="D1057" s="5">
        <v>2.8</v>
      </c>
      <c r="E1057" s="5">
        <f t="shared" si="22"/>
        <v>8.6</v>
      </c>
      <c r="F1057" s="5">
        <f>AVERAGE((Table1[[#This Row],[thermo]]*$S$7),(Table1[[#This Row],[1022]]*$T$7),( Table1[[#This Row],[1020]]*$U$7))</f>
        <v>3.160382174781883</v>
      </c>
      <c r="G1057" s="5">
        <f>AVERAGE((Table1[[#This Row],[thermo]]*$S$8),(Table1[[#This Row],[1022]]*$T$8),( Table1[[#This Row],[1020]]*$U$8))</f>
        <v>4.8126558622578672</v>
      </c>
      <c r="H1057" s="5">
        <v>2.9</v>
      </c>
      <c r="I1057" s="7">
        <v>3.4370967000000001</v>
      </c>
      <c r="J1057" s="7">
        <f>Table1[[#This Row],[modulair]]-Table1[[#This Row],[adjusted_weighted_FEM_avg]]</f>
        <v>-1.9126558622578673</v>
      </c>
      <c r="K1057" s="5">
        <f>Table1[[#This Row],[purpleair]]-Table1[[#This Row],[adjusted_weighted_FEM_avg]]</f>
        <v>-1.3755591622578671</v>
      </c>
      <c r="L1057" s="5">
        <f>ABS(Table1[[#This Row],[modulair_err]])</f>
        <v>1.9126558622578673</v>
      </c>
      <c r="M1057" s="5">
        <f>ABS(Table1[[#This Row],[purpleair_err]])</f>
        <v>1.3755591622578671</v>
      </c>
      <c r="N1057" s="5">
        <f>Table1[[#This Row],[modulair_err]]^2</f>
        <v>3.658252447429386</v>
      </c>
      <c r="O1057" s="5">
        <f>Table1[[#This Row],[purpleair_err]]^2</f>
        <v>1.8921630088715653</v>
      </c>
      <c r="P1057" s="5"/>
      <c r="Q1057" s="5"/>
    </row>
    <row r="1058" spans="1:17" x14ac:dyDescent="0.3">
      <c r="A1058" s="2">
        <v>45547.5</v>
      </c>
      <c r="B1058" s="5">
        <v>-0.3</v>
      </c>
      <c r="C1058" s="5"/>
      <c r="D1058" s="5">
        <v>1.5</v>
      </c>
      <c r="E1058" s="5">
        <f t="shared" si="22"/>
        <v>0.6</v>
      </c>
      <c r="F1058" s="5">
        <f>AVERAGE((Table1[[#This Row],[thermo]]*$S$7),(Table1[[#This Row],[1022]]*$T$7),( Table1[[#This Row],[1020]]*$U$7))</f>
        <v>0.3588895270928571</v>
      </c>
      <c r="G1058" s="5">
        <f>AVERAGE((Table1[[#This Row],[thermo]]*$S$8),(Table1[[#This Row],[1022]]*$T$8),( Table1[[#This Row],[1020]]*$U$8))</f>
        <v>0.39912453131985454</v>
      </c>
      <c r="H1058" s="5">
        <v>1.5</v>
      </c>
      <c r="I1058" s="7">
        <v>1.7892806999999999</v>
      </c>
      <c r="J1058" s="7">
        <f>Table1[[#This Row],[modulair]]-Table1[[#This Row],[adjusted_weighted_FEM_avg]]</f>
        <v>1.1008754686801454</v>
      </c>
      <c r="K1058" s="5">
        <f>Table1[[#This Row],[purpleair]]-Table1[[#This Row],[adjusted_weighted_FEM_avg]]</f>
        <v>1.3901561686801454</v>
      </c>
      <c r="L1058" s="5">
        <f>ABS(Table1[[#This Row],[modulair_err]])</f>
        <v>1.1008754686801454</v>
      </c>
      <c r="M1058" s="5">
        <f>ABS(Table1[[#This Row],[purpleair_err]])</f>
        <v>1.3901561686801454</v>
      </c>
      <c r="N1058" s="5">
        <f>Table1[[#This Row],[modulair_err]]^2</f>
        <v>1.2119267975417298</v>
      </c>
      <c r="O1058" s="5">
        <f>Table1[[#This Row],[purpleair_err]]^2</f>
        <v>1.9325341733194608</v>
      </c>
      <c r="P1058" s="5"/>
      <c r="Q1058" s="5"/>
    </row>
    <row r="1059" spans="1:17" x14ac:dyDescent="0.3">
      <c r="A1059" s="2">
        <v>45547.541666666701</v>
      </c>
      <c r="B1059" s="5">
        <v>-2.9</v>
      </c>
      <c r="C1059" s="5"/>
      <c r="D1059" s="5">
        <v>0</v>
      </c>
      <c r="E1059" s="5">
        <f t="shared" si="22"/>
        <v>-1.45</v>
      </c>
      <c r="F1059" s="5">
        <f>AVERAGE((Table1[[#This Row],[thermo]]*$S$7),(Table1[[#This Row],[1022]]*$T$7),( Table1[[#This Row],[1020]]*$U$7))</f>
        <v>-0.48277537880156823</v>
      </c>
      <c r="G1059" s="5">
        <f>AVERAGE((Table1[[#This Row],[thermo]]*$S$8),(Table1[[#This Row],[1022]]*$T$8),( Table1[[#This Row],[1020]]*$U$8))</f>
        <v>-0.78850988442533432</v>
      </c>
      <c r="H1059" s="5">
        <v>1.4</v>
      </c>
      <c r="I1059" s="7">
        <v>2.0190090000000001</v>
      </c>
      <c r="J1059" s="7">
        <f>Table1[[#This Row],[modulair]]-Table1[[#This Row],[adjusted_weighted_FEM_avg]]</f>
        <v>2.1885098844253341</v>
      </c>
      <c r="K1059" s="5">
        <f>Table1[[#This Row],[purpleair]]-Table1[[#This Row],[adjusted_weighted_FEM_avg]]</f>
        <v>2.8075188844253343</v>
      </c>
      <c r="L1059" s="5">
        <f>ABS(Table1[[#This Row],[modulair_err]])</f>
        <v>2.1885098844253341</v>
      </c>
      <c r="M1059" s="5">
        <f>ABS(Table1[[#This Row],[purpleair_err]])</f>
        <v>2.8075188844253343</v>
      </c>
      <c r="N1059" s="5">
        <f>Table1[[#This Row],[modulair_err]]^2</f>
        <v>4.7895755142273897</v>
      </c>
      <c r="O1059" s="5">
        <f>Table1[[#This Row],[purpleair_err]]^2</f>
        <v>7.8821622864048733</v>
      </c>
      <c r="P1059" s="5"/>
      <c r="Q1059" s="5"/>
    </row>
    <row r="1060" spans="1:17" x14ac:dyDescent="0.3">
      <c r="A1060" s="2">
        <v>45547.583333333299</v>
      </c>
      <c r="B1060" s="5">
        <v>-1.1000000000000001</v>
      </c>
      <c r="C1060" s="5"/>
      <c r="D1060" s="5">
        <v>0.3</v>
      </c>
      <c r="E1060" s="5">
        <f t="shared" si="22"/>
        <v>-0.4</v>
      </c>
      <c r="F1060" s="5">
        <f>AVERAGE((Table1[[#This Row],[thermo]]*$S$7),(Table1[[#This Row],[1022]]*$T$7),( Table1[[#This Row],[1020]]*$U$7))</f>
        <v>-0.10135533387578412</v>
      </c>
      <c r="G1060" s="5">
        <f>AVERAGE((Table1[[#This Row],[thermo]]*$S$8),(Table1[[#This Row],[1022]]*$T$8),( Table1[[#This Row],[1020]]*$U$8))</f>
        <v>-0.20295105228856283</v>
      </c>
      <c r="H1060" s="5">
        <v>0.9</v>
      </c>
      <c r="I1060" s="7">
        <v>2.1098526999999998</v>
      </c>
      <c r="J1060" s="7">
        <f>Table1[[#This Row],[modulair]]-Table1[[#This Row],[adjusted_weighted_FEM_avg]]</f>
        <v>1.1029510522885628</v>
      </c>
      <c r="K1060" s="5">
        <f>Table1[[#This Row],[purpleair]]-Table1[[#This Row],[adjusted_weighted_FEM_avg]]</f>
        <v>2.3128037522885627</v>
      </c>
      <c r="L1060" s="5">
        <f>ABS(Table1[[#This Row],[modulair_err]])</f>
        <v>1.1029510522885628</v>
      </c>
      <c r="M1060" s="5">
        <f>ABS(Table1[[#This Row],[purpleair_err]])</f>
        <v>2.3128037522885627</v>
      </c>
      <c r="N1060" s="5">
        <f>Table1[[#This Row],[modulair_err]]^2</f>
        <v>1.216501023744448</v>
      </c>
      <c r="O1060" s="5">
        <f>Table1[[#This Row],[purpleair_err]]^2</f>
        <v>5.3490611966000552</v>
      </c>
      <c r="P1060" s="5"/>
      <c r="Q1060" s="5"/>
    </row>
    <row r="1061" spans="1:17" x14ac:dyDescent="0.3">
      <c r="A1061" s="2">
        <v>45547.625</v>
      </c>
      <c r="B1061" s="5">
        <v>4.3</v>
      </c>
      <c r="C1061" s="5"/>
      <c r="D1061" s="5">
        <v>3.7</v>
      </c>
      <c r="E1061" s="5">
        <f t="shared" si="22"/>
        <v>4</v>
      </c>
      <c r="F1061" s="5">
        <f>AVERAGE((Table1[[#This Row],[thermo]]*$S$7),(Table1[[#This Row],[1022]]*$T$7),( Table1[[#This Row],[1020]]*$U$7))</f>
        <v>1.7242911469991291</v>
      </c>
      <c r="G1061" s="5">
        <f>AVERAGE((Table1[[#This Row],[thermo]]*$S$8),(Table1[[#This Row],[1022]]*$T$8),( Table1[[#This Row],[1020]]*$U$8))</f>
        <v>2.3548829763948427</v>
      </c>
      <c r="H1061" s="5">
        <v>0.9</v>
      </c>
      <c r="I1061" s="7">
        <v>2.1674153</v>
      </c>
      <c r="J1061" s="7">
        <f>Table1[[#This Row],[modulair]]-Table1[[#This Row],[adjusted_weighted_FEM_avg]]</f>
        <v>-1.4548829763948428</v>
      </c>
      <c r="K1061" s="5">
        <f>Table1[[#This Row],[purpleair]]-Table1[[#This Row],[adjusted_weighted_FEM_avg]]</f>
        <v>-0.18746767639484263</v>
      </c>
      <c r="L1061" s="5">
        <f>ABS(Table1[[#This Row],[modulair_err]])</f>
        <v>1.4548829763948428</v>
      </c>
      <c r="M1061" s="5">
        <f>ABS(Table1[[#This Row],[purpleair_err]])</f>
        <v>0.18746767639484263</v>
      </c>
      <c r="N1061" s="5">
        <f>Table1[[#This Row],[modulair_err]]^2</f>
        <v>2.1166844750035168</v>
      </c>
      <c r="O1061" s="5">
        <f>Table1[[#This Row],[purpleair_err]]^2</f>
        <v>3.5144129692881436E-2</v>
      </c>
      <c r="P1061" s="5"/>
      <c r="Q1061" s="5"/>
    </row>
    <row r="1062" spans="1:17" x14ac:dyDescent="0.3">
      <c r="A1062" s="2">
        <v>45547.666666666701</v>
      </c>
      <c r="B1062" s="5">
        <v>3.9</v>
      </c>
      <c r="C1062" s="5"/>
      <c r="D1062" s="5">
        <v>5.2</v>
      </c>
      <c r="E1062" s="5">
        <f t="shared" si="22"/>
        <v>4.55</v>
      </c>
      <c r="F1062" s="5">
        <f>AVERAGE((Table1[[#This Row],[thermo]]*$S$7),(Table1[[#This Row],[1022]]*$T$7),( Table1[[#This Row],[1020]]*$U$7))</f>
        <v>2.0665332472367597</v>
      </c>
      <c r="G1062" s="5">
        <f>AVERAGE((Table1[[#This Row],[thermo]]*$S$8),(Table1[[#This Row],[1022]]*$T$8),( Table1[[#This Row],[1020]]*$U$8))</f>
        <v>2.7268175117000304</v>
      </c>
      <c r="H1062" s="5">
        <v>0.9</v>
      </c>
      <c r="I1062" s="7">
        <v>2.0156966669999998</v>
      </c>
      <c r="J1062" s="7">
        <f>Table1[[#This Row],[modulair]]-Table1[[#This Row],[adjusted_weighted_FEM_avg]]</f>
        <v>-1.8268175117000305</v>
      </c>
      <c r="K1062" s="5">
        <f>Table1[[#This Row],[purpleair]]-Table1[[#This Row],[adjusted_weighted_FEM_avg]]</f>
        <v>-0.71112084470003056</v>
      </c>
      <c r="L1062" s="5">
        <f>ABS(Table1[[#This Row],[modulair_err]])</f>
        <v>1.8268175117000305</v>
      </c>
      <c r="M1062" s="5">
        <f>ABS(Table1[[#This Row],[purpleair_err]])</f>
        <v>0.71112084470003056</v>
      </c>
      <c r="N1062" s="5">
        <f>Table1[[#This Row],[modulair_err]]^2</f>
        <v>3.3372622210538911</v>
      </c>
      <c r="O1062" s="5">
        <f>Table1[[#This Row],[purpleair_err]]^2</f>
        <v>0.50569285576688494</v>
      </c>
      <c r="P1062" s="5"/>
      <c r="Q1062" s="5"/>
    </row>
    <row r="1063" spans="1:17" x14ac:dyDescent="0.3">
      <c r="A1063" s="2">
        <v>45547.708333333299</v>
      </c>
      <c r="B1063" s="5">
        <v>8</v>
      </c>
      <c r="C1063" s="5"/>
      <c r="D1063" s="5">
        <v>4</v>
      </c>
      <c r="E1063" s="5">
        <f t="shared" si="22"/>
        <v>6</v>
      </c>
      <c r="F1063" s="5">
        <f>AVERAGE((Table1[[#This Row],[thermo]]*$S$7),(Table1[[#This Row],[1022]]*$T$7),( Table1[[#This Row],[1020]]*$U$7))</f>
        <v>2.4220123021742168</v>
      </c>
      <c r="G1063" s="5">
        <f>AVERAGE((Table1[[#This Row],[thermo]]*$S$8),(Table1[[#This Row],[1022]]*$T$8),( Table1[[#This Row],[1020]]*$U$8))</f>
        <v>3.4570517328102817</v>
      </c>
      <c r="H1063" s="5">
        <v>0.9</v>
      </c>
      <c r="I1063" s="7">
        <v>1.7803634479999999</v>
      </c>
      <c r="J1063" s="7">
        <f>Table1[[#This Row],[modulair]]-Table1[[#This Row],[adjusted_weighted_FEM_avg]]</f>
        <v>-2.5570517328102818</v>
      </c>
      <c r="K1063" s="5">
        <f>Table1[[#This Row],[purpleair]]-Table1[[#This Row],[adjusted_weighted_FEM_avg]]</f>
        <v>-1.6766882848102818</v>
      </c>
      <c r="L1063" s="5">
        <f>ABS(Table1[[#This Row],[modulair_err]])</f>
        <v>2.5570517328102818</v>
      </c>
      <c r="M1063" s="5">
        <f>ABS(Table1[[#This Row],[purpleair_err]])</f>
        <v>1.6766882848102818</v>
      </c>
      <c r="N1063" s="5">
        <f>Table1[[#This Row],[modulair_err]]^2</f>
        <v>6.5385135642680643</v>
      </c>
      <c r="O1063" s="5">
        <f>Table1[[#This Row],[purpleair_err]]^2</f>
        <v>2.8112836044200447</v>
      </c>
      <c r="P1063" s="5"/>
      <c r="Q1063" s="5"/>
    </row>
    <row r="1064" spans="1:17" x14ac:dyDescent="0.3">
      <c r="A1064" s="2">
        <v>45547.75</v>
      </c>
      <c r="B1064" s="5">
        <v>2.9</v>
      </c>
      <c r="C1064" s="5"/>
      <c r="D1064" s="5">
        <v>7</v>
      </c>
      <c r="E1064" s="5">
        <f t="shared" si="22"/>
        <v>4.95</v>
      </c>
      <c r="F1064" s="5">
        <f>AVERAGE((Table1[[#This Row],[thermo]]*$S$7),(Table1[[#This Row],[1022]]*$T$7),( Table1[[#This Row],[1020]]*$U$7))</f>
        <v>2.3906571478747387</v>
      </c>
      <c r="G1064" s="5">
        <f>AVERAGE((Table1[[#This Row],[thermo]]*$S$8),(Table1[[#This Row],[1022]]*$T$8),( Table1[[#This Row],[1020]]*$U$8))</f>
        <v>3.0317509747899893</v>
      </c>
      <c r="H1064" s="5">
        <v>0.8</v>
      </c>
      <c r="I1064" s="7">
        <v>1.4861040000000001</v>
      </c>
      <c r="J1064" s="7">
        <f>Table1[[#This Row],[modulair]]-Table1[[#This Row],[adjusted_weighted_FEM_avg]]</f>
        <v>-2.2317509747899891</v>
      </c>
      <c r="K1064" s="5">
        <f>Table1[[#This Row],[purpleair]]-Table1[[#This Row],[adjusted_weighted_FEM_avg]]</f>
        <v>-1.5456469747899892</v>
      </c>
      <c r="L1064" s="5">
        <f>ABS(Table1[[#This Row],[modulair_err]])</f>
        <v>2.2317509747899891</v>
      </c>
      <c r="M1064" s="5">
        <f>ABS(Table1[[#This Row],[purpleair_err]])</f>
        <v>1.5456469747899892</v>
      </c>
      <c r="N1064" s="5">
        <f>Table1[[#This Row],[modulair_err]]^2</f>
        <v>4.9807124134760663</v>
      </c>
      <c r="O1064" s="5">
        <f>Table1[[#This Row],[purpleair_err]]^2</f>
        <v>2.3890245706774458</v>
      </c>
      <c r="P1064" s="5"/>
      <c r="Q1064" s="5"/>
    </row>
    <row r="1065" spans="1:17" x14ac:dyDescent="0.3">
      <c r="A1065" s="2">
        <v>45547.791666666701</v>
      </c>
      <c r="B1065" s="5">
        <v>6.1</v>
      </c>
      <c r="C1065" s="5"/>
      <c r="D1065" s="5">
        <v>3.7</v>
      </c>
      <c r="E1065" s="5">
        <f t="shared" si="22"/>
        <v>4.9000000000000004</v>
      </c>
      <c r="F1065" s="5">
        <f>AVERAGE((Table1[[#This Row],[thermo]]*$S$7),(Table1[[#This Row],[1022]]*$T$7),( Table1[[#This Row],[1020]]*$U$7))</f>
        <v>2.0239448303932064</v>
      </c>
      <c r="G1065" s="5">
        <f>AVERAGE((Table1[[#This Row],[thermo]]*$S$8),(Table1[[#This Row],[1022]]*$T$8),( Table1[[#This Row],[1020]]*$U$8))</f>
        <v>2.8443029046588433</v>
      </c>
      <c r="H1065" s="5">
        <v>0.6</v>
      </c>
      <c r="I1065" s="7">
        <v>1.0912173300000001</v>
      </c>
      <c r="J1065" s="7">
        <f>Table1[[#This Row],[modulair]]-Table1[[#This Row],[adjusted_weighted_FEM_avg]]</f>
        <v>-2.2443029046588432</v>
      </c>
      <c r="K1065" s="5">
        <f>Table1[[#This Row],[purpleair]]-Table1[[#This Row],[adjusted_weighted_FEM_avg]]</f>
        <v>-1.7530855746588432</v>
      </c>
      <c r="L1065" s="5">
        <f>ABS(Table1[[#This Row],[modulair_err]])</f>
        <v>2.2443029046588432</v>
      </c>
      <c r="M1065" s="5">
        <f>ABS(Table1[[#This Row],[purpleair_err]])</f>
        <v>1.7530855746588432</v>
      </c>
      <c r="N1065" s="5">
        <f>Table1[[#This Row],[modulair_err]]^2</f>
        <v>5.0368955278601204</v>
      </c>
      <c r="O1065" s="5">
        <f>Table1[[#This Row],[purpleair_err]]^2</f>
        <v>3.0733090320769265</v>
      </c>
      <c r="P1065" s="5"/>
      <c r="Q1065" s="5"/>
    </row>
    <row r="1066" spans="1:17" x14ac:dyDescent="0.3">
      <c r="A1066" s="2">
        <v>45547.833333333299</v>
      </c>
      <c r="B1066" s="5">
        <v>7</v>
      </c>
      <c r="C1066" s="5"/>
      <c r="D1066" s="5">
        <v>0.5</v>
      </c>
      <c r="E1066" s="5">
        <f t="shared" si="22"/>
        <v>3.75</v>
      </c>
      <c r="F1066" s="5">
        <f>AVERAGE((Table1[[#This Row],[thermo]]*$S$7),(Table1[[#This Row],[1022]]*$T$7),( Table1[[#This Row],[1020]]*$U$7))</f>
        <v>1.3015971490853666</v>
      </c>
      <c r="G1066" s="5">
        <f>AVERAGE((Table1[[#This Row],[thermo]]*$S$8),(Table1[[#This Row],[1022]]*$T$8),( Table1[[#This Row],[1020]]*$U$8))</f>
        <v>2.0635312274812874</v>
      </c>
      <c r="H1066" s="5">
        <v>0.6</v>
      </c>
      <c r="I1066" s="7">
        <v>0.45977266999999999</v>
      </c>
      <c r="J1066" s="7">
        <f>Table1[[#This Row],[modulair]]-Table1[[#This Row],[adjusted_weighted_FEM_avg]]</f>
        <v>-1.4635312274812873</v>
      </c>
      <c r="K1066" s="5">
        <f>Table1[[#This Row],[purpleair]]-Table1[[#This Row],[adjusted_weighted_FEM_avg]]</f>
        <v>-1.6037585574812874</v>
      </c>
      <c r="L1066" s="5">
        <f>ABS(Table1[[#This Row],[modulair_err]])</f>
        <v>1.4635312274812873</v>
      </c>
      <c r="M1066" s="5">
        <f>ABS(Table1[[#This Row],[purpleair_err]])</f>
        <v>1.6037585574812874</v>
      </c>
      <c r="N1066" s="5">
        <f>Table1[[#This Row],[modulair_err]]^2</f>
        <v>2.1419236538128836</v>
      </c>
      <c r="O1066" s="5">
        <f>Table1[[#This Row],[purpleair_err]]^2</f>
        <v>2.5720415106944596</v>
      </c>
      <c r="P1066" s="5"/>
      <c r="Q1066" s="5"/>
    </row>
    <row r="1067" spans="1:17" x14ac:dyDescent="0.3">
      <c r="A1067" s="2">
        <v>45547.875</v>
      </c>
      <c r="B1067" s="5">
        <v>2.6</v>
      </c>
      <c r="C1067" s="5"/>
      <c r="D1067" s="5">
        <v>2.8</v>
      </c>
      <c r="E1067" s="5">
        <f t="shared" si="22"/>
        <v>2.7</v>
      </c>
      <c r="F1067" s="5">
        <f>AVERAGE((Table1[[#This Row],[thermo]]*$S$7),(Table1[[#This Row],[1022]]*$T$7),( Table1[[#This Row],[1020]]*$U$7))</f>
        <v>1.1959858058651569</v>
      </c>
      <c r="G1067" s="5">
        <f>AVERAGE((Table1[[#This Row],[thermo]]*$S$8),(Table1[[#This Row],[1022]]*$T$8),( Table1[[#This Row],[1020]]*$U$8))</f>
        <v>1.604236332527196</v>
      </c>
      <c r="H1067" s="5">
        <v>0.8</v>
      </c>
      <c r="I1067" s="7">
        <v>1.10338333</v>
      </c>
      <c r="J1067" s="7">
        <f>Table1[[#This Row],[modulair]]-Table1[[#This Row],[adjusted_weighted_FEM_avg]]</f>
        <v>-0.80423633252719595</v>
      </c>
      <c r="K1067" s="5">
        <f>Table1[[#This Row],[purpleair]]-Table1[[#This Row],[adjusted_weighted_FEM_avg]]</f>
        <v>-0.500853002527196</v>
      </c>
      <c r="L1067" s="5">
        <f>ABS(Table1[[#This Row],[modulair_err]])</f>
        <v>0.80423633252719595</v>
      </c>
      <c r="M1067" s="5">
        <f>ABS(Table1[[#This Row],[purpleair_err]])</f>
        <v>0.500853002527196</v>
      </c>
      <c r="N1067" s="5">
        <f>Table1[[#This Row],[modulair_err]]^2</f>
        <v>0.64679607855679455</v>
      </c>
      <c r="O1067" s="5">
        <f>Table1[[#This Row],[purpleair_err]]^2</f>
        <v>0.25085373014050738</v>
      </c>
      <c r="P1067" s="5"/>
      <c r="Q1067" s="5"/>
    </row>
    <row r="1068" spans="1:17" x14ac:dyDescent="0.3">
      <c r="A1068" s="2">
        <v>45547.916666666701</v>
      </c>
      <c r="B1068" s="5">
        <v>-3.9</v>
      </c>
      <c r="C1068" s="5"/>
      <c r="D1068" s="5">
        <v>2.5</v>
      </c>
      <c r="E1068" s="5">
        <f t="shared" si="22"/>
        <v>-0.7</v>
      </c>
      <c r="F1068" s="5">
        <f>AVERAGE((Table1[[#This Row],[thermo]]*$S$7),(Table1[[#This Row],[1022]]*$T$7),( Table1[[#This Row],[1020]]*$U$7))</f>
        <v>3.2136698743727633E-2</v>
      </c>
      <c r="G1068" s="5">
        <f>AVERAGE((Table1[[#This Row],[thermo]]*$S$8),(Table1[[#This Row],[1022]]*$T$8),( Table1[[#This Row],[1020]]*$U$8))</f>
        <v>-0.25925231229891033</v>
      </c>
      <c r="H1068" s="5">
        <v>0.7</v>
      </c>
      <c r="I1068" s="7">
        <v>0.15849269999999999</v>
      </c>
      <c r="J1068" s="7">
        <f>Table1[[#This Row],[modulair]]-Table1[[#This Row],[adjusted_weighted_FEM_avg]]</f>
        <v>0.95925231229891028</v>
      </c>
      <c r="K1068" s="5">
        <f>Table1[[#This Row],[purpleair]]-Table1[[#This Row],[adjusted_weighted_FEM_avg]]</f>
        <v>0.41774501229891031</v>
      </c>
      <c r="L1068" s="5">
        <f>ABS(Table1[[#This Row],[modulair_err]])</f>
        <v>0.95925231229891028</v>
      </c>
      <c r="M1068" s="5">
        <f>ABS(Table1[[#This Row],[purpleair_err]])</f>
        <v>0.41774501229891031</v>
      </c>
      <c r="N1068" s="5">
        <f>Table1[[#This Row],[modulair_err]]^2</f>
        <v>0.92016499865080614</v>
      </c>
      <c r="O1068" s="5">
        <f>Table1[[#This Row],[purpleair_err]]^2</f>
        <v>0.17451089530061673</v>
      </c>
      <c r="P1068" s="5"/>
      <c r="Q1068" s="5"/>
    </row>
    <row r="1069" spans="1:17" x14ac:dyDescent="0.3">
      <c r="A1069" s="2">
        <v>45547.958333333299</v>
      </c>
      <c r="B1069" s="5">
        <v>2.4</v>
      </c>
      <c r="C1069" s="5"/>
      <c r="D1069" s="5">
        <v>4.2</v>
      </c>
      <c r="E1069" s="5">
        <f t="shared" si="22"/>
        <v>3.3</v>
      </c>
      <c r="F1069" s="5">
        <f>AVERAGE((Table1[[#This Row],[thermo]]*$S$7),(Table1[[#This Row],[1022]]*$T$7),( Table1[[#This Row],[1020]]*$U$7))</f>
        <v>1.5442673059693381</v>
      </c>
      <c r="G1069" s="5">
        <f>AVERAGE((Table1[[#This Row],[thermo]]*$S$8),(Table1[[#This Row],[1022]]*$T$8),( Table1[[#This Row],[1020]]*$U$8))</f>
        <v>1.9985045585707937</v>
      </c>
      <c r="H1069" s="5">
        <v>0.6</v>
      </c>
      <c r="I1069" s="7">
        <v>-4.0587999999999999E-2</v>
      </c>
      <c r="J1069" s="7">
        <f>Table1[[#This Row],[modulair]]-Table1[[#This Row],[adjusted_weighted_FEM_avg]]</f>
        <v>-1.3985045585707936</v>
      </c>
      <c r="K1069" s="5">
        <f>Table1[[#This Row],[purpleair]]-Table1[[#This Row],[adjusted_weighted_FEM_avg]]</f>
        <v>-2.0390925585707937</v>
      </c>
      <c r="L1069" s="5">
        <f>ABS(Table1[[#This Row],[modulair_err]])</f>
        <v>1.3985045585707936</v>
      </c>
      <c r="M1069" s="5">
        <f>ABS(Table1[[#This Row],[purpleair_err]])</f>
        <v>2.0390925585707937</v>
      </c>
      <c r="N1069" s="5">
        <f>Table1[[#This Row],[modulair_err]]^2</f>
        <v>1.9558150003432901</v>
      </c>
      <c r="O1069" s="5">
        <f>Table1[[#This Row],[purpleair_err]]^2</f>
        <v>4.1578984624187862</v>
      </c>
      <c r="P1069" s="5"/>
      <c r="Q1069" s="5"/>
    </row>
    <row r="1070" spans="1:17" x14ac:dyDescent="0.3">
      <c r="A1070" s="2">
        <v>45548</v>
      </c>
      <c r="B1070" s="5">
        <v>10.6</v>
      </c>
      <c r="C1070" s="5"/>
      <c r="D1070" s="5">
        <v>1.3</v>
      </c>
      <c r="E1070" s="5">
        <f t="shared" si="22"/>
        <v>5.95</v>
      </c>
      <c r="F1070" s="5">
        <f>AVERAGE((Table1[[#This Row],[thermo]]*$S$7),(Table1[[#This Row],[1022]]*$T$7),( Table1[[#This Row],[1020]]*$U$7))</f>
        <v>2.1189481466247395</v>
      </c>
      <c r="G1070" s="5">
        <f>AVERAGE((Table1[[#This Row],[thermo]]*$S$8),(Table1[[#This Row],[1022]]*$T$8),( Table1[[#This Row],[1020]]*$U$8))</f>
        <v>3.298741494336678</v>
      </c>
      <c r="H1070" s="5">
        <v>0.6</v>
      </c>
      <c r="I1070" s="7">
        <v>-3.8317329999999997E-2</v>
      </c>
      <c r="J1070" s="7">
        <f>Table1[[#This Row],[modulair]]-Table1[[#This Row],[adjusted_weighted_FEM_avg]]</f>
        <v>-2.6987414943366779</v>
      </c>
      <c r="K1070" s="5">
        <f>Table1[[#This Row],[purpleair]]-Table1[[#This Row],[adjusted_weighted_FEM_avg]]</f>
        <v>-3.3370588243366779</v>
      </c>
      <c r="L1070" s="5">
        <f>ABS(Table1[[#This Row],[modulair_err]])</f>
        <v>2.6987414943366779</v>
      </c>
      <c r="M1070" s="5">
        <f>ABS(Table1[[#This Row],[purpleair_err]])</f>
        <v>3.3370588243366779</v>
      </c>
      <c r="N1070" s="5">
        <f>Table1[[#This Row],[modulair_err]]^2</f>
        <v>7.2832056532545648</v>
      </c>
      <c r="O1070" s="5">
        <f>Table1[[#This Row],[purpleair_err]]^2</f>
        <v>11.135961597083291</v>
      </c>
      <c r="P1070" s="5"/>
      <c r="Q1070" s="5"/>
    </row>
    <row r="1071" spans="1:17" x14ac:dyDescent="0.3">
      <c r="A1071" s="2">
        <v>45548.041666666701</v>
      </c>
      <c r="B1071" s="5">
        <v>9.6</v>
      </c>
      <c r="C1071" s="5"/>
      <c r="D1071" s="5">
        <v>3</v>
      </c>
      <c r="E1071" s="5">
        <f t="shared" si="22"/>
        <v>6.3</v>
      </c>
      <c r="F1071" s="5">
        <f>AVERAGE((Table1[[#This Row],[thermo]]*$S$7),(Table1[[#This Row],[1022]]*$T$7),( Table1[[#This Row],[1020]]*$U$7))</f>
        <v>2.4158165934188163</v>
      </c>
      <c r="G1071" s="5">
        <f>AVERAGE((Table1[[#This Row],[thermo]]*$S$8),(Table1[[#This Row],[1022]]*$T$8),( Table1[[#This Row],[1020]]*$U$8))</f>
        <v>3.5716286561357129</v>
      </c>
      <c r="H1071" s="5">
        <v>0.6</v>
      </c>
      <c r="I1071" s="7">
        <v>6.7498000000000002E-2</v>
      </c>
      <c r="J1071" s="7">
        <f>Table1[[#This Row],[modulair]]-Table1[[#This Row],[adjusted_weighted_FEM_avg]]</f>
        <v>-2.9716286561357128</v>
      </c>
      <c r="K1071" s="5">
        <f>Table1[[#This Row],[purpleair]]-Table1[[#This Row],[adjusted_weighted_FEM_avg]]</f>
        <v>-3.5041306561357128</v>
      </c>
      <c r="L1071" s="5">
        <f>ABS(Table1[[#This Row],[modulair_err]])</f>
        <v>2.9716286561357128</v>
      </c>
      <c r="M1071" s="5">
        <f>ABS(Table1[[#This Row],[purpleair_err]])</f>
        <v>3.5041306561357128</v>
      </c>
      <c r="N1071" s="5">
        <f>Table1[[#This Row],[modulair_err]]^2</f>
        <v>8.8305768699669418</v>
      </c>
      <c r="O1071" s="5">
        <f>Table1[[#This Row],[purpleair_err]]^2</f>
        <v>12.278931655270101</v>
      </c>
      <c r="P1071" s="5"/>
      <c r="Q1071" s="5"/>
    </row>
    <row r="1072" spans="1:17" x14ac:dyDescent="0.3">
      <c r="A1072" s="2">
        <v>45548.083333333299</v>
      </c>
      <c r="B1072" s="5">
        <v>-6.4</v>
      </c>
      <c r="C1072" s="5"/>
      <c r="D1072" s="5">
        <v>1.5</v>
      </c>
      <c r="E1072" s="5">
        <f t="shared" si="22"/>
        <v>-2.4500000000000002</v>
      </c>
      <c r="F1072" s="5">
        <f>AVERAGE((Table1[[#This Row],[thermo]]*$S$7),(Table1[[#This Row],[1022]]*$T$7),( Table1[[#This Row],[1020]]*$U$7))</f>
        <v>-0.65660351107595905</v>
      </c>
      <c r="G1072" s="5">
        <f>AVERAGE((Table1[[#This Row],[thermo]]*$S$8),(Table1[[#This Row],[1022]]*$T$8),( Table1[[#This Row],[1020]]*$U$8))</f>
        <v>-1.2594652255748147</v>
      </c>
      <c r="H1072" s="5">
        <v>0.6</v>
      </c>
      <c r="I1072" s="7">
        <v>6.2117240000000001E-3</v>
      </c>
      <c r="J1072" s="7">
        <f>Table1[[#This Row],[modulair]]-Table1[[#This Row],[adjusted_weighted_FEM_avg]]</f>
        <v>1.8594652255748145</v>
      </c>
      <c r="K1072" s="5">
        <f>Table1[[#This Row],[purpleair]]-Table1[[#This Row],[adjusted_weighted_FEM_avg]]</f>
        <v>1.2656769495748146</v>
      </c>
      <c r="L1072" s="5">
        <f>ABS(Table1[[#This Row],[modulair_err]])</f>
        <v>1.8594652255748145</v>
      </c>
      <c r="M1072" s="5">
        <f>ABS(Table1[[#This Row],[purpleair_err]])</f>
        <v>1.2656769495748146</v>
      </c>
      <c r="N1072" s="5">
        <f>Table1[[#This Row],[modulair_err]]^2</f>
        <v>3.4576109251219957</v>
      </c>
      <c r="O1072" s="5">
        <f>Table1[[#This Row],[purpleair_err]]^2</f>
        <v>1.6019381406850077</v>
      </c>
      <c r="P1072" s="5"/>
      <c r="Q1072" s="5"/>
    </row>
    <row r="1073" spans="1:17" x14ac:dyDescent="0.3">
      <c r="A1073" s="2">
        <v>45548.125</v>
      </c>
      <c r="B1073" s="5">
        <v>-10.1</v>
      </c>
      <c r="C1073" s="5"/>
      <c r="D1073" s="5">
        <v>-0.9</v>
      </c>
      <c r="E1073" s="5">
        <f t="shared" si="22"/>
        <v>-5.5</v>
      </c>
      <c r="F1073" s="5">
        <f>AVERAGE((Table1[[#This Row],[thermo]]*$S$7),(Table1[[#This Row],[1022]]*$T$7),( Table1[[#This Row],[1020]]*$U$7))</f>
        <v>-1.9266891969729976</v>
      </c>
      <c r="G1073" s="5">
        <f>AVERAGE((Table1[[#This Row],[thermo]]*$S$8),(Table1[[#This Row],[1022]]*$T$8),( Table1[[#This Row],[1020]]*$U$8))</f>
        <v>-3.0346063090996491</v>
      </c>
      <c r="H1073" s="5">
        <v>0.6</v>
      </c>
      <c r="I1073" s="7">
        <v>-0.27813133000000001</v>
      </c>
      <c r="J1073" s="7">
        <f>Table1[[#This Row],[modulair]]-Table1[[#This Row],[adjusted_weighted_FEM_avg]]</f>
        <v>3.6346063090996492</v>
      </c>
      <c r="K1073" s="5">
        <f>Table1[[#This Row],[purpleair]]-Table1[[#This Row],[adjusted_weighted_FEM_avg]]</f>
        <v>2.7564749790996492</v>
      </c>
      <c r="L1073" s="5">
        <f>ABS(Table1[[#This Row],[modulair_err]])</f>
        <v>3.6346063090996492</v>
      </c>
      <c r="M1073" s="5">
        <f>ABS(Table1[[#This Row],[purpleair_err]])</f>
        <v>2.7564749790996492</v>
      </c>
      <c r="N1073" s="5">
        <f>Table1[[#This Row],[modulair_err]]^2</f>
        <v>13.210363022146975</v>
      </c>
      <c r="O1073" s="5">
        <f>Table1[[#This Row],[purpleair_err]]^2</f>
        <v>7.5981543104024114</v>
      </c>
      <c r="P1073" s="5"/>
      <c r="Q1073" s="5"/>
    </row>
    <row r="1074" spans="1:17" x14ac:dyDescent="0.3">
      <c r="A1074" s="2">
        <v>45548.166666666701</v>
      </c>
      <c r="B1074" s="5">
        <v>-3.1</v>
      </c>
      <c r="C1074" s="5"/>
      <c r="D1074" s="5">
        <v>2.2000000000000002</v>
      </c>
      <c r="E1074" s="5">
        <f t="shared" si="22"/>
        <v>-0.44999999999999996</v>
      </c>
      <c r="F1074" s="5">
        <f>AVERAGE((Table1[[#This Row],[thermo]]*$S$7),(Table1[[#This Row],[1022]]*$T$7),( Table1[[#This Row],[1020]]*$U$7))</f>
        <v>8.3549752053832263E-2</v>
      </c>
      <c r="G1074" s="5">
        <f>AVERAGE((Table1[[#This Row],[thermo]]*$S$8),(Table1[[#This Row],[1022]]*$T$8),( Table1[[#This Row],[1020]]*$U$8))</f>
        <v>-0.13787124805434767</v>
      </c>
      <c r="H1074" s="5">
        <v>0.7</v>
      </c>
      <c r="I1074" s="7">
        <v>-0.20651733</v>
      </c>
      <c r="J1074" s="7">
        <f>Table1[[#This Row],[modulair]]-Table1[[#This Row],[adjusted_weighted_FEM_avg]]</f>
        <v>0.83787124805434765</v>
      </c>
      <c r="K1074" s="5">
        <f>Table1[[#This Row],[purpleair]]-Table1[[#This Row],[adjusted_weighted_FEM_avg]]</f>
        <v>-6.8646081945652332E-2</v>
      </c>
      <c r="L1074" s="5">
        <f>ABS(Table1[[#This Row],[modulair_err]])</f>
        <v>0.83787124805434765</v>
      </c>
      <c r="M1074" s="5">
        <f>ABS(Table1[[#This Row],[purpleair_err]])</f>
        <v>6.8646081945652332E-2</v>
      </c>
      <c r="N1074" s="5">
        <f>Table1[[#This Row],[modulair_err]]^2</f>
        <v>0.70202822831615019</v>
      </c>
      <c r="O1074" s="5">
        <f>Table1[[#This Row],[purpleair_err]]^2</f>
        <v>4.7122845664892147E-3</v>
      </c>
      <c r="P1074" s="5"/>
      <c r="Q1074" s="5"/>
    </row>
    <row r="1075" spans="1:17" x14ac:dyDescent="0.3">
      <c r="A1075" s="2">
        <v>45548.208333333299</v>
      </c>
      <c r="B1075" s="5">
        <v>9</v>
      </c>
      <c r="C1075" s="5"/>
      <c r="D1075" s="5">
        <v>1</v>
      </c>
      <c r="E1075" s="5">
        <f t="shared" si="22"/>
        <v>5</v>
      </c>
      <c r="F1075" s="5">
        <f>AVERAGE((Table1[[#This Row],[thermo]]*$S$7),(Table1[[#This Row],[1022]]*$T$7),( Table1[[#This Row],[1020]]*$U$7))</f>
        <v>1.7708229554094086</v>
      </c>
      <c r="G1075" s="5">
        <f>AVERAGE((Table1[[#This Row],[thermo]]*$S$8),(Table1[[#This Row],[1022]]*$T$8),( Table1[[#This Row],[1020]]*$U$8))</f>
        <v>2.7675626542292395</v>
      </c>
      <c r="H1075" s="5">
        <v>0.9</v>
      </c>
      <c r="I1075" s="7">
        <v>0.30993133</v>
      </c>
      <c r="J1075" s="7">
        <f>Table1[[#This Row],[modulair]]-Table1[[#This Row],[adjusted_weighted_FEM_avg]]</f>
        <v>-1.8675626542292396</v>
      </c>
      <c r="K1075" s="5">
        <f>Table1[[#This Row],[purpleair]]-Table1[[#This Row],[adjusted_weighted_FEM_avg]]</f>
        <v>-2.4576313242292396</v>
      </c>
      <c r="L1075" s="5">
        <f>ABS(Table1[[#This Row],[modulair_err]])</f>
        <v>1.8675626542292396</v>
      </c>
      <c r="M1075" s="5">
        <f>ABS(Table1[[#This Row],[purpleair_err]])</f>
        <v>2.4576313242292396</v>
      </c>
      <c r="N1075" s="5">
        <f>Table1[[#This Row],[modulair_err]]^2</f>
        <v>3.4877902674717625</v>
      </c>
      <c r="O1075" s="5">
        <f>Table1[[#This Row],[purpleair_err]]^2</f>
        <v>6.0399517258327657</v>
      </c>
      <c r="P1075" s="5"/>
      <c r="Q1075" s="5"/>
    </row>
    <row r="1076" spans="1:17" x14ac:dyDescent="0.3">
      <c r="A1076" s="2">
        <v>45548.25</v>
      </c>
      <c r="B1076" s="5">
        <v>21.4</v>
      </c>
      <c r="C1076" s="5"/>
      <c r="D1076" s="5">
        <v>2.2000000000000002</v>
      </c>
      <c r="E1076" s="5">
        <f t="shared" si="22"/>
        <v>11.799999999999999</v>
      </c>
      <c r="F1076" s="5">
        <f>AVERAGE((Table1[[#This Row],[thermo]]*$S$7),(Table1[[#This Row],[1022]]*$T$7),( Table1[[#This Row],[1020]]*$U$7))</f>
        <v>4.1621693315843222</v>
      </c>
      <c r="G1076" s="5">
        <f>AVERAGE((Table1[[#This Row],[thermo]]*$S$8),(Table1[[#This Row],[1022]]*$T$8),( Table1[[#This Row],[1020]]*$U$8))</f>
        <v>6.5236777755389932</v>
      </c>
      <c r="H1076" s="5">
        <v>1.8</v>
      </c>
      <c r="I1076" s="7">
        <v>1.147141333</v>
      </c>
      <c r="J1076" s="7">
        <f>Table1[[#This Row],[modulair]]-Table1[[#This Row],[adjusted_weighted_FEM_avg]]</f>
        <v>-4.7236777755389934</v>
      </c>
      <c r="K1076" s="5">
        <f>Table1[[#This Row],[purpleair]]-Table1[[#This Row],[adjusted_weighted_FEM_avg]]</f>
        <v>-5.3765364425389937</v>
      </c>
      <c r="L1076" s="5">
        <f>ABS(Table1[[#This Row],[modulair_err]])</f>
        <v>4.7236777755389934</v>
      </c>
      <c r="M1076" s="5">
        <f>ABS(Table1[[#This Row],[purpleair_err]])</f>
        <v>5.3765364425389937</v>
      </c>
      <c r="N1076" s="5">
        <f>Table1[[#This Row],[modulair_err]]^2</f>
        <v>22.313131727121014</v>
      </c>
      <c r="O1076" s="5">
        <f>Table1[[#This Row],[purpleair_err]]^2</f>
        <v>28.907144117949858</v>
      </c>
      <c r="P1076" s="5"/>
      <c r="Q1076" s="5"/>
    </row>
    <row r="1077" spans="1:17" x14ac:dyDescent="0.3">
      <c r="A1077" s="2">
        <v>45548.291666666701</v>
      </c>
      <c r="B1077" s="5">
        <v>2.6</v>
      </c>
      <c r="C1077" s="5"/>
      <c r="D1077" s="5">
        <v>0.8</v>
      </c>
      <c r="E1077" s="5">
        <f t="shared" si="22"/>
        <v>1.7000000000000002</v>
      </c>
      <c r="F1077" s="5">
        <f>AVERAGE((Table1[[#This Row],[thermo]]*$S$7),(Table1[[#This Row],[1022]]*$T$7),( Table1[[#This Row],[1020]]*$U$7))</f>
        <v>0.65087672898710824</v>
      </c>
      <c r="G1077" s="5">
        <f>AVERAGE((Table1[[#This Row],[thermo]]*$S$8),(Table1[[#This Row],[1022]]*$T$8),( Table1[[#This Row],[1020]]*$U$8))</f>
        <v>0.96331030670872331</v>
      </c>
      <c r="H1077" s="5">
        <v>1.4</v>
      </c>
      <c r="I1077" s="7">
        <v>1.1346033</v>
      </c>
      <c r="J1077" s="7">
        <f>Table1[[#This Row],[modulair]]-Table1[[#This Row],[adjusted_weighted_FEM_avg]]</f>
        <v>0.4366896932912766</v>
      </c>
      <c r="K1077" s="5">
        <f>Table1[[#This Row],[purpleair]]-Table1[[#This Row],[adjusted_weighted_FEM_avg]]</f>
        <v>0.17129299329127667</v>
      </c>
      <c r="L1077" s="5">
        <f>ABS(Table1[[#This Row],[modulair_err]])</f>
        <v>0.4366896932912766</v>
      </c>
      <c r="M1077" s="5">
        <f>ABS(Table1[[#This Row],[purpleair_err]])</f>
        <v>0.17129299329127667</v>
      </c>
      <c r="N1077" s="5">
        <f>Table1[[#This Row],[modulair_err]]^2</f>
        <v>0.19069788822682923</v>
      </c>
      <c r="O1077" s="5">
        <f>Table1[[#This Row],[purpleair_err]]^2</f>
        <v>2.9341289550685355E-2</v>
      </c>
      <c r="P1077" s="5"/>
      <c r="Q1077" s="5"/>
    </row>
    <row r="1078" spans="1:17" x14ac:dyDescent="0.3">
      <c r="A1078" s="2">
        <v>45548.333333333299</v>
      </c>
      <c r="B1078" s="5">
        <v>-10.3</v>
      </c>
      <c r="C1078" s="5"/>
      <c r="D1078" s="5">
        <v>0.5</v>
      </c>
      <c r="E1078" s="5">
        <f t="shared" si="22"/>
        <v>-4.9000000000000004</v>
      </c>
      <c r="F1078" s="5">
        <f>AVERAGE((Table1[[#This Row],[thermo]]*$S$7),(Table1[[#This Row],[1022]]*$T$7),( Table1[[#This Row],[1020]]*$U$7))</f>
        <v>-1.5784076968688165</v>
      </c>
      <c r="G1078" s="5">
        <f>AVERAGE((Table1[[#This Row],[thermo]]*$S$8),(Table1[[#This Row],[1022]]*$T$8),( Table1[[#This Row],[1020]]*$U$8))</f>
        <v>-2.6403380830560526</v>
      </c>
      <c r="H1078" s="5">
        <v>1.3</v>
      </c>
      <c r="I1078" s="7">
        <v>0.81177730000000003</v>
      </c>
      <c r="J1078" s="7">
        <f>Table1[[#This Row],[modulair]]-Table1[[#This Row],[adjusted_weighted_FEM_avg]]</f>
        <v>3.9403380830560524</v>
      </c>
      <c r="K1078" s="5">
        <f>Table1[[#This Row],[purpleair]]-Table1[[#This Row],[adjusted_weighted_FEM_avg]]</f>
        <v>3.4521153830560527</v>
      </c>
      <c r="L1078" s="5">
        <f>ABS(Table1[[#This Row],[modulair_err]])</f>
        <v>3.9403380830560524</v>
      </c>
      <c r="M1078" s="5">
        <f>ABS(Table1[[#This Row],[purpleair_err]])</f>
        <v>3.4521153830560527</v>
      </c>
      <c r="N1078" s="5">
        <f>Table1[[#This Row],[modulair_err]]^2</f>
        <v>15.526264208781846</v>
      </c>
      <c r="O1078" s="5">
        <f>Table1[[#This Row],[purpleair_err]]^2</f>
        <v>11.917100617932238</v>
      </c>
      <c r="P1078" s="5"/>
      <c r="Q1078" s="5"/>
    </row>
    <row r="1079" spans="1:17" x14ac:dyDescent="0.3">
      <c r="A1079" s="2">
        <v>45548.375</v>
      </c>
      <c r="B1079" s="5">
        <v>-12.7</v>
      </c>
      <c r="C1079" s="5"/>
      <c r="D1079" s="5">
        <v>1.3</v>
      </c>
      <c r="E1079" s="5">
        <f t="shared" si="22"/>
        <v>-5.6999999999999993</v>
      </c>
      <c r="F1079" s="5">
        <f>AVERAGE((Table1[[#This Row],[thermo]]*$S$7),(Table1[[#This Row],[1022]]*$T$7),( Table1[[#This Row],[1020]]*$U$7))</f>
        <v>-1.7599023106430327</v>
      </c>
      <c r="G1079" s="5">
        <f>AVERAGE((Table1[[#This Row],[thermo]]*$S$8),(Table1[[#This Row],[1022]]*$T$8),( Table1[[#This Row],[1020]]*$U$8))</f>
        <v>-3.0365275770806637</v>
      </c>
      <c r="H1079" s="5">
        <v>1</v>
      </c>
      <c r="I1079" s="7">
        <v>0.39262469999999999</v>
      </c>
      <c r="J1079" s="7">
        <f>Table1[[#This Row],[modulair]]-Table1[[#This Row],[adjusted_weighted_FEM_avg]]</f>
        <v>4.0365275770806637</v>
      </c>
      <c r="K1079" s="5">
        <f>Table1[[#This Row],[purpleair]]-Table1[[#This Row],[adjusted_weighted_FEM_avg]]</f>
        <v>3.4291522770806635</v>
      </c>
      <c r="L1079" s="5">
        <f>ABS(Table1[[#This Row],[modulair_err]])</f>
        <v>4.0365275770806637</v>
      </c>
      <c r="M1079" s="5">
        <f>ABS(Table1[[#This Row],[purpleair_err]])</f>
        <v>3.4291522770806635</v>
      </c>
      <c r="N1079" s="5">
        <f>Table1[[#This Row],[modulair_err]]^2</f>
        <v>16.293554880532692</v>
      </c>
      <c r="O1079" s="5">
        <f>Table1[[#This Row],[purpleair_err]]^2</f>
        <v>11.7590853394075</v>
      </c>
      <c r="P1079" s="5"/>
      <c r="Q1079" s="5"/>
    </row>
    <row r="1080" spans="1:17" x14ac:dyDescent="0.3">
      <c r="A1080" s="2">
        <v>45548.416666666701</v>
      </c>
      <c r="B1080" s="5">
        <v>3.9</v>
      </c>
      <c r="C1080" s="5"/>
      <c r="D1080" s="5">
        <v>-0.1</v>
      </c>
      <c r="E1080" s="5">
        <f t="shared" si="22"/>
        <v>1.9</v>
      </c>
      <c r="F1080" s="5">
        <f>AVERAGE((Table1[[#This Row],[thermo]]*$S$7),(Table1[[#This Row],[1022]]*$T$7),( Table1[[#This Row],[1020]]*$U$7))</f>
        <v>0.62199419350993079</v>
      </c>
      <c r="G1080" s="5">
        <f>AVERAGE((Table1[[#This Row],[thermo]]*$S$8),(Table1[[#This Row],[1022]]*$T$8),( Table1[[#This Row],[1020]]*$U$8))</f>
        <v>1.0283635432810776</v>
      </c>
      <c r="H1080" s="5">
        <v>1.3</v>
      </c>
      <c r="I1080" s="7">
        <v>0.76523669999999999</v>
      </c>
      <c r="J1080" s="7">
        <f>Table1[[#This Row],[modulair]]-Table1[[#This Row],[adjusted_weighted_FEM_avg]]</f>
        <v>0.27163645671892245</v>
      </c>
      <c r="K1080" s="5">
        <f>Table1[[#This Row],[purpleair]]-Table1[[#This Row],[adjusted_weighted_FEM_avg]]</f>
        <v>-0.2631268432810776</v>
      </c>
      <c r="L1080" s="5">
        <f>ABS(Table1[[#This Row],[modulair_err]])</f>
        <v>0.27163645671892245</v>
      </c>
      <c r="M1080" s="5">
        <f>ABS(Table1[[#This Row],[purpleair_err]])</f>
        <v>0.2631268432810776</v>
      </c>
      <c r="N1080" s="5">
        <f>Table1[[#This Row],[modulair_err]]^2</f>
        <v>7.3786364618811023E-2</v>
      </c>
      <c r="O1080" s="5">
        <f>Table1[[#This Row],[purpleair_err]]^2</f>
        <v>6.9235735655064773E-2</v>
      </c>
      <c r="P1080" s="5"/>
      <c r="Q1080" s="5"/>
    </row>
    <row r="1081" spans="1:17" x14ac:dyDescent="0.3">
      <c r="A1081" s="2">
        <v>45548.458333333299</v>
      </c>
      <c r="B1081" s="5">
        <v>5.7</v>
      </c>
      <c r="C1081" s="5"/>
      <c r="D1081" s="5">
        <v>0.3</v>
      </c>
      <c r="E1081" s="5">
        <f t="shared" si="22"/>
        <v>3</v>
      </c>
      <c r="F1081" s="5">
        <f>AVERAGE((Table1[[#This Row],[thermo]]*$S$7),(Table1[[#This Row],[1022]]*$T$7),( Table1[[#This Row],[1020]]*$U$7))</f>
        <v>1.0306696922796172</v>
      </c>
      <c r="G1081" s="5">
        <f>AVERAGE((Table1[[#This Row],[thermo]]*$S$8),(Table1[[#This Row],[1022]]*$T$8),( Table1[[#This Row],[1020]]*$U$8))</f>
        <v>1.6459686767087731</v>
      </c>
      <c r="H1081" s="5">
        <v>1.6</v>
      </c>
      <c r="I1081" s="7">
        <v>1.3035327000000001</v>
      </c>
      <c r="J1081" s="7">
        <f>Table1[[#This Row],[modulair]]-Table1[[#This Row],[adjusted_weighted_FEM_avg]]</f>
        <v>-4.5968676708773026E-2</v>
      </c>
      <c r="K1081" s="5">
        <f>Table1[[#This Row],[purpleair]]-Table1[[#This Row],[adjusted_weighted_FEM_avg]]</f>
        <v>-0.34243597670877302</v>
      </c>
      <c r="L1081" s="5">
        <f>ABS(Table1[[#This Row],[modulair_err]])</f>
        <v>4.5968676708773026E-2</v>
      </c>
      <c r="M1081" s="5">
        <f>ABS(Table1[[#This Row],[purpleair_err]])</f>
        <v>0.34243597670877302</v>
      </c>
      <c r="N1081" s="5">
        <f>Table1[[#This Row],[modulair_err]]^2</f>
        <v>2.1131192383556916E-3</v>
      </c>
      <c r="O1081" s="5">
        <f>Table1[[#This Row],[purpleair_err]]^2</f>
        <v>0.11726239814449134</v>
      </c>
      <c r="P1081" s="5"/>
      <c r="Q1081" s="5"/>
    </row>
    <row r="1082" spans="1:17" x14ac:dyDescent="0.3">
      <c r="A1082" s="2">
        <v>45548.5</v>
      </c>
      <c r="B1082" s="5">
        <v>6.5</v>
      </c>
      <c r="C1082" s="5"/>
      <c r="D1082" s="5">
        <v>1.8</v>
      </c>
      <c r="E1082" s="5">
        <f t="shared" si="22"/>
        <v>4.1500000000000004</v>
      </c>
      <c r="F1082" s="5">
        <f>AVERAGE((Table1[[#This Row],[thermo]]*$S$7),(Table1[[#This Row],[1022]]*$T$7),( Table1[[#This Row],[1020]]*$U$7))</f>
        <v>1.5726809147799659</v>
      </c>
      <c r="G1082" s="5">
        <f>AVERAGE((Table1[[#This Row],[thermo]]*$S$8),(Table1[[#This Row],[1022]]*$T$8),( Table1[[#This Row],[1020]]*$U$8))</f>
        <v>2.3441831641899613</v>
      </c>
      <c r="H1082" s="5">
        <v>2.2000000000000002</v>
      </c>
      <c r="I1082" s="7">
        <v>1.903335</v>
      </c>
      <c r="J1082" s="7">
        <f>Table1[[#This Row],[modulair]]-Table1[[#This Row],[adjusted_weighted_FEM_avg]]</f>
        <v>-0.14418316418996113</v>
      </c>
      <c r="K1082" s="5">
        <f>Table1[[#This Row],[purpleair]]-Table1[[#This Row],[adjusted_weighted_FEM_avg]]</f>
        <v>-0.44084816418996131</v>
      </c>
      <c r="L1082" s="5">
        <f>ABS(Table1[[#This Row],[modulair_err]])</f>
        <v>0.14418316418996113</v>
      </c>
      <c r="M1082" s="5">
        <f>ABS(Table1[[#This Row],[purpleair_err]])</f>
        <v>0.44084816418996131</v>
      </c>
      <c r="N1082" s="5">
        <f>Table1[[#This Row],[modulair_err]]^2</f>
        <v>2.0788784835829289E-2</v>
      </c>
      <c r="O1082" s="5">
        <f>Table1[[#This Row],[purpleair_err]]^2</f>
        <v>0.19434710386965909</v>
      </c>
      <c r="P1082" s="5"/>
      <c r="Q1082" s="5"/>
    </row>
    <row r="1083" spans="1:17" x14ac:dyDescent="0.3">
      <c r="A1083" s="2">
        <v>45548.541666666701</v>
      </c>
      <c r="B1083" s="5">
        <v>10.9</v>
      </c>
      <c r="C1083" s="5"/>
      <c r="D1083" s="5">
        <v>4.2</v>
      </c>
      <c r="E1083" s="5">
        <f t="shared" si="22"/>
        <v>7.5500000000000007</v>
      </c>
      <c r="F1083" s="5">
        <f>AVERAGE((Table1[[#This Row],[thermo]]*$S$7),(Table1[[#This Row],[1022]]*$T$7),( Table1[[#This Row],[1020]]*$U$7))</f>
        <v>2.9592985886635899</v>
      </c>
      <c r="G1083" s="5">
        <f>AVERAGE((Table1[[#This Row],[thermo]]*$S$8),(Table1[[#This Row],[1022]]*$T$8),( Table1[[#This Row],[1020]]*$U$8))</f>
        <v>4.309654219817463</v>
      </c>
      <c r="H1083" s="5">
        <v>3.4</v>
      </c>
      <c r="I1083" s="7">
        <v>4.0703259999999997</v>
      </c>
      <c r="J1083" s="7">
        <f>Table1[[#This Row],[modulair]]-Table1[[#This Row],[adjusted_weighted_FEM_avg]]</f>
        <v>-0.90965421981746308</v>
      </c>
      <c r="K1083" s="5">
        <f>Table1[[#This Row],[purpleair]]-Table1[[#This Row],[adjusted_weighted_FEM_avg]]</f>
        <v>-0.23932821981746333</v>
      </c>
      <c r="L1083" s="5">
        <f>ABS(Table1[[#This Row],[modulair_err]])</f>
        <v>0.90965421981746308</v>
      </c>
      <c r="M1083" s="5">
        <f>ABS(Table1[[#This Row],[purpleair_err]])</f>
        <v>0.23932821981746333</v>
      </c>
      <c r="N1083" s="5">
        <f>Table1[[#This Row],[modulair_err]]^2</f>
        <v>0.82747079963171744</v>
      </c>
      <c r="O1083" s="5">
        <f>Table1[[#This Row],[purpleair_err]]^2</f>
        <v>5.7277996800996045E-2</v>
      </c>
      <c r="P1083" s="5"/>
      <c r="Q1083" s="5"/>
    </row>
    <row r="1084" spans="1:17" x14ac:dyDescent="0.3">
      <c r="A1084" s="2">
        <v>45548.583333333299</v>
      </c>
      <c r="B1084" s="5">
        <v>6.3</v>
      </c>
      <c r="C1084" s="5"/>
      <c r="D1084" s="5">
        <v>3.5</v>
      </c>
      <c r="E1084" s="5">
        <f t="shared" si="22"/>
        <v>4.9000000000000004</v>
      </c>
      <c r="F1084" s="5">
        <f>AVERAGE((Table1[[#This Row],[thermo]]*$S$7),(Table1[[#This Row],[1022]]*$T$7),( Table1[[#This Row],[1020]]*$U$7))</f>
        <v>2.0027287764158541</v>
      </c>
      <c r="G1084" s="5">
        <f>AVERAGE((Table1[[#This Row],[thermo]]*$S$8),(Table1[[#This Row],[1022]]*$T$8),( Table1[[#This Row],[1020]]*$U$8))</f>
        <v>2.8345902941063295</v>
      </c>
      <c r="H1084" s="5">
        <v>4</v>
      </c>
      <c r="I1084" s="7">
        <v>4.481897</v>
      </c>
      <c r="J1084" s="7">
        <f>Table1[[#This Row],[modulair]]-Table1[[#This Row],[adjusted_weighted_FEM_avg]]</f>
        <v>1.1654097058936705</v>
      </c>
      <c r="K1084" s="5">
        <f>Table1[[#This Row],[purpleair]]-Table1[[#This Row],[adjusted_weighted_FEM_avg]]</f>
        <v>1.6473067058936706</v>
      </c>
      <c r="L1084" s="5">
        <f>ABS(Table1[[#This Row],[modulair_err]])</f>
        <v>1.1654097058936705</v>
      </c>
      <c r="M1084" s="5">
        <f>ABS(Table1[[#This Row],[purpleair_err]])</f>
        <v>1.6473067058936706</v>
      </c>
      <c r="N1084" s="5">
        <f>Table1[[#This Row],[modulair_err]]^2</f>
        <v>1.3581797825911717</v>
      </c>
      <c r="O1084" s="5">
        <f>Table1[[#This Row],[purpleair_err]]^2</f>
        <v>2.7136193832822562</v>
      </c>
      <c r="P1084" s="5"/>
      <c r="Q1084" s="5"/>
    </row>
    <row r="1085" spans="1:17" x14ac:dyDescent="0.3">
      <c r="A1085" s="2">
        <v>45548.625</v>
      </c>
      <c r="B1085" s="5">
        <v>2.8</v>
      </c>
      <c r="C1085" s="5"/>
      <c r="D1085" s="5">
        <v>4.7</v>
      </c>
      <c r="E1085" s="5">
        <f t="shared" si="22"/>
        <v>3.75</v>
      </c>
      <c r="F1085" s="5">
        <f>AVERAGE((Table1[[#This Row],[thermo]]*$S$7),(Table1[[#This Row],[1022]]*$T$7),( Table1[[#This Row],[1020]]*$U$7))</f>
        <v>1.747134282609756</v>
      </c>
      <c r="G1085" s="5">
        <f>AVERAGE((Table1[[#This Row],[thermo]]*$S$8),(Table1[[#This Row],[1022]]*$T$8),( Table1[[#This Row],[1020]]*$U$8))</f>
        <v>2.2674960490840785</v>
      </c>
      <c r="H1085" s="5">
        <v>5.5</v>
      </c>
      <c r="I1085" s="7">
        <v>5.589785</v>
      </c>
      <c r="J1085" s="7">
        <f>Table1[[#This Row],[modulair]]-Table1[[#This Row],[adjusted_weighted_FEM_avg]]</f>
        <v>3.2325039509159215</v>
      </c>
      <c r="K1085" s="5">
        <f>Table1[[#This Row],[purpleair]]-Table1[[#This Row],[adjusted_weighted_FEM_avg]]</f>
        <v>3.3222889509159215</v>
      </c>
      <c r="L1085" s="5">
        <f>ABS(Table1[[#This Row],[modulair_err]])</f>
        <v>3.2325039509159215</v>
      </c>
      <c r="M1085" s="5">
        <f>ABS(Table1[[#This Row],[purpleair_err]])</f>
        <v>3.3222889509159215</v>
      </c>
      <c r="N1085" s="5">
        <f>Table1[[#This Row],[modulair_err]]^2</f>
        <v>10.449081792687043</v>
      </c>
      <c r="O1085" s="5">
        <f>Table1[[#This Row],[purpleair_err]]^2</f>
        <v>11.037603873378014</v>
      </c>
      <c r="P1085" s="5"/>
      <c r="Q1085" s="5"/>
    </row>
    <row r="1086" spans="1:17" x14ac:dyDescent="0.3">
      <c r="A1086" s="2">
        <v>45548.666666666701</v>
      </c>
      <c r="B1086" s="5">
        <v>15.6</v>
      </c>
      <c r="C1086" s="5"/>
      <c r="D1086" s="5">
        <v>2</v>
      </c>
      <c r="E1086" s="5">
        <f t="shared" si="22"/>
        <v>8.8000000000000007</v>
      </c>
      <c r="F1086" s="5">
        <f>AVERAGE((Table1[[#This Row],[thermo]]*$S$7),(Table1[[#This Row],[1022]]*$T$7),( Table1[[#This Row],[1020]]*$U$7))</f>
        <v>3.1421076662933811</v>
      </c>
      <c r="G1086" s="5">
        <f>AVERAGE((Table1[[#This Row],[thermo]]*$S$8),(Table1[[#This Row],[1022]]*$T$8),( Table1[[#This Row],[1020]]*$U$8))</f>
        <v>4.8825654041064785</v>
      </c>
      <c r="H1086" s="5">
        <v>4.9000000000000004</v>
      </c>
      <c r="I1086" s="7">
        <v>4.9774529999999997</v>
      </c>
      <c r="J1086" s="7">
        <f>Table1[[#This Row],[modulair]]-Table1[[#This Row],[adjusted_weighted_FEM_avg]]</f>
        <v>1.7434595893521809E-2</v>
      </c>
      <c r="K1086" s="5">
        <f>Table1[[#This Row],[purpleair]]-Table1[[#This Row],[adjusted_weighted_FEM_avg]]</f>
        <v>9.4887595893521137E-2</v>
      </c>
      <c r="L1086" s="5">
        <f>ABS(Table1[[#This Row],[modulair_err]])</f>
        <v>1.7434595893521809E-2</v>
      </c>
      <c r="M1086" s="5">
        <f>ABS(Table1[[#This Row],[purpleair_err]])</f>
        <v>9.4887595893521137E-2</v>
      </c>
      <c r="N1086" s="5">
        <f>Table1[[#This Row],[modulair_err]]^2</f>
        <v>3.0396513397040753E-4</v>
      </c>
      <c r="O1086" s="5">
        <f>Table1[[#This Row],[purpleair_err]]^2</f>
        <v>9.0036558544521698E-3</v>
      </c>
      <c r="P1086" s="5"/>
      <c r="Q1086" s="5"/>
    </row>
    <row r="1087" spans="1:17" x14ac:dyDescent="0.3">
      <c r="A1087" s="2">
        <v>45548.708333333299</v>
      </c>
      <c r="B1087" s="5">
        <v>7.6</v>
      </c>
      <c r="C1087" s="5"/>
      <c r="D1087" s="5">
        <v>2.8</v>
      </c>
      <c r="E1087" s="5">
        <f t="shared" si="22"/>
        <v>5.1999999999999993</v>
      </c>
      <c r="F1087" s="5">
        <f>AVERAGE((Table1[[#This Row],[thermo]]*$S$7),(Table1[[#This Row],[1022]]*$T$7),( Table1[[#This Row],[1020]]*$U$7))</f>
        <v>2.0283571486264815</v>
      </c>
      <c r="G1087" s="5">
        <f>AVERAGE((Table1[[#This Row],[thermo]]*$S$8),(Table1[[#This Row],[1022]]*$T$8),( Table1[[#This Row],[1020]]*$U$8))</f>
        <v>2.963736133260531</v>
      </c>
      <c r="H1087" s="5">
        <v>4.4000000000000004</v>
      </c>
      <c r="I1087" s="7">
        <v>5.0109529999999998</v>
      </c>
      <c r="J1087" s="7">
        <f>Table1[[#This Row],[modulair]]-Table1[[#This Row],[adjusted_weighted_FEM_avg]]</f>
        <v>1.4362638667394694</v>
      </c>
      <c r="K1087" s="5">
        <f>Table1[[#This Row],[purpleair]]-Table1[[#This Row],[adjusted_weighted_FEM_avg]]</f>
        <v>2.0472168667394688</v>
      </c>
      <c r="L1087" s="5">
        <f>ABS(Table1[[#This Row],[modulair_err]])</f>
        <v>1.4362638667394694</v>
      </c>
      <c r="M1087" s="5">
        <f>ABS(Table1[[#This Row],[purpleair_err]])</f>
        <v>2.0472168667394688</v>
      </c>
      <c r="N1087" s="5">
        <f>Table1[[#This Row],[modulair_err]]^2</f>
        <v>2.0628538949014121</v>
      </c>
      <c r="O1087" s="5">
        <f>Table1[[#This Row],[purpleair_err]]^2</f>
        <v>4.1910968994625675</v>
      </c>
      <c r="P1087" s="5"/>
      <c r="Q1087" s="5"/>
    </row>
    <row r="1088" spans="1:17" x14ac:dyDescent="0.3">
      <c r="A1088" s="2">
        <v>45548.75</v>
      </c>
      <c r="B1088" s="5">
        <v>9.5</v>
      </c>
      <c r="C1088" s="5"/>
      <c r="D1088" s="5">
        <v>2.8</v>
      </c>
      <c r="E1088" s="5">
        <f t="shared" si="22"/>
        <v>6.15</v>
      </c>
      <c r="F1088" s="5">
        <f>AVERAGE((Table1[[#This Row],[thermo]]*$S$7),(Table1[[#This Row],[1022]]*$T$7),( Table1[[#This Row],[1020]]*$U$7))</f>
        <v>2.3446582588757852</v>
      </c>
      <c r="G1088" s="5">
        <f>AVERAGE((Table1[[#This Row],[thermo]]*$S$8),(Table1[[#This Row],[1022]]*$T$8),( Table1[[#This Row],[1020]]*$U$8))</f>
        <v>3.4803460575391987</v>
      </c>
      <c r="H1088" s="5">
        <v>5.4</v>
      </c>
      <c r="I1088" s="7">
        <v>5.5069889999999999</v>
      </c>
      <c r="J1088" s="7">
        <f>Table1[[#This Row],[modulair]]-Table1[[#This Row],[adjusted_weighted_FEM_avg]]</f>
        <v>1.9196539424608017</v>
      </c>
      <c r="K1088" s="5">
        <f>Table1[[#This Row],[purpleair]]-Table1[[#This Row],[adjusted_weighted_FEM_avg]]</f>
        <v>2.0266429424608012</v>
      </c>
      <c r="L1088" s="5">
        <f>ABS(Table1[[#This Row],[modulair_err]])</f>
        <v>1.9196539424608017</v>
      </c>
      <c r="M1088" s="5">
        <f>ABS(Table1[[#This Row],[purpleair_err]])</f>
        <v>2.0266429424608012</v>
      </c>
      <c r="N1088" s="5">
        <f>Table1[[#This Row],[modulair_err]]^2</f>
        <v>3.6850712588052987</v>
      </c>
      <c r="O1088" s="5">
        <f>Table1[[#This Row],[purpleair_err]]^2</f>
        <v>4.1072816162261745</v>
      </c>
      <c r="P1088" s="5"/>
      <c r="Q1088" s="5"/>
    </row>
    <row r="1089" spans="1:17" x14ac:dyDescent="0.3">
      <c r="A1089" s="2">
        <v>45548.791666666701</v>
      </c>
      <c r="B1089" s="5">
        <v>14</v>
      </c>
      <c r="C1089" s="5"/>
      <c r="D1089" s="5">
        <v>3</v>
      </c>
      <c r="E1089" s="5">
        <f t="shared" si="22"/>
        <v>8.5</v>
      </c>
      <c r="F1089" s="5">
        <f>AVERAGE((Table1[[#This Row],[thermo]]*$S$7),(Table1[[#This Row],[1022]]*$T$7),( Table1[[#This Row],[1020]]*$U$7))</f>
        <v>3.1483033750487821</v>
      </c>
      <c r="G1089" s="5">
        <f>AVERAGE((Table1[[#This Row],[thermo]]*$S$8),(Table1[[#This Row],[1022]]*$T$8),( Table1[[#This Row],[1020]]*$U$8))</f>
        <v>4.7679884807810469</v>
      </c>
      <c r="H1089" s="5">
        <v>5.2</v>
      </c>
      <c r="I1089" s="7">
        <v>4.6137360000000003</v>
      </c>
      <c r="J1089" s="7">
        <f>Table1[[#This Row],[modulair]]-Table1[[#This Row],[adjusted_weighted_FEM_avg]]</f>
        <v>0.43201151921895331</v>
      </c>
      <c r="K1089" s="5">
        <f>Table1[[#This Row],[purpleair]]-Table1[[#This Row],[adjusted_weighted_FEM_avg]]</f>
        <v>-0.15425248078104659</v>
      </c>
      <c r="L1089" s="5">
        <f>ABS(Table1[[#This Row],[modulair_err]])</f>
        <v>0.43201151921895331</v>
      </c>
      <c r="M1089" s="5">
        <f>ABS(Table1[[#This Row],[purpleair_err]])</f>
        <v>0.15425248078104659</v>
      </c>
      <c r="N1089" s="5">
        <f>Table1[[#This Row],[modulair_err]]^2</f>
        <v>0.18663395273786806</v>
      </c>
      <c r="O1089" s="5">
        <f>Table1[[#This Row],[purpleair_err]]^2</f>
        <v>2.3793827827107147E-2</v>
      </c>
      <c r="P1089" s="5"/>
      <c r="Q1089" s="5"/>
    </row>
    <row r="1090" spans="1:17" x14ac:dyDescent="0.3">
      <c r="A1090" s="2">
        <v>45548.833333333299</v>
      </c>
      <c r="B1090" s="5">
        <v>6.1</v>
      </c>
      <c r="C1090" s="5"/>
      <c r="D1090" s="5">
        <v>2.5</v>
      </c>
      <c r="E1090" s="5">
        <f t="shared" si="22"/>
        <v>4.3</v>
      </c>
      <c r="F1090" s="5">
        <f>AVERAGE((Table1[[#This Row],[thermo]]*$S$7),(Table1[[#This Row],[1022]]*$T$7),( Table1[[#This Row],[1020]]*$U$7))</f>
        <v>1.6968793842663767</v>
      </c>
      <c r="G1090" s="5">
        <f>AVERAGE((Table1[[#This Row],[thermo]]*$S$8),(Table1[[#This Row],[1022]]*$T$8),( Table1[[#This Row],[1020]]*$U$8))</f>
        <v>2.4597472891677596</v>
      </c>
      <c r="H1090" s="5">
        <v>4.8</v>
      </c>
      <c r="I1090" s="7">
        <v>4.3526550000000004</v>
      </c>
      <c r="J1090" s="7">
        <f>Table1[[#This Row],[modulair]]-Table1[[#This Row],[adjusted_weighted_FEM_avg]]</f>
        <v>2.3402527108322402</v>
      </c>
      <c r="K1090" s="5">
        <f>Table1[[#This Row],[purpleair]]-Table1[[#This Row],[adjusted_weighted_FEM_avg]]</f>
        <v>1.8929077108322407</v>
      </c>
      <c r="L1090" s="5">
        <f>ABS(Table1[[#This Row],[modulair_err]])</f>
        <v>2.3402527108322402</v>
      </c>
      <c r="M1090" s="5">
        <f>ABS(Table1[[#This Row],[purpleair_err]])</f>
        <v>1.8929077108322407</v>
      </c>
      <c r="N1090" s="5">
        <f>Table1[[#This Row],[modulair_err]]^2</f>
        <v>5.476782750557649</v>
      </c>
      <c r="O1090" s="5">
        <f>Table1[[#This Row],[purpleair_err]]^2</f>
        <v>3.5830996017281538</v>
      </c>
      <c r="P1090" s="5"/>
      <c r="Q1090" s="5"/>
    </row>
    <row r="1091" spans="1:17" x14ac:dyDescent="0.3">
      <c r="A1091" s="2">
        <v>45548.875</v>
      </c>
      <c r="B1091" s="5">
        <v>8</v>
      </c>
      <c r="C1091" s="5"/>
      <c r="D1091" s="5">
        <v>3.2</v>
      </c>
      <c r="E1091" s="5">
        <f t="shared" ref="E1091:E1148" si="23">AVERAGE(B1091:D1091)</f>
        <v>5.6</v>
      </c>
      <c r="F1091" s="5">
        <f>AVERAGE((Table1[[#This Row],[thermo]]*$S$7),(Table1[[#This Row],[1022]]*$T$7),( Table1[[#This Row],[1020]]*$U$7))</f>
        <v>2.2039686714229973</v>
      </c>
      <c r="G1091" s="5">
        <f>AVERAGE((Table1[[#This Row],[thermo]]*$S$8),(Table1[[#This Row],[1022]]*$T$8),( Table1[[#This Row],[1020]]*$U$8))</f>
        <v>3.2006813224828927</v>
      </c>
      <c r="H1091" s="5">
        <v>5.4</v>
      </c>
      <c r="I1091" s="7">
        <v>5.1246489999999998</v>
      </c>
      <c r="J1091" s="7">
        <f>Table1[[#This Row],[modulair]]-Table1[[#This Row],[adjusted_weighted_FEM_avg]]</f>
        <v>2.1993186775171076</v>
      </c>
      <c r="K1091" s="5">
        <f>Table1[[#This Row],[purpleair]]-Table1[[#This Row],[adjusted_weighted_FEM_avg]]</f>
        <v>1.9239676775171071</v>
      </c>
      <c r="L1091" s="5">
        <f>ABS(Table1[[#This Row],[modulair_err]])</f>
        <v>2.1993186775171076</v>
      </c>
      <c r="M1091" s="5">
        <f>ABS(Table1[[#This Row],[purpleair_err]])</f>
        <v>1.9239676775171071</v>
      </c>
      <c r="N1091" s="5">
        <f>Table1[[#This Row],[modulair_err]]^2</f>
        <v>4.8370026452755992</v>
      </c>
      <c r="O1091" s="5">
        <f>Table1[[#This Row],[purpleair_err]]^2</f>
        <v>3.7016516241305708</v>
      </c>
      <c r="P1091" s="5"/>
      <c r="Q1091" s="5"/>
    </row>
    <row r="1092" spans="1:17" x14ac:dyDescent="0.3">
      <c r="A1092" s="2">
        <v>45548.916666666701</v>
      </c>
      <c r="B1092" s="5">
        <v>1.9</v>
      </c>
      <c r="C1092" s="5"/>
      <c r="D1092" s="5">
        <v>3</v>
      </c>
      <c r="E1092" s="5">
        <f t="shared" si="23"/>
        <v>2.4500000000000002</v>
      </c>
      <c r="F1092" s="5">
        <f>AVERAGE((Table1[[#This Row],[thermo]]*$S$7),(Table1[[#This Row],[1022]]*$T$7),( Table1[[#This Row],[1020]]*$U$7))</f>
        <v>1.1339647255663763</v>
      </c>
      <c r="G1092" s="5">
        <f>AVERAGE((Table1[[#This Row],[thermo]]*$S$8),(Table1[[#This Row],[1022]]*$T$8),( Table1[[#This Row],[1020]]*$U$8))</f>
        <v>1.4779989630063766</v>
      </c>
      <c r="H1092" s="5">
        <v>4.0999999999999996</v>
      </c>
      <c r="I1092" s="7">
        <v>3.7533340000000002</v>
      </c>
      <c r="J1092" s="7">
        <f>Table1[[#This Row],[modulair]]-Table1[[#This Row],[adjusted_weighted_FEM_avg]]</f>
        <v>2.6220010369936233</v>
      </c>
      <c r="K1092" s="5">
        <f>Table1[[#This Row],[purpleair]]-Table1[[#This Row],[adjusted_weighted_FEM_avg]]</f>
        <v>2.2753350369936234</v>
      </c>
      <c r="L1092" s="5">
        <f>ABS(Table1[[#This Row],[modulair_err]])</f>
        <v>2.6220010369936233</v>
      </c>
      <c r="M1092" s="5">
        <f>ABS(Table1[[#This Row],[purpleair_err]])</f>
        <v>2.2753350369936234</v>
      </c>
      <c r="N1092" s="5">
        <f>Table1[[#This Row],[modulair_err]]^2</f>
        <v>6.8748894379956358</v>
      </c>
      <c r="O1092" s="5">
        <f>Table1[[#This Row],[purpleair_err]]^2</f>
        <v>5.1771495305707731</v>
      </c>
      <c r="P1092" s="5"/>
      <c r="Q1092" s="5"/>
    </row>
    <row r="1093" spans="1:17" x14ac:dyDescent="0.3">
      <c r="A1093" s="2">
        <v>45548.958333333299</v>
      </c>
      <c r="B1093" s="5">
        <v>13.2</v>
      </c>
      <c r="C1093" s="5"/>
      <c r="D1093" s="5">
        <v>4.2</v>
      </c>
      <c r="E1093" s="5">
        <f t="shared" si="23"/>
        <v>8.6999999999999993</v>
      </c>
      <c r="F1093" s="5">
        <f>AVERAGE((Table1[[#This Row],[thermo]]*$S$7),(Table1[[#This Row],[1022]]*$T$7),( Table1[[#This Row],[1020]]*$U$7))</f>
        <v>3.3421894063337994</v>
      </c>
      <c r="G1093" s="5">
        <f>AVERAGE((Table1[[#This Row],[thermo]]*$S$8),(Table1[[#This Row],[1022]]*$T$8),( Table1[[#This Row],[1020]]*$U$8))</f>
        <v>4.9350241281547973</v>
      </c>
      <c r="H1093" s="5">
        <v>3.9</v>
      </c>
      <c r="I1093" s="7">
        <v>3.7405987000000001</v>
      </c>
      <c r="J1093" s="7">
        <f>Table1[[#This Row],[modulair]]-Table1[[#This Row],[adjusted_weighted_FEM_avg]]</f>
        <v>-1.0350241281547974</v>
      </c>
      <c r="K1093" s="5">
        <f>Table1[[#This Row],[purpleair]]-Table1[[#This Row],[adjusted_weighted_FEM_avg]]</f>
        <v>-1.1944254281547972</v>
      </c>
      <c r="L1093" s="5">
        <f>ABS(Table1[[#This Row],[modulair_err]])</f>
        <v>1.0350241281547974</v>
      </c>
      <c r="M1093" s="5">
        <f>ABS(Table1[[#This Row],[purpleair_err]])</f>
        <v>1.1944254281547972</v>
      </c>
      <c r="N1093" s="5">
        <f>Table1[[#This Row],[modulair_err]]^2</f>
        <v>1.0712749458625985</v>
      </c>
      <c r="O1093" s="5">
        <f>Table1[[#This Row],[purpleair_err]]^2</f>
        <v>1.4266521034227706</v>
      </c>
      <c r="P1093" s="5"/>
      <c r="Q1093" s="5"/>
    </row>
    <row r="1094" spans="1:17" x14ac:dyDescent="0.3">
      <c r="A1094" s="2">
        <v>45549</v>
      </c>
      <c r="B1094" s="5">
        <v>1</v>
      </c>
      <c r="C1094" s="5"/>
      <c r="D1094" s="5">
        <v>6.2</v>
      </c>
      <c r="E1094" s="5">
        <f t="shared" si="23"/>
        <v>3.6</v>
      </c>
      <c r="F1094" s="5">
        <f>AVERAGE((Table1[[#This Row],[thermo]]*$S$7),(Table1[[#This Row],[1022]]*$T$7),( Table1[[#This Row],[1020]]*$U$7))</f>
        <v>1.8563124068742158</v>
      </c>
      <c r="G1094" s="5">
        <f>AVERAGE((Table1[[#This Row],[thermo]]*$S$8),(Table1[[#This Row],[1022]]*$T$8),( Table1[[#This Row],[1020]]*$U$8))</f>
        <v>2.2587706401839327</v>
      </c>
      <c r="H1094" s="5">
        <v>3.7</v>
      </c>
      <c r="I1094" s="7">
        <v>4.302702</v>
      </c>
      <c r="J1094" s="7">
        <f>Table1[[#This Row],[modulair]]-Table1[[#This Row],[adjusted_weighted_FEM_avg]]</f>
        <v>1.4412293598160675</v>
      </c>
      <c r="K1094" s="5">
        <f>Table1[[#This Row],[purpleair]]-Table1[[#This Row],[adjusted_weighted_FEM_avg]]</f>
        <v>2.0439313598160673</v>
      </c>
      <c r="L1094" s="5">
        <f>ABS(Table1[[#This Row],[modulair_err]])</f>
        <v>1.4412293598160675</v>
      </c>
      <c r="M1094" s="5">
        <f>ABS(Table1[[#This Row],[purpleair_err]])</f>
        <v>2.0439313598160673</v>
      </c>
      <c r="N1094" s="5">
        <f>Table1[[#This Row],[modulair_err]]^2</f>
        <v>2.0771420675958319</v>
      </c>
      <c r="O1094" s="5">
        <f>Table1[[#This Row],[purpleair_err]]^2</f>
        <v>4.1776554036395579</v>
      </c>
      <c r="P1094" s="5"/>
      <c r="Q1094" s="5"/>
    </row>
    <row r="1095" spans="1:17" x14ac:dyDescent="0.3">
      <c r="A1095" s="2">
        <v>45549.041666666701</v>
      </c>
      <c r="B1095" s="5">
        <v>5</v>
      </c>
      <c r="C1095" s="5"/>
      <c r="D1095" s="5">
        <v>6.2</v>
      </c>
      <c r="E1095" s="5">
        <f t="shared" si="23"/>
        <v>5.6</v>
      </c>
      <c r="F1095" s="5">
        <f>AVERAGE((Table1[[#This Row],[thermo]]*$S$7),(Table1[[#This Row],[1022]]*$T$7),( Table1[[#This Row],[1020]]*$U$7))</f>
        <v>2.5222094810832751</v>
      </c>
      <c r="G1095" s="5">
        <f>AVERAGE((Table1[[#This Row],[thermo]]*$S$8),(Table1[[#This Row],[1022]]*$T$8),( Table1[[#This Row],[1020]]*$U$8))</f>
        <v>3.346370480770601</v>
      </c>
      <c r="H1095" s="5">
        <v>3.2</v>
      </c>
      <c r="I1095" s="7">
        <v>3.6400432999999999</v>
      </c>
      <c r="J1095" s="7">
        <f>Table1[[#This Row],[modulair]]-Table1[[#This Row],[adjusted_weighted_FEM_avg]]</f>
        <v>-0.14637048077060077</v>
      </c>
      <c r="K1095" s="5">
        <f>Table1[[#This Row],[purpleair]]-Table1[[#This Row],[adjusted_weighted_FEM_avg]]</f>
        <v>0.29367281922939892</v>
      </c>
      <c r="L1095" s="5">
        <f>ABS(Table1[[#This Row],[modulair_err]])</f>
        <v>0.14637048077060077</v>
      </c>
      <c r="M1095" s="5">
        <f>ABS(Table1[[#This Row],[purpleair_err]])</f>
        <v>0.29367281922939892</v>
      </c>
      <c r="N1095" s="5">
        <f>Table1[[#This Row],[modulair_err]]^2</f>
        <v>2.1424317641016811E-2</v>
      </c>
      <c r="O1095" s="5">
        <f>Table1[[#This Row],[purpleair_err]]^2</f>
        <v>8.6243724754143214E-2</v>
      </c>
      <c r="P1095" s="5"/>
      <c r="Q1095" s="5"/>
    </row>
    <row r="1096" spans="1:17" x14ac:dyDescent="0.3">
      <c r="A1096" s="2">
        <v>45549.083333333299</v>
      </c>
      <c r="B1096" s="5">
        <v>7.3</v>
      </c>
      <c r="C1096" s="5"/>
      <c r="D1096" s="5">
        <v>6.5</v>
      </c>
      <c r="E1096" s="5">
        <f t="shared" si="23"/>
        <v>6.9</v>
      </c>
      <c r="F1096" s="5">
        <f>AVERAGE((Table1[[#This Row],[thermo]]*$S$7),(Table1[[#This Row],[1022]]*$T$7),( Table1[[#This Row],[1020]]*$U$7))</f>
        <v>2.9868666602851923</v>
      </c>
      <c r="G1096" s="5">
        <f>AVERAGE((Table1[[#This Row],[thermo]]*$S$8),(Table1[[#This Row],[1022]]*$T$8),( Table1[[#This Row],[1020]]*$U$8))</f>
        <v>4.0678792929807059</v>
      </c>
      <c r="H1096" s="5">
        <v>3.2</v>
      </c>
      <c r="I1096" s="7">
        <v>3.7814567000000001</v>
      </c>
      <c r="J1096" s="7">
        <f>Table1[[#This Row],[modulair]]-Table1[[#This Row],[adjusted_weighted_FEM_avg]]</f>
        <v>-0.86787929298070576</v>
      </c>
      <c r="K1096" s="5">
        <f>Table1[[#This Row],[purpleair]]-Table1[[#This Row],[adjusted_weighted_FEM_avg]]</f>
        <v>-0.28642259298070583</v>
      </c>
      <c r="L1096" s="5">
        <f>ABS(Table1[[#This Row],[modulair_err]])</f>
        <v>0.86787929298070576</v>
      </c>
      <c r="M1096" s="5">
        <f>ABS(Table1[[#This Row],[purpleair_err]])</f>
        <v>0.28642259298070583</v>
      </c>
      <c r="N1096" s="5">
        <f>Table1[[#This Row],[modulair_err]]^2</f>
        <v>0.75321446718468976</v>
      </c>
      <c r="O1096" s="5">
        <f>Table1[[#This Row],[purpleair_err]]^2</f>
        <v>8.2037901769791075E-2</v>
      </c>
      <c r="P1096" s="5"/>
      <c r="Q1096" s="5"/>
    </row>
    <row r="1097" spans="1:17" x14ac:dyDescent="0.3">
      <c r="A1097" s="2">
        <v>45549.125</v>
      </c>
      <c r="B1097" s="5">
        <v>8.6</v>
      </c>
      <c r="C1097" s="5"/>
      <c r="D1097" s="5">
        <v>5</v>
      </c>
      <c r="E1097" s="5">
        <f t="shared" si="23"/>
        <v>6.8</v>
      </c>
      <c r="F1097" s="5">
        <f>AVERAGE((Table1[[#This Row],[thermo]]*$S$7),(Table1[[#This Row],[1022]]*$T$7),( Table1[[#This Row],[1020]]*$U$7))</f>
        <v>2.7944514017446003</v>
      </c>
      <c r="G1097" s="5">
        <f>AVERAGE((Table1[[#This Row],[thermo]]*$S$8),(Table1[[#This Row],[1022]]*$T$8),( Table1[[#This Row],[1020]]*$U$8))</f>
        <v>3.9406547218075185</v>
      </c>
      <c r="H1097" s="5">
        <v>3</v>
      </c>
      <c r="I1097" s="7">
        <v>3.9941293</v>
      </c>
      <c r="J1097" s="7">
        <f>Table1[[#This Row],[modulair]]-Table1[[#This Row],[adjusted_weighted_FEM_avg]]</f>
        <v>-0.94065472180751852</v>
      </c>
      <c r="K1097" s="5">
        <f>Table1[[#This Row],[purpleair]]-Table1[[#This Row],[adjusted_weighted_FEM_avg]]</f>
        <v>5.347457819248147E-2</v>
      </c>
      <c r="L1097" s="5">
        <f>ABS(Table1[[#This Row],[modulair_err]])</f>
        <v>0.94065472180751852</v>
      </c>
      <c r="M1097" s="5">
        <f>ABS(Table1[[#This Row],[purpleair_err]])</f>
        <v>5.347457819248147E-2</v>
      </c>
      <c r="N1097" s="5">
        <f>Table1[[#This Row],[modulair_err]]^2</f>
        <v>0.8848313056587801</v>
      </c>
      <c r="O1097" s="5">
        <f>Table1[[#This Row],[purpleair_err]]^2</f>
        <v>2.8595305128638147E-3</v>
      </c>
      <c r="P1097" s="5"/>
      <c r="Q1097" s="5"/>
    </row>
    <row r="1098" spans="1:17" x14ac:dyDescent="0.3">
      <c r="A1098" s="2">
        <v>45549.166666666701</v>
      </c>
      <c r="B1098" s="5">
        <v>8.9</v>
      </c>
      <c r="C1098" s="5"/>
      <c r="D1098" s="5">
        <v>1.7</v>
      </c>
      <c r="E1098" s="5">
        <f t="shared" si="23"/>
        <v>5.3</v>
      </c>
      <c r="F1098" s="5">
        <f>AVERAGE((Table1[[#This Row],[thermo]]*$S$7),(Table1[[#This Row],[1022]]*$T$7),( Table1[[#This Row],[1020]]*$U$7))</f>
        <v>1.9449637054614992</v>
      </c>
      <c r="G1098" s="5">
        <f>AVERAGE((Table1[[#This Row],[thermo]]*$S$8),(Table1[[#This Row],[1022]]*$T$8),( Table1[[#This Row],[1020]]*$U$8))</f>
        <v>2.9646967672510383</v>
      </c>
      <c r="H1098" s="5">
        <v>2.8</v>
      </c>
      <c r="I1098" s="7">
        <v>4.0363452999999998</v>
      </c>
      <c r="J1098" s="7">
        <f>Table1[[#This Row],[modulair]]-Table1[[#This Row],[adjusted_weighted_FEM_avg]]</f>
        <v>-0.16469676725103843</v>
      </c>
      <c r="K1098" s="5">
        <f>Table1[[#This Row],[purpleair]]-Table1[[#This Row],[adjusted_weighted_FEM_avg]]</f>
        <v>1.0716485327489615</v>
      </c>
      <c r="L1098" s="5">
        <f>ABS(Table1[[#This Row],[modulair_err]])</f>
        <v>0.16469676725103843</v>
      </c>
      <c r="M1098" s="5">
        <f>ABS(Table1[[#This Row],[purpleair_err]])</f>
        <v>1.0716485327489615</v>
      </c>
      <c r="N1098" s="5">
        <f>Table1[[#This Row],[modulair_err]]^2</f>
        <v>2.7125025142942728E-2</v>
      </c>
      <c r="O1098" s="5">
        <f>Table1[[#This Row],[purpleair_err]]^2</f>
        <v>1.1484305777430022</v>
      </c>
      <c r="P1098" s="5"/>
      <c r="Q1098" s="5"/>
    </row>
    <row r="1099" spans="1:17" x14ac:dyDescent="0.3">
      <c r="A1099" s="2">
        <v>45549.208333333299</v>
      </c>
      <c r="B1099" s="5">
        <v>8.6</v>
      </c>
      <c r="C1099" s="5"/>
      <c r="D1099" s="5">
        <v>2</v>
      </c>
      <c r="E1099" s="5">
        <f t="shared" si="23"/>
        <v>5.3</v>
      </c>
      <c r="F1099" s="5">
        <f>AVERAGE((Table1[[#This Row],[thermo]]*$S$7),(Table1[[#This Row],[1022]]*$T$7),( Table1[[#This Row],[1020]]*$U$7))</f>
        <v>1.9767877864275267</v>
      </c>
      <c r="G1099" s="5">
        <f>AVERAGE((Table1[[#This Row],[thermo]]*$S$8),(Table1[[#This Row],[1022]]*$T$8),( Table1[[#This Row],[1020]]*$U$8))</f>
        <v>2.9792656830798094</v>
      </c>
      <c r="H1099" s="5">
        <v>2.4</v>
      </c>
      <c r="I1099" s="7">
        <v>3.2613159999999999</v>
      </c>
      <c r="J1099" s="7">
        <f>Table1[[#This Row],[modulair]]-Table1[[#This Row],[adjusted_weighted_FEM_avg]]</f>
        <v>-0.57926568307980952</v>
      </c>
      <c r="K1099" s="5">
        <f>Table1[[#This Row],[purpleair]]-Table1[[#This Row],[adjusted_weighted_FEM_avg]]</f>
        <v>0.28205031692019045</v>
      </c>
      <c r="L1099" s="5">
        <f>ABS(Table1[[#This Row],[modulair_err]])</f>
        <v>0.57926568307980952</v>
      </c>
      <c r="M1099" s="5">
        <f>ABS(Table1[[#This Row],[purpleair_err]])</f>
        <v>0.28205031692019045</v>
      </c>
      <c r="N1099" s="5">
        <f>Table1[[#This Row],[modulair_err]]^2</f>
        <v>0.33554873159391835</v>
      </c>
      <c r="O1099" s="5">
        <f>Table1[[#This Row],[purpleair_err]]^2</f>
        <v>7.9552381274779871E-2</v>
      </c>
      <c r="P1099" s="5"/>
      <c r="Q1099" s="5"/>
    </row>
    <row r="1100" spans="1:17" x14ac:dyDescent="0.3">
      <c r="A1100" s="2">
        <v>45549.25</v>
      </c>
      <c r="B1100" s="5">
        <v>5.6</v>
      </c>
      <c r="C1100" s="5"/>
      <c r="D1100" s="5">
        <v>0.2</v>
      </c>
      <c r="E1100" s="5">
        <f t="shared" si="23"/>
        <v>2.9</v>
      </c>
      <c r="F1100" s="5">
        <f>AVERAGE((Table1[[#This Row],[thermo]]*$S$7),(Table1[[#This Row],[1022]]*$T$7),( Table1[[#This Row],[1020]]*$U$7))</f>
        <v>0.98676681158048829</v>
      </c>
      <c r="G1100" s="5">
        <f>AVERAGE((Table1[[#This Row],[thermo]]*$S$8),(Table1[[#This Row],[1022]]*$T$8),( Table1[[#This Row],[1020]]*$U$8))</f>
        <v>1.5867323794031825</v>
      </c>
      <c r="H1100" s="5">
        <v>2.4</v>
      </c>
      <c r="I1100" s="7">
        <v>3.3734613329999998</v>
      </c>
      <c r="J1100" s="7">
        <f>Table1[[#This Row],[modulair]]-Table1[[#This Row],[adjusted_weighted_FEM_avg]]</f>
        <v>0.81326762059681745</v>
      </c>
      <c r="K1100" s="5">
        <f>Table1[[#This Row],[purpleair]]-Table1[[#This Row],[adjusted_weighted_FEM_avg]]</f>
        <v>1.7867289535968174</v>
      </c>
      <c r="L1100" s="5">
        <f>ABS(Table1[[#This Row],[modulair_err]])</f>
        <v>0.81326762059681745</v>
      </c>
      <c r="M1100" s="5">
        <f>ABS(Table1[[#This Row],[purpleair_err]])</f>
        <v>1.7867289535968174</v>
      </c>
      <c r="N1100" s="5">
        <f>Table1[[#This Row],[modulair_err]]^2</f>
        <v>0.66140422271120902</v>
      </c>
      <c r="O1100" s="5">
        <f>Table1[[#This Row],[purpleair_err]]^2</f>
        <v>3.1924003536211778</v>
      </c>
      <c r="P1100" s="5"/>
      <c r="Q1100" s="5"/>
    </row>
    <row r="1101" spans="1:17" x14ac:dyDescent="0.3">
      <c r="A1101" s="2">
        <v>45549.291666666701</v>
      </c>
      <c r="B1101" s="5">
        <v>-15.4</v>
      </c>
      <c r="C1101" s="5"/>
      <c r="D1101" s="5">
        <v>4.7</v>
      </c>
      <c r="E1101" s="5">
        <f t="shared" si="23"/>
        <v>-5.35</v>
      </c>
      <c r="F1101" s="5">
        <f>AVERAGE((Table1[[#This Row],[thermo]]*$S$7),(Table1[[#This Row],[1022]]*$T$7),( Table1[[#This Row],[1020]]*$U$7))</f>
        <v>-1.2826974050414655</v>
      </c>
      <c r="G1101" s="5">
        <f>AVERAGE((Table1[[#This Row],[thermo]]*$S$8),(Table1[[#This Row],[1022]]*$T$8),( Table1[[#This Row],[1020]]*$U$8))</f>
        <v>-2.6810832255852612</v>
      </c>
      <c r="H1101" s="5">
        <v>3</v>
      </c>
      <c r="I1101" s="7">
        <v>3.80437</v>
      </c>
      <c r="J1101" s="7">
        <f>Table1[[#This Row],[modulair]]-Table1[[#This Row],[adjusted_weighted_FEM_avg]]</f>
        <v>5.6810832255852617</v>
      </c>
      <c r="K1101" s="5">
        <f>Table1[[#This Row],[purpleair]]-Table1[[#This Row],[adjusted_weighted_FEM_avg]]</f>
        <v>6.4854532255852613</v>
      </c>
      <c r="L1101" s="5">
        <f>ABS(Table1[[#This Row],[modulair_err]])</f>
        <v>5.6810832255852617</v>
      </c>
      <c r="M1101" s="5">
        <f>ABS(Table1[[#This Row],[purpleair_err]])</f>
        <v>6.4854532255852613</v>
      </c>
      <c r="N1101" s="5">
        <f>Table1[[#This Row],[modulair_err]]^2</f>
        <v>32.274706616026243</v>
      </c>
      <c r="O1101" s="5">
        <f>Table1[[#This Row],[purpleair_err]]^2</f>
        <v>42.061103541254269</v>
      </c>
      <c r="P1101" s="5"/>
      <c r="Q1101" s="5"/>
    </row>
    <row r="1102" spans="1:17" x14ac:dyDescent="0.3">
      <c r="A1102" s="2">
        <v>45549.333333333299</v>
      </c>
      <c r="B1102" s="5">
        <v>-18.7</v>
      </c>
      <c r="C1102" s="5"/>
      <c r="D1102" s="5">
        <v>7.9</v>
      </c>
      <c r="E1102" s="5">
        <f t="shared" si="23"/>
        <v>-5.3999999999999995</v>
      </c>
      <c r="F1102" s="5">
        <f>AVERAGE((Table1[[#This Row],[thermo]]*$S$7),(Table1[[#This Row],[1022]]*$T$7),( Table1[[#This Row],[1020]]*$U$7))</f>
        <v>-0.9598879682590612</v>
      </c>
      <c r="G1102" s="5">
        <f>AVERAGE((Table1[[#This Row],[thermo]]*$S$8),(Table1[[#This Row],[1022]]*$T$8),( Table1[[#This Row],[1020]]*$U$8))</f>
        <v>-2.5528714527597054</v>
      </c>
      <c r="H1102" s="5">
        <v>5</v>
      </c>
      <c r="I1102" s="7">
        <v>4.9760249999999999</v>
      </c>
      <c r="J1102" s="7">
        <f>Table1[[#This Row],[modulair]]-Table1[[#This Row],[adjusted_weighted_FEM_avg]]</f>
        <v>7.552871452759705</v>
      </c>
      <c r="K1102" s="5">
        <f>Table1[[#This Row],[purpleair]]-Table1[[#This Row],[adjusted_weighted_FEM_avg]]</f>
        <v>7.5288964527597049</v>
      </c>
      <c r="L1102" s="5">
        <f>ABS(Table1[[#This Row],[modulair_err]])</f>
        <v>7.552871452759705</v>
      </c>
      <c r="M1102" s="5">
        <f>ABS(Table1[[#This Row],[purpleair_err]])</f>
        <v>7.5288964527597049</v>
      </c>
      <c r="N1102" s="5">
        <f>Table1[[#This Row],[modulair_err]]^2</f>
        <v>57.045867181912499</v>
      </c>
      <c r="O1102" s="5">
        <f>Table1[[#This Row],[purpleair_err]]^2</f>
        <v>56.684281796377668</v>
      </c>
      <c r="P1102" s="5"/>
      <c r="Q1102" s="5"/>
    </row>
    <row r="1103" spans="1:17" x14ac:dyDescent="0.3">
      <c r="A1103" s="2">
        <v>45549.375</v>
      </c>
      <c r="B1103" s="5">
        <v>-11.2</v>
      </c>
      <c r="C1103" s="5"/>
      <c r="D1103" s="5">
        <v>8.9</v>
      </c>
      <c r="E1103" s="5">
        <f t="shared" si="23"/>
        <v>-1.1499999999999995</v>
      </c>
      <c r="F1103" s="5">
        <f>AVERAGE((Table1[[#This Row],[thermo]]*$S$7),(Table1[[#This Row],[1022]]*$T$7),( Table1[[#This Row],[1020]]*$U$7))</f>
        <v>0.56122358432194963</v>
      </c>
      <c r="G1103" s="5">
        <f>AVERAGE((Table1[[#This Row],[thermo]]*$S$8),(Table1[[#This Row],[1022]]*$T$8),( Table1[[#This Row],[1020]]*$U$8))</f>
        <v>-0.19315873875046621</v>
      </c>
      <c r="H1103" s="5">
        <v>6.6</v>
      </c>
      <c r="I1103" s="7">
        <v>5.8168670000000002</v>
      </c>
      <c r="J1103" s="7">
        <f>Table1[[#This Row],[modulair]]-Table1[[#This Row],[adjusted_weighted_FEM_avg]]</f>
        <v>6.7931587387504662</v>
      </c>
      <c r="K1103" s="5">
        <f>Table1[[#This Row],[purpleair]]-Table1[[#This Row],[adjusted_weighted_FEM_avg]]</f>
        <v>6.0100257387504668</v>
      </c>
      <c r="L1103" s="5">
        <f>ABS(Table1[[#This Row],[modulair_err]])</f>
        <v>6.7931587387504662</v>
      </c>
      <c r="M1103" s="5">
        <f>ABS(Table1[[#This Row],[purpleair_err]])</f>
        <v>6.0100257387504668</v>
      </c>
      <c r="N1103" s="5">
        <f>Table1[[#This Row],[modulair_err]]^2</f>
        <v>46.147005649861825</v>
      </c>
      <c r="O1103" s="5">
        <f>Table1[[#This Row],[purpleair_err]]^2</f>
        <v>36.120409380443093</v>
      </c>
      <c r="P1103" s="5"/>
      <c r="Q1103" s="5"/>
    </row>
    <row r="1104" spans="1:17" x14ac:dyDescent="0.3">
      <c r="A1104" s="2">
        <v>45549.416666666701</v>
      </c>
      <c r="B1104" s="5">
        <v>-0.3</v>
      </c>
      <c r="C1104" s="5"/>
      <c r="D1104" s="5">
        <v>6.7</v>
      </c>
      <c r="E1104" s="5">
        <f t="shared" si="23"/>
        <v>3.2</v>
      </c>
      <c r="F1104" s="5">
        <f>AVERAGE((Table1[[#This Row],[thermo]]*$S$7),(Table1[[#This Row],[1022]]*$T$7),( Table1[[#This Row],[1020]]*$U$7))</f>
        <v>1.7761731269757837</v>
      </c>
      <c r="G1104" s="5">
        <f>AVERAGE((Table1[[#This Row],[thermo]]*$S$8),(Table1[[#This Row],[1022]]*$T$8),( Table1[[#This Row],[1020]]*$U$8))</f>
        <v>2.0655321984478836</v>
      </c>
      <c r="H1104" s="5">
        <v>7.5</v>
      </c>
      <c r="I1104" s="7">
        <v>6.8405180000000003</v>
      </c>
      <c r="J1104" s="7">
        <f>Table1[[#This Row],[modulair]]-Table1[[#This Row],[adjusted_weighted_FEM_avg]]</f>
        <v>5.4344678015521168</v>
      </c>
      <c r="K1104" s="5">
        <f>Table1[[#This Row],[purpleair]]-Table1[[#This Row],[adjusted_weighted_FEM_avg]]</f>
        <v>4.7749858015521163</v>
      </c>
      <c r="L1104" s="5">
        <f>ABS(Table1[[#This Row],[modulair_err]])</f>
        <v>5.4344678015521168</v>
      </c>
      <c r="M1104" s="5">
        <f>ABS(Table1[[#This Row],[purpleair_err]])</f>
        <v>4.7749858015521163</v>
      </c>
      <c r="N1104" s="5">
        <f>Table1[[#This Row],[modulair_err]]^2</f>
        <v>29.533440286106696</v>
      </c>
      <c r="O1104" s="5">
        <f>Table1[[#This Row],[purpleair_err]]^2</f>
        <v>22.800489405024305</v>
      </c>
      <c r="P1104" s="5"/>
      <c r="Q1104" s="5"/>
    </row>
    <row r="1105" spans="1:17" x14ac:dyDescent="0.3">
      <c r="A1105" s="2">
        <v>45549.458333333299</v>
      </c>
      <c r="B1105" s="5">
        <v>2.4</v>
      </c>
      <c r="C1105" s="5"/>
      <c r="D1105" s="5">
        <v>3.7</v>
      </c>
      <c r="E1105" s="5">
        <f t="shared" si="23"/>
        <v>3.05</v>
      </c>
      <c r="F1105" s="5">
        <f>AVERAGE((Table1[[#This Row],[thermo]]*$S$7),(Table1[[#This Row],[1022]]*$T$7),( Table1[[#This Row],[1020]]*$U$7))</f>
        <v>1.4079900367498259</v>
      </c>
      <c r="G1105" s="5">
        <f>AVERAGE((Table1[[#This Row],[thermo]]*$S$8),(Table1[[#This Row],[1022]]*$T$8),( Table1[[#This Row],[1020]]*$U$8))</f>
        <v>1.8382730521161754</v>
      </c>
      <c r="H1105" s="5">
        <v>8.6</v>
      </c>
      <c r="I1105" s="7">
        <v>7.8412649999999999</v>
      </c>
      <c r="J1105" s="7">
        <f>Table1[[#This Row],[modulair]]-Table1[[#This Row],[adjusted_weighted_FEM_avg]]</f>
        <v>6.7617269478838242</v>
      </c>
      <c r="K1105" s="5">
        <f>Table1[[#This Row],[purpleair]]-Table1[[#This Row],[adjusted_weighted_FEM_avg]]</f>
        <v>6.0029919478838245</v>
      </c>
      <c r="L1105" s="5">
        <f>ABS(Table1[[#This Row],[modulair_err]])</f>
        <v>6.7617269478838242</v>
      </c>
      <c r="M1105" s="5">
        <f>ABS(Table1[[#This Row],[purpleair_err]])</f>
        <v>6.0029919478838245</v>
      </c>
      <c r="N1105" s="5">
        <f>Table1[[#This Row],[modulair_err]]^2</f>
        <v>45.720951317738297</v>
      </c>
      <c r="O1105" s="5">
        <f>Table1[[#This Row],[purpleair_err]]^2</f>
        <v>36.03591232635803</v>
      </c>
      <c r="P1105" s="5"/>
      <c r="Q1105" s="5"/>
    </row>
    <row r="1106" spans="1:17" x14ac:dyDescent="0.3">
      <c r="A1106" s="2">
        <v>45549.5</v>
      </c>
      <c r="B1106" s="5">
        <v>1</v>
      </c>
      <c r="C1106" s="5"/>
      <c r="D1106" s="5">
        <v>2.5</v>
      </c>
      <c r="E1106" s="5">
        <f t="shared" si="23"/>
        <v>1.75</v>
      </c>
      <c r="F1106" s="5">
        <f>AVERAGE((Table1[[#This Row],[thermo]]*$S$7),(Table1[[#This Row],[1022]]*$T$7),( Table1[[#This Row],[1020]]*$U$7))</f>
        <v>0.84786061464982565</v>
      </c>
      <c r="G1106" s="5">
        <f>AVERAGE((Table1[[#This Row],[thermo]]*$S$8),(Table1[[#This Row],[1022]]*$T$8),( Table1[[#This Row],[1020]]*$U$8))</f>
        <v>1.073057492419758</v>
      </c>
      <c r="H1106" s="5">
        <v>8.6</v>
      </c>
      <c r="I1106" s="7">
        <v>8.2529880000000002</v>
      </c>
      <c r="J1106" s="7">
        <f>Table1[[#This Row],[modulair]]-Table1[[#This Row],[adjusted_weighted_FEM_avg]]</f>
        <v>7.5269425075802419</v>
      </c>
      <c r="K1106" s="5">
        <f>Table1[[#This Row],[purpleair]]-Table1[[#This Row],[adjusted_weighted_FEM_avg]]</f>
        <v>7.1799305075802424</v>
      </c>
      <c r="L1106" s="5">
        <f>ABS(Table1[[#This Row],[modulair_err]])</f>
        <v>7.5269425075802419</v>
      </c>
      <c r="M1106" s="5">
        <f>ABS(Table1[[#This Row],[purpleair_err]])</f>
        <v>7.1799305075802424</v>
      </c>
      <c r="N1106" s="5">
        <f>Table1[[#This Row],[modulair_err]]^2</f>
        <v>56.654863512418338</v>
      </c>
      <c r="O1106" s="5">
        <f>Table1[[#This Row],[purpleair_err]]^2</f>
        <v>51.551402093681475</v>
      </c>
      <c r="P1106" s="5"/>
      <c r="Q1106" s="5"/>
    </row>
    <row r="1107" spans="1:17" x14ac:dyDescent="0.3">
      <c r="A1107" s="2">
        <v>45549.541666666701</v>
      </c>
      <c r="B1107" s="5">
        <v>3.2</v>
      </c>
      <c r="C1107" s="5"/>
      <c r="D1107" s="5">
        <v>8.6999999999999993</v>
      </c>
      <c r="E1107" s="5">
        <f t="shared" si="23"/>
        <v>5.9499999999999993</v>
      </c>
      <c r="F1107" s="5">
        <f>AVERAGE((Table1[[#This Row],[thermo]]*$S$7),(Table1[[#This Row],[1022]]*$T$7),( Table1[[#This Row],[1020]]*$U$7))</f>
        <v>2.9039421437867592</v>
      </c>
      <c r="G1107" s="5">
        <f>AVERAGE((Table1[[#This Row],[thermo]]*$S$8),(Table1[[#This Row],[1022]]*$T$8),( Table1[[#This Row],[1020]]*$U$8))</f>
        <v>3.6581080847796912</v>
      </c>
      <c r="H1107" s="5">
        <v>9</v>
      </c>
      <c r="I1107" s="7">
        <v>9.2992950000000008</v>
      </c>
      <c r="J1107" s="7">
        <f>Table1[[#This Row],[modulair]]-Table1[[#This Row],[adjusted_weighted_FEM_avg]]</f>
        <v>5.3418919152203088</v>
      </c>
      <c r="K1107" s="5">
        <f>Table1[[#This Row],[purpleair]]-Table1[[#This Row],[adjusted_weighted_FEM_avg]]</f>
        <v>5.6411869152203096</v>
      </c>
      <c r="L1107" s="5">
        <f>ABS(Table1[[#This Row],[modulair_err]])</f>
        <v>5.3418919152203088</v>
      </c>
      <c r="M1107" s="5">
        <f>ABS(Table1[[#This Row],[purpleair_err]])</f>
        <v>5.6411869152203096</v>
      </c>
      <c r="N1107" s="5">
        <f>Table1[[#This Row],[modulair_err]]^2</f>
        <v>28.535809233896099</v>
      </c>
      <c r="O1107" s="5">
        <f>Table1[[#This Row],[purpleair_err]]^2</f>
        <v>31.822989812452832</v>
      </c>
      <c r="P1107" s="5"/>
      <c r="Q1107" s="5"/>
    </row>
    <row r="1108" spans="1:17" x14ac:dyDescent="0.3">
      <c r="A1108" s="2">
        <v>45549.583333333299</v>
      </c>
      <c r="B1108" s="5">
        <v>4.5</v>
      </c>
      <c r="C1108" s="5"/>
      <c r="D1108" s="5">
        <v>6</v>
      </c>
      <c r="E1108" s="5">
        <f t="shared" si="23"/>
        <v>5.25</v>
      </c>
      <c r="F1108" s="5">
        <f>AVERAGE((Table1[[#This Row],[thermo]]*$S$7),(Table1[[#This Row],[1022]]*$T$7),( Table1[[#This Row],[1020]]*$U$7))</f>
        <v>2.3844614391193382</v>
      </c>
      <c r="G1108" s="5">
        <f>AVERAGE((Table1[[#This Row],[thermo]]*$S$8),(Table1[[#This Row],[1022]]*$T$8),( Table1[[#This Row],[1020]]*$U$8))</f>
        <v>3.1463278981154201</v>
      </c>
      <c r="H1108" s="5">
        <v>9.3000000000000007</v>
      </c>
      <c r="I1108" s="7">
        <v>9.6948209999999992</v>
      </c>
      <c r="J1108" s="7">
        <f>Table1[[#This Row],[modulair]]-Table1[[#This Row],[adjusted_weighted_FEM_avg]]</f>
        <v>6.153672101884581</v>
      </c>
      <c r="K1108" s="5">
        <f>Table1[[#This Row],[purpleair]]-Table1[[#This Row],[adjusted_weighted_FEM_avg]]</f>
        <v>6.5484931018845796</v>
      </c>
      <c r="L1108" s="5">
        <f>ABS(Table1[[#This Row],[modulair_err]])</f>
        <v>6.153672101884581</v>
      </c>
      <c r="M1108" s="5">
        <f>ABS(Table1[[#This Row],[purpleair_err]])</f>
        <v>6.5484931018845796</v>
      </c>
      <c r="N1108" s="5">
        <f>Table1[[#This Row],[modulair_err]]^2</f>
        <v>37.867680337512596</v>
      </c>
      <c r="O1108" s="5">
        <f>Table1[[#This Row],[purpleair_err]]^2</f>
        <v>42.882761905429923</v>
      </c>
      <c r="P1108" s="5"/>
      <c r="Q1108" s="5"/>
    </row>
    <row r="1109" spans="1:17" x14ac:dyDescent="0.3">
      <c r="A1109" s="2">
        <v>45549.625</v>
      </c>
      <c r="B1109" s="5">
        <v>16.3</v>
      </c>
      <c r="C1109" s="5"/>
      <c r="D1109" s="5">
        <v>3.8</v>
      </c>
      <c r="E1109" s="5">
        <f t="shared" si="23"/>
        <v>10.050000000000001</v>
      </c>
      <c r="F1109" s="5">
        <f>AVERAGE((Table1[[#This Row],[thermo]]*$S$7),(Table1[[#This Row],[1022]]*$T$7),( Table1[[#This Row],[1020]]*$U$7))</f>
        <v>3.7492378234702102</v>
      </c>
      <c r="G1109" s="5">
        <f>AVERAGE((Table1[[#This Row],[thermo]]*$S$8),(Table1[[#This Row],[1022]]*$T$8),( Table1[[#This Row],[1020]]*$U$8))</f>
        <v>5.6497287994457714</v>
      </c>
      <c r="H1109" s="5">
        <v>8.5</v>
      </c>
      <c r="I1109" s="7">
        <v>8.8341089999999998</v>
      </c>
      <c r="J1109" s="7">
        <f>Table1[[#This Row],[modulair]]-Table1[[#This Row],[adjusted_weighted_FEM_avg]]</f>
        <v>2.8502712005542286</v>
      </c>
      <c r="K1109" s="5">
        <f>Table1[[#This Row],[purpleair]]-Table1[[#This Row],[adjusted_weighted_FEM_avg]]</f>
        <v>3.1843802005542283</v>
      </c>
      <c r="L1109" s="5">
        <f>ABS(Table1[[#This Row],[modulair_err]])</f>
        <v>2.8502712005542286</v>
      </c>
      <c r="M1109" s="5">
        <f>ABS(Table1[[#This Row],[purpleair_err]])</f>
        <v>3.1843802005542283</v>
      </c>
      <c r="N1109" s="5">
        <f>Table1[[#This Row],[modulair_err]]^2</f>
        <v>8.1240459167088428</v>
      </c>
      <c r="O1109" s="5">
        <f>Table1[[#This Row],[purpleair_err]]^2</f>
        <v>10.140277261681787</v>
      </c>
      <c r="P1109" s="5"/>
      <c r="Q1109" s="5"/>
    </row>
    <row r="1110" spans="1:17" x14ac:dyDescent="0.3">
      <c r="A1110" s="2">
        <v>45549.666666666701</v>
      </c>
      <c r="B1110" s="5">
        <v>12.7</v>
      </c>
      <c r="C1110" s="5"/>
      <c r="D1110" s="5">
        <v>9.8000000000000007</v>
      </c>
      <c r="E1110" s="5">
        <f t="shared" si="23"/>
        <v>11.25</v>
      </c>
      <c r="F1110" s="5">
        <f>AVERAGE((Table1[[#This Row],[thermo]]*$S$7),(Table1[[#This Row],[1022]]*$T$7),( Table1[[#This Row],[1020]]*$U$7))</f>
        <v>4.7852576873162027</v>
      </c>
      <c r="G1110" s="5">
        <f>AVERAGE((Table1[[#This Row],[thermo]]*$S$8),(Table1[[#This Row],[1022]]*$T$8),( Table1[[#This Row],[1020]]*$U$8))</f>
        <v>6.5936670203731884</v>
      </c>
      <c r="H1110" s="5">
        <v>8.4</v>
      </c>
      <c r="I1110" s="7">
        <v>8.6674950000000006</v>
      </c>
      <c r="J1110" s="7">
        <f>Table1[[#This Row],[modulair]]-Table1[[#This Row],[adjusted_weighted_FEM_avg]]</f>
        <v>1.8063329796268119</v>
      </c>
      <c r="K1110" s="5">
        <f>Table1[[#This Row],[purpleair]]-Table1[[#This Row],[adjusted_weighted_FEM_avg]]</f>
        <v>2.0738279796268122</v>
      </c>
      <c r="L1110" s="5">
        <f>ABS(Table1[[#This Row],[modulair_err]])</f>
        <v>1.8063329796268119</v>
      </c>
      <c r="M1110" s="5">
        <f>ABS(Table1[[#This Row],[purpleair_err]])</f>
        <v>2.0738279796268122</v>
      </c>
      <c r="N1110" s="5">
        <f>Table1[[#This Row],[modulair_err]]^2</f>
        <v>3.2628388332874767</v>
      </c>
      <c r="O1110" s="5">
        <f>Table1[[#This Row],[purpleair_err]]^2</f>
        <v>4.3007624890830254</v>
      </c>
      <c r="P1110" s="5"/>
      <c r="Q1110" s="5"/>
    </row>
    <row r="1111" spans="1:17" x14ac:dyDescent="0.3">
      <c r="A1111" s="2">
        <v>45549.708333333299</v>
      </c>
      <c r="B1111" s="5">
        <v>7.2</v>
      </c>
      <c r="C1111" s="5"/>
      <c r="D1111" s="5">
        <v>6.5</v>
      </c>
      <c r="E1111" s="5">
        <f t="shared" si="23"/>
        <v>6.85</v>
      </c>
      <c r="F1111" s="5">
        <f>AVERAGE((Table1[[#This Row],[thermo]]*$S$7),(Table1[[#This Row],[1022]]*$T$7),( Table1[[#This Row],[1020]]*$U$7))</f>
        <v>2.9702192334299657</v>
      </c>
      <c r="G1111" s="5">
        <f>AVERAGE((Table1[[#This Row],[thermo]]*$S$8),(Table1[[#This Row],[1022]]*$T$8),( Table1[[#This Row],[1020]]*$U$8))</f>
        <v>4.0406892969660397</v>
      </c>
      <c r="H1111" s="5">
        <v>8.3000000000000007</v>
      </c>
      <c r="I1111" s="7">
        <v>8.7068809999999992</v>
      </c>
      <c r="J1111" s="7">
        <f>Table1[[#This Row],[modulair]]-Table1[[#This Row],[adjusted_weighted_FEM_avg]]</f>
        <v>4.259310703033961</v>
      </c>
      <c r="K1111" s="5">
        <f>Table1[[#This Row],[purpleair]]-Table1[[#This Row],[adjusted_weighted_FEM_avg]]</f>
        <v>4.6661917030339595</v>
      </c>
      <c r="L1111" s="5">
        <f>ABS(Table1[[#This Row],[modulair_err]])</f>
        <v>4.259310703033961</v>
      </c>
      <c r="M1111" s="5">
        <f>ABS(Table1[[#This Row],[purpleair_err]])</f>
        <v>4.6661917030339595</v>
      </c>
      <c r="N1111" s="5">
        <f>Table1[[#This Row],[modulair_err]]^2</f>
        <v>18.141727664979655</v>
      </c>
      <c r="O1111" s="5">
        <f>Table1[[#This Row],[purpleair_err]]^2</f>
        <v>21.773345009462965</v>
      </c>
      <c r="P1111" s="5"/>
      <c r="Q1111" s="5"/>
    </row>
    <row r="1112" spans="1:17" x14ac:dyDescent="0.3">
      <c r="A1112" s="2">
        <v>45549.75</v>
      </c>
      <c r="B1112" s="5">
        <v>18.399999999999999</v>
      </c>
      <c r="C1112" s="5"/>
      <c r="D1112" s="5">
        <v>13.7</v>
      </c>
      <c r="E1112" s="5">
        <f t="shared" si="23"/>
        <v>16.049999999999997</v>
      </c>
      <c r="F1112" s="5">
        <f>AVERAGE((Table1[[#This Row],[thermo]]*$S$7),(Table1[[#This Row],[1022]]*$T$7),( Table1[[#This Row],[1020]]*$U$7))</f>
        <v>6.7971237179763078</v>
      </c>
      <c r="G1112" s="5">
        <f>AVERAGE((Table1[[#This Row],[thermo]]*$S$8),(Table1[[#This Row],[1022]]*$T$8),( Table1[[#This Row],[1020]]*$U$8))</f>
        <v>9.39330254355521</v>
      </c>
      <c r="H1112" s="5">
        <v>13.5</v>
      </c>
      <c r="I1112" s="7">
        <v>10.832604</v>
      </c>
      <c r="J1112" s="7">
        <f>Table1[[#This Row],[modulair]]-Table1[[#This Row],[adjusted_weighted_FEM_avg]]</f>
        <v>4.10669745644479</v>
      </c>
      <c r="K1112" s="5">
        <f>Table1[[#This Row],[purpleair]]-Table1[[#This Row],[adjusted_weighted_FEM_avg]]</f>
        <v>1.4393014564447899</v>
      </c>
      <c r="L1112" s="5">
        <f>ABS(Table1[[#This Row],[modulair_err]])</f>
        <v>4.10669745644479</v>
      </c>
      <c r="M1112" s="5">
        <f>ABS(Table1[[#This Row],[purpleair_err]])</f>
        <v>1.4393014564447899</v>
      </c>
      <c r="N1112" s="5">
        <f>Table1[[#This Row],[modulair_err]]^2</f>
        <v>16.864963998770108</v>
      </c>
      <c r="O1112" s="5">
        <f>Table1[[#This Row],[purpleair_err]]^2</f>
        <v>2.0715886825240934</v>
      </c>
      <c r="P1112" s="5"/>
      <c r="Q1112" s="5"/>
    </row>
    <row r="1113" spans="1:17" x14ac:dyDescent="0.3">
      <c r="A1113" s="2">
        <v>45549.791666666701</v>
      </c>
      <c r="B1113" s="5">
        <v>28.5</v>
      </c>
      <c r="C1113" s="5"/>
      <c r="D1113" s="5">
        <v>14</v>
      </c>
      <c r="E1113" s="5">
        <f t="shared" si="23"/>
        <v>21.25</v>
      </c>
      <c r="F1113" s="5">
        <f>AVERAGE((Table1[[#This Row],[thermo]]*$S$7),(Table1[[#This Row],[1022]]*$T$7),( Table1[[#This Row],[1020]]*$U$7))</f>
        <v>8.5602801918858908</v>
      </c>
      <c r="G1113" s="5">
        <f>AVERAGE((Table1[[#This Row],[thermo]]*$S$8),(Table1[[#This Row],[1022]]*$T$8),( Table1[[#This Row],[1020]]*$U$8))</f>
        <v>12.235631044909319</v>
      </c>
      <c r="H1113" s="5">
        <v>12.9</v>
      </c>
      <c r="I1113" s="7">
        <v>12.358200999999999</v>
      </c>
      <c r="J1113" s="7">
        <f>Table1[[#This Row],[modulair]]-Table1[[#This Row],[adjusted_weighted_FEM_avg]]</f>
        <v>0.66436895509068172</v>
      </c>
      <c r="K1113" s="5">
        <f>Table1[[#This Row],[purpleair]]-Table1[[#This Row],[adjusted_weighted_FEM_avg]]</f>
        <v>0.12256995509068069</v>
      </c>
      <c r="L1113" s="5">
        <f>ABS(Table1[[#This Row],[modulair_err]])</f>
        <v>0.66436895509068172</v>
      </c>
      <c r="M1113" s="5">
        <f>ABS(Table1[[#This Row],[purpleair_err]])</f>
        <v>0.12256995509068069</v>
      </c>
      <c r="N1113" s="5">
        <f>Table1[[#This Row],[modulair_err]]^2</f>
        <v>0.44138610848828425</v>
      </c>
      <c r="O1113" s="5">
        <f>Table1[[#This Row],[purpleair_err]]^2</f>
        <v>1.5023393890931483E-2</v>
      </c>
      <c r="P1113" s="5"/>
      <c r="Q1113" s="5"/>
    </row>
    <row r="1114" spans="1:17" x14ac:dyDescent="0.3">
      <c r="A1114" s="2">
        <v>45549.833333333299</v>
      </c>
      <c r="B1114" s="5">
        <v>19.5</v>
      </c>
      <c r="C1114" s="5"/>
      <c r="D1114" s="5">
        <v>12.6</v>
      </c>
      <c r="E1114" s="5">
        <f t="shared" si="23"/>
        <v>16.05</v>
      </c>
      <c r="F1114" s="5">
        <f>AVERAGE((Table1[[#This Row],[thermo]]*$S$7),(Table1[[#This Row],[1022]]*$T$7),( Table1[[#This Row],[1020]]*$U$7))</f>
        <v>6.6804354211008716</v>
      </c>
      <c r="G1114" s="5">
        <f>AVERAGE((Table1[[#This Row],[thermo]]*$S$8),(Table1[[#This Row],[1022]]*$T$8),( Table1[[#This Row],[1020]]*$U$8))</f>
        <v>9.3398831855163849</v>
      </c>
      <c r="H1114" s="5">
        <v>12.5</v>
      </c>
      <c r="I1114" s="7">
        <v>11.709091000000001</v>
      </c>
      <c r="J1114" s="7">
        <f>Table1[[#This Row],[modulair]]-Table1[[#This Row],[adjusted_weighted_FEM_avg]]</f>
        <v>3.1601168144836151</v>
      </c>
      <c r="K1114" s="5">
        <f>Table1[[#This Row],[purpleair]]-Table1[[#This Row],[adjusted_weighted_FEM_avg]]</f>
        <v>2.3692078144836159</v>
      </c>
      <c r="L1114" s="5">
        <f>ABS(Table1[[#This Row],[modulair_err]])</f>
        <v>3.1601168144836151</v>
      </c>
      <c r="M1114" s="5">
        <f>ABS(Table1[[#This Row],[purpleair_err]])</f>
        <v>2.3692078144836159</v>
      </c>
      <c r="N1114" s="5">
        <f>Table1[[#This Row],[modulair_err]]^2</f>
        <v>9.9863382811820713</v>
      </c>
      <c r="O1114" s="5">
        <f>Table1[[#This Row],[purpleair_err]]^2</f>
        <v>5.6131456682102323</v>
      </c>
      <c r="P1114" s="5"/>
      <c r="Q1114" s="5"/>
    </row>
    <row r="1115" spans="1:17" x14ac:dyDescent="0.3">
      <c r="A1115" s="2">
        <v>45549.875</v>
      </c>
      <c r="B1115" s="5">
        <v>16.600000000000001</v>
      </c>
      <c r="C1115" s="5"/>
      <c r="D1115" s="5">
        <v>8.1999999999999993</v>
      </c>
      <c r="E1115" s="5">
        <f t="shared" si="23"/>
        <v>12.4</v>
      </c>
      <c r="F1115" s="5">
        <f>AVERAGE((Table1[[#This Row],[thermo]]*$S$7),(Table1[[#This Row],[1022]]*$T$7),( Table1[[#This Row],[1020]]*$U$7))</f>
        <v>4.9984200731675976</v>
      </c>
      <c r="G1115" s="5">
        <f>AVERAGE((Table1[[#This Row],[thermo]]*$S$8),(Table1[[#This Row],[1022]]*$T$8),( Table1[[#This Row],[1020]]*$U$8))</f>
        <v>7.1413360442904121</v>
      </c>
      <c r="H1115" s="5">
        <v>9.3000000000000007</v>
      </c>
      <c r="I1115" s="7">
        <v>9.1343569999999996</v>
      </c>
      <c r="J1115" s="7">
        <f>Table1[[#This Row],[modulair]]-Table1[[#This Row],[adjusted_weighted_FEM_avg]]</f>
        <v>2.1586639557095886</v>
      </c>
      <c r="K1115" s="5">
        <f>Table1[[#This Row],[purpleair]]-Table1[[#This Row],[adjusted_weighted_FEM_avg]]</f>
        <v>1.9930209557095875</v>
      </c>
      <c r="L1115" s="5">
        <f>ABS(Table1[[#This Row],[modulair_err]])</f>
        <v>2.1586639557095886</v>
      </c>
      <c r="M1115" s="5">
        <f>ABS(Table1[[#This Row],[purpleair_err]])</f>
        <v>1.9930209557095875</v>
      </c>
      <c r="N1115" s="5">
        <f>Table1[[#This Row],[modulair_err]]^2</f>
        <v>4.6598300736797684</v>
      </c>
      <c r="O1115" s="5">
        <f>Table1[[#This Row],[purpleair_err]]^2</f>
        <v>3.9721325298975576</v>
      </c>
      <c r="P1115" s="5"/>
      <c r="Q1115" s="5"/>
    </row>
    <row r="1116" spans="1:17" x14ac:dyDescent="0.3">
      <c r="A1116" s="2">
        <v>45549.916666666701</v>
      </c>
      <c r="B1116" s="5">
        <v>6.4</v>
      </c>
      <c r="C1116" s="5"/>
      <c r="D1116" s="5">
        <v>12.3</v>
      </c>
      <c r="E1116" s="5">
        <f t="shared" si="23"/>
        <v>9.3500000000000014</v>
      </c>
      <c r="F1116" s="5">
        <f>AVERAGE((Table1[[#This Row],[thermo]]*$S$7),(Table1[[#This Row],[1022]]*$T$7),( Table1[[#This Row],[1020]]*$U$7))</f>
        <v>4.4178561415344948</v>
      </c>
      <c r="G1116" s="5">
        <f>AVERAGE((Table1[[#This Row],[thermo]]*$S$8),(Table1[[#This Row],[1022]]*$T$8),( Table1[[#This Row],[1020]]*$U$8))</f>
        <v>5.6818548037222767</v>
      </c>
      <c r="H1116" s="5">
        <v>10.199999999999999</v>
      </c>
      <c r="I1116" s="7">
        <v>9.9359830000000002</v>
      </c>
      <c r="J1116" s="7">
        <f>Table1[[#This Row],[modulair]]-Table1[[#This Row],[adjusted_weighted_FEM_avg]]</f>
        <v>4.5181451962777226</v>
      </c>
      <c r="K1116" s="5">
        <f>Table1[[#This Row],[purpleair]]-Table1[[#This Row],[adjusted_weighted_FEM_avg]]</f>
        <v>4.2541281962777235</v>
      </c>
      <c r="L1116" s="5">
        <f>ABS(Table1[[#This Row],[modulair_err]])</f>
        <v>4.5181451962777226</v>
      </c>
      <c r="M1116" s="5">
        <f>ABS(Table1[[#This Row],[purpleair_err]])</f>
        <v>4.2541281962777235</v>
      </c>
      <c r="N1116" s="5">
        <f>Table1[[#This Row],[modulair_err]]^2</f>
        <v>20.413636014647459</v>
      </c>
      <c r="O1116" s="5">
        <f>Table1[[#This Row],[purpleair_err]]^2</f>
        <v>18.097606710365156</v>
      </c>
      <c r="P1116" s="5"/>
      <c r="Q1116" s="5"/>
    </row>
    <row r="1117" spans="1:17" x14ac:dyDescent="0.3">
      <c r="A1117" s="2">
        <v>45549.958333333299</v>
      </c>
      <c r="B1117" s="5">
        <v>7.4</v>
      </c>
      <c r="C1117" s="5"/>
      <c r="D1117" s="5">
        <v>10.8</v>
      </c>
      <c r="E1117" s="5">
        <f t="shared" si="23"/>
        <v>9.1000000000000014</v>
      </c>
      <c r="F1117" s="5">
        <f>AVERAGE((Table1[[#This Row],[thermo]]*$S$7),(Table1[[#This Row],[1022]]*$T$7),( Table1[[#This Row],[1020]]*$U$7))</f>
        <v>4.1754986024282239</v>
      </c>
      <c r="G1117" s="5">
        <f>AVERAGE((Table1[[#This Row],[thermo]]*$S$8),(Table1[[#This Row],[1022]]*$T$8),( Table1[[#This Row],[1020]]*$U$8))</f>
        <v>5.4730602445050893</v>
      </c>
      <c r="H1117" s="5">
        <v>10.3</v>
      </c>
      <c r="I1117" s="7">
        <v>10.263957</v>
      </c>
      <c r="J1117" s="7">
        <f>Table1[[#This Row],[modulair]]-Table1[[#This Row],[adjusted_weighted_FEM_avg]]</f>
        <v>4.8269397554949114</v>
      </c>
      <c r="K1117" s="5">
        <f>Table1[[#This Row],[purpleair]]-Table1[[#This Row],[adjusted_weighted_FEM_avg]]</f>
        <v>4.7908967554949102</v>
      </c>
      <c r="L1117" s="5">
        <f>ABS(Table1[[#This Row],[modulair_err]])</f>
        <v>4.8269397554949114</v>
      </c>
      <c r="M1117" s="5">
        <f>ABS(Table1[[#This Row],[purpleair_err]])</f>
        <v>4.7908967554949102</v>
      </c>
      <c r="N1117" s="5">
        <f>Table1[[#This Row],[modulair_err]]^2</f>
        <v>23.299347403177276</v>
      </c>
      <c r="O1117" s="5">
        <f>Table1[[#This Row],[purpleair_err]]^2</f>
        <v>22.952691721811657</v>
      </c>
      <c r="P1117" s="5"/>
      <c r="Q1117" s="5"/>
    </row>
    <row r="1118" spans="1:17" x14ac:dyDescent="0.3">
      <c r="A1118" s="2">
        <v>45550</v>
      </c>
      <c r="B1118" s="5">
        <v>12.3</v>
      </c>
      <c r="C1118" s="5"/>
      <c r="D1118" s="5">
        <v>8.1999999999999993</v>
      </c>
      <c r="E1118" s="5">
        <f t="shared" si="23"/>
        <v>10.25</v>
      </c>
      <c r="F1118" s="5">
        <f>AVERAGE((Table1[[#This Row],[thermo]]*$S$7),(Table1[[#This Row],[1022]]*$T$7),( Table1[[#This Row],[1020]]*$U$7))</f>
        <v>4.2825807183928575</v>
      </c>
      <c r="G1118" s="5">
        <f>AVERAGE((Table1[[#This Row],[thermo]]*$S$8),(Table1[[#This Row],[1022]]*$T$8),( Table1[[#This Row],[1020]]*$U$8))</f>
        <v>5.972166215659743</v>
      </c>
      <c r="H1118" s="5">
        <v>10.4</v>
      </c>
      <c r="I1118" s="7">
        <v>10.433833</v>
      </c>
      <c r="J1118" s="7">
        <f>Table1[[#This Row],[modulair]]-Table1[[#This Row],[adjusted_weighted_FEM_avg]]</f>
        <v>4.4278337843402573</v>
      </c>
      <c r="K1118" s="5">
        <f>Table1[[#This Row],[purpleair]]-Table1[[#This Row],[adjusted_weighted_FEM_avg]]</f>
        <v>4.4616667843402569</v>
      </c>
      <c r="L1118" s="5">
        <f>ABS(Table1[[#This Row],[modulair_err]])</f>
        <v>4.4278337843402573</v>
      </c>
      <c r="M1118" s="5">
        <f>ABS(Table1[[#This Row],[purpleair_err]])</f>
        <v>4.4616667843402569</v>
      </c>
      <c r="N1118" s="5">
        <f>Table1[[#This Row],[modulair_err]]^2</f>
        <v>19.605712021744964</v>
      </c>
      <c r="O1118" s="5">
        <f>Table1[[#This Row],[purpleair_err]]^2</f>
        <v>19.906470494485127</v>
      </c>
      <c r="P1118" s="5"/>
      <c r="Q1118" s="5"/>
    </row>
    <row r="1119" spans="1:17" x14ac:dyDescent="0.3">
      <c r="A1119" s="2">
        <v>45550.041666666701</v>
      </c>
      <c r="B1119" s="5">
        <v>12.2</v>
      </c>
      <c r="C1119" s="5"/>
      <c r="D1119" s="5">
        <v>11.8</v>
      </c>
      <c r="E1119" s="5">
        <f t="shared" si="23"/>
        <v>12</v>
      </c>
      <c r="F1119" s="5">
        <f>AVERAGE((Table1[[#This Row],[thermo]]*$S$7),(Table1[[#This Row],[1022]]*$T$7),( Table1[[#This Row],[1020]]*$U$7))</f>
        <v>5.2471296299181196</v>
      </c>
      <c r="G1119" s="5">
        <f>AVERAGE((Table1[[#This Row],[thermo]]*$S$8),(Table1[[#This Row],[1022]]*$T$8),( Table1[[#This Row],[1020]]*$U$8))</f>
        <v>7.0986430661183277</v>
      </c>
      <c r="H1119" s="5">
        <v>9.9</v>
      </c>
      <c r="I1119" s="7">
        <v>10.581194</v>
      </c>
      <c r="J1119" s="7">
        <f>Table1[[#This Row],[modulair]]-Table1[[#This Row],[adjusted_weighted_FEM_avg]]</f>
        <v>2.8013569338816726</v>
      </c>
      <c r="K1119" s="5">
        <f>Table1[[#This Row],[purpleair]]-Table1[[#This Row],[adjusted_weighted_FEM_avg]]</f>
        <v>3.4825509338816723</v>
      </c>
      <c r="L1119" s="5">
        <f>ABS(Table1[[#This Row],[modulair_err]])</f>
        <v>2.8013569338816726</v>
      </c>
      <c r="M1119" s="5">
        <f>ABS(Table1[[#This Row],[purpleair_err]])</f>
        <v>3.4825509338816723</v>
      </c>
      <c r="N1119" s="5">
        <f>Table1[[#This Row],[modulair_err]]^2</f>
        <v>7.8476006710069255</v>
      </c>
      <c r="O1119" s="5">
        <f>Table1[[#This Row],[purpleair_err]]^2</f>
        <v>12.128161007080108</v>
      </c>
      <c r="P1119" s="5"/>
      <c r="Q1119" s="5"/>
    </row>
    <row r="1120" spans="1:17" x14ac:dyDescent="0.3">
      <c r="A1120" s="2">
        <v>45550.083333333299</v>
      </c>
      <c r="B1120" s="5">
        <v>5.0999999999999996</v>
      </c>
      <c r="C1120" s="5"/>
      <c r="D1120" s="5">
        <v>8.4</v>
      </c>
      <c r="E1120" s="5">
        <f t="shared" si="23"/>
        <v>6.75</v>
      </c>
      <c r="F1120" s="5">
        <f>AVERAGE((Table1[[#This Row],[thermo]]*$S$7),(Table1[[#This Row],[1022]]*$T$7),( Table1[[#This Row],[1020]]*$U$7))</f>
        <v>3.1384768925043556</v>
      </c>
      <c r="G1120" s="5">
        <f>AVERAGE((Table1[[#This Row],[thermo]]*$S$8),(Table1[[#This Row],[1022]]*$T$8),( Table1[[#This Row],[1020]]*$U$8))</f>
        <v>4.0785791051855869</v>
      </c>
      <c r="H1120" s="5">
        <v>9.9</v>
      </c>
      <c r="I1120" s="7">
        <v>10.97719</v>
      </c>
      <c r="J1120" s="7">
        <f>Table1[[#This Row],[modulair]]-Table1[[#This Row],[adjusted_weighted_FEM_avg]]</f>
        <v>5.8214208948144135</v>
      </c>
      <c r="K1120" s="5">
        <f>Table1[[#This Row],[purpleair]]-Table1[[#This Row],[adjusted_weighted_FEM_avg]]</f>
        <v>6.8986108948144134</v>
      </c>
      <c r="L1120" s="5">
        <f>ABS(Table1[[#This Row],[modulair_err]])</f>
        <v>5.8214208948144135</v>
      </c>
      <c r="M1120" s="5">
        <f>ABS(Table1[[#This Row],[purpleair_err]])</f>
        <v>6.8986108948144134</v>
      </c>
      <c r="N1120" s="5">
        <f>Table1[[#This Row],[modulair_err]]^2</f>
        <v>33.88894123458185</v>
      </c>
      <c r="O1120" s="5">
        <f>Table1[[#This Row],[purpleair_err]]^2</f>
        <v>47.590832278052119</v>
      </c>
      <c r="P1120" s="5"/>
      <c r="Q1120" s="5"/>
    </row>
    <row r="1121" spans="1:17" x14ac:dyDescent="0.3">
      <c r="A1121" s="2">
        <v>45550.125</v>
      </c>
      <c r="B1121" s="5">
        <v>6.3</v>
      </c>
      <c r="C1121" s="5"/>
      <c r="D1121" s="5">
        <v>8.1999999999999993</v>
      </c>
      <c r="E1121" s="5">
        <f t="shared" si="23"/>
        <v>7.25</v>
      </c>
      <c r="F1121" s="5">
        <f>AVERAGE((Table1[[#This Row],[thermo]]*$S$7),(Table1[[#This Row],[1022]]*$T$7),( Table1[[#This Row],[1020]]*$U$7))</f>
        <v>3.2837351070792682</v>
      </c>
      <c r="G1121" s="5">
        <f>AVERAGE((Table1[[#This Row],[thermo]]*$S$8),(Table1[[#This Row],[1022]]*$T$8),( Table1[[#This Row],[1020]]*$U$8))</f>
        <v>4.3407664547797404</v>
      </c>
      <c r="H1121" s="5">
        <v>8</v>
      </c>
      <c r="I1121" s="7">
        <v>11.132329</v>
      </c>
      <c r="J1121" s="7">
        <f>Table1[[#This Row],[modulair]]-Table1[[#This Row],[adjusted_weighted_FEM_avg]]</f>
        <v>3.6592335452202596</v>
      </c>
      <c r="K1121" s="5">
        <f>Table1[[#This Row],[purpleair]]-Table1[[#This Row],[adjusted_weighted_FEM_avg]]</f>
        <v>6.7915625452202599</v>
      </c>
      <c r="L1121" s="5">
        <f>ABS(Table1[[#This Row],[modulair_err]])</f>
        <v>3.6592335452202596</v>
      </c>
      <c r="M1121" s="5">
        <f>ABS(Table1[[#This Row],[purpleair_err]])</f>
        <v>6.7915625452202599</v>
      </c>
      <c r="N1121" s="5">
        <f>Table1[[#This Row],[modulair_err]]^2</f>
        <v>13.38999013846523</v>
      </c>
      <c r="O1121" s="5">
        <f>Table1[[#This Row],[purpleair_err]]^2</f>
        <v>46.125321805638698</v>
      </c>
      <c r="P1121" s="5"/>
      <c r="Q1121" s="5"/>
    </row>
    <row r="1122" spans="1:17" x14ac:dyDescent="0.3">
      <c r="A1122" s="2">
        <v>45550.166666666701</v>
      </c>
      <c r="B1122" s="5">
        <v>14.8</v>
      </c>
      <c r="C1122" s="5"/>
      <c r="D1122" s="5">
        <v>6.2</v>
      </c>
      <c r="E1122" s="5">
        <f t="shared" si="23"/>
        <v>10.5</v>
      </c>
      <c r="F1122" s="5">
        <f>AVERAGE((Table1[[#This Row],[thermo]]*$S$7),(Table1[[#This Row],[1022]]*$T$7),( Table1[[#This Row],[1020]]*$U$7))</f>
        <v>4.1536573128954721</v>
      </c>
      <c r="G1122" s="5">
        <f>AVERAGE((Table1[[#This Row],[thermo]]*$S$8),(Table1[[#This Row],[1022]]*$T$8),( Table1[[#This Row],[1020]]*$U$8))</f>
        <v>6.0109900902079376</v>
      </c>
      <c r="H1122" s="5">
        <v>9.3000000000000007</v>
      </c>
      <c r="I1122" s="7">
        <v>11.193089000000001</v>
      </c>
      <c r="J1122" s="7">
        <f>Table1[[#This Row],[modulair]]-Table1[[#This Row],[adjusted_weighted_FEM_avg]]</f>
        <v>3.2890099097920631</v>
      </c>
      <c r="K1122" s="5">
        <f>Table1[[#This Row],[purpleair]]-Table1[[#This Row],[adjusted_weighted_FEM_avg]]</f>
        <v>5.1820989097920629</v>
      </c>
      <c r="L1122" s="5">
        <f>ABS(Table1[[#This Row],[modulair_err]])</f>
        <v>3.2890099097920631</v>
      </c>
      <c r="M1122" s="5">
        <f>ABS(Table1[[#This Row],[purpleair_err]])</f>
        <v>5.1820989097920629</v>
      </c>
      <c r="N1122" s="5">
        <f>Table1[[#This Row],[modulair_err]]^2</f>
        <v>10.817586186710395</v>
      </c>
      <c r="O1122" s="5">
        <f>Table1[[#This Row],[purpleair_err]]^2</f>
        <v>26.854149110868086</v>
      </c>
      <c r="P1122" s="5"/>
      <c r="Q1122" s="5"/>
    </row>
    <row r="1123" spans="1:17" x14ac:dyDescent="0.3">
      <c r="A1123" s="2">
        <v>45550.208333333299</v>
      </c>
      <c r="B1123" s="5">
        <v>4</v>
      </c>
      <c r="C1123" s="5"/>
      <c r="D1123" s="5">
        <v>5.2</v>
      </c>
      <c r="E1123" s="5">
        <f t="shared" si="23"/>
        <v>4.5999999999999996</v>
      </c>
      <c r="F1123" s="5">
        <f>AVERAGE((Table1[[#This Row],[thermo]]*$S$7),(Table1[[#This Row],[1022]]*$T$7),( Table1[[#This Row],[1020]]*$U$7))</f>
        <v>2.0831806740919863</v>
      </c>
      <c r="G1123" s="5">
        <f>AVERAGE((Table1[[#This Row],[thermo]]*$S$8),(Table1[[#This Row],[1022]]*$T$8),( Table1[[#This Row],[1020]]*$U$8))</f>
        <v>2.7540075077146979</v>
      </c>
      <c r="H1123" s="5">
        <v>9.5</v>
      </c>
      <c r="I1123" s="7">
        <v>11.571087</v>
      </c>
      <c r="J1123" s="7">
        <f>Table1[[#This Row],[modulair]]-Table1[[#This Row],[adjusted_weighted_FEM_avg]]</f>
        <v>6.7459924922853016</v>
      </c>
      <c r="K1123" s="5">
        <f>Table1[[#This Row],[purpleair]]-Table1[[#This Row],[adjusted_weighted_FEM_avg]]</f>
        <v>8.817079492285302</v>
      </c>
      <c r="L1123" s="5">
        <f>ABS(Table1[[#This Row],[modulair_err]])</f>
        <v>6.7459924922853016</v>
      </c>
      <c r="M1123" s="5">
        <f>ABS(Table1[[#This Row],[purpleair_err]])</f>
        <v>8.817079492285302</v>
      </c>
      <c r="N1123" s="5">
        <f>Table1[[#This Row],[modulair_err]]^2</f>
        <v>45.508414705969656</v>
      </c>
      <c r="O1123" s="5">
        <f>Table1[[#This Row],[purpleair_err]]^2</f>
        <v>77.740890773278039</v>
      </c>
      <c r="P1123" s="5"/>
      <c r="Q1123" s="5"/>
    </row>
    <row r="1124" spans="1:17" x14ac:dyDescent="0.3">
      <c r="A1124" s="2">
        <v>45550.25</v>
      </c>
      <c r="B1124" s="5">
        <v>9.1</v>
      </c>
      <c r="C1124" s="5"/>
      <c r="D1124" s="5">
        <v>6.5</v>
      </c>
      <c r="E1124" s="5">
        <f t="shared" si="23"/>
        <v>7.8</v>
      </c>
      <c r="F1124" s="5">
        <f>AVERAGE((Table1[[#This Row],[thermo]]*$S$7),(Table1[[#This Row],[1022]]*$T$7),( Table1[[#This Row],[1020]]*$U$7))</f>
        <v>3.2865203436792689</v>
      </c>
      <c r="G1124" s="5">
        <f>AVERAGE((Table1[[#This Row],[thermo]]*$S$8),(Table1[[#This Row],[1022]]*$T$8),( Table1[[#This Row],[1020]]*$U$8))</f>
        <v>4.5572992212447065</v>
      </c>
      <c r="H1124" s="5">
        <v>9.6999999999999993</v>
      </c>
      <c r="I1124" s="7">
        <v>11.716787</v>
      </c>
      <c r="J1124" s="7">
        <f>Table1[[#This Row],[modulair]]-Table1[[#This Row],[adjusted_weighted_FEM_avg]]</f>
        <v>5.1427007787552927</v>
      </c>
      <c r="K1124" s="5">
        <f>Table1[[#This Row],[purpleair]]-Table1[[#This Row],[adjusted_weighted_FEM_avg]]</f>
        <v>7.1594877787552935</v>
      </c>
      <c r="L1124" s="5">
        <f>ABS(Table1[[#This Row],[modulair_err]])</f>
        <v>5.1427007787552927</v>
      </c>
      <c r="M1124" s="5">
        <f>ABS(Table1[[#This Row],[purpleair_err]])</f>
        <v>7.1594877787552935</v>
      </c>
      <c r="N1124" s="5">
        <f>Table1[[#This Row],[modulair_err]]^2</f>
        <v>26.447371299810296</v>
      </c>
      <c r="O1124" s="5">
        <f>Table1[[#This Row],[purpleair_err]]^2</f>
        <v>51.258265254146409</v>
      </c>
      <c r="P1124" s="5"/>
      <c r="Q1124" s="5"/>
    </row>
    <row r="1125" spans="1:17" x14ac:dyDescent="0.3">
      <c r="A1125" s="2">
        <v>45550.291666666701</v>
      </c>
      <c r="B1125" s="5">
        <v>14.5</v>
      </c>
      <c r="C1125" s="5"/>
      <c r="D1125" s="5">
        <v>7.2</v>
      </c>
      <c r="E1125" s="5">
        <f t="shared" si="23"/>
        <v>10.85</v>
      </c>
      <c r="F1125" s="5">
        <f>AVERAGE((Table1[[#This Row],[thermo]]*$S$7),(Table1[[#This Row],[1022]]*$T$7),( Table1[[#This Row],[1020]]*$U$7))</f>
        <v>4.3762695707688168</v>
      </c>
      <c r="G1125" s="5">
        <f>AVERAGE((Table1[[#This Row],[thermo]]*$S$8),(Table1[[#This Row],[1022]]*$T$8),( Table1[[#This Row],[1020]]*$U$8))</f>
        <v>6.2498831150731737</v>
      </c>
      <c r="H1125" s="5">
        <v>10.7</v>
      </c>
      <c r="I1125" s="7">
        <v>11.917508</v>
      </c>
      <c r="J1125" s="7">
        <f>Table1[[#This Row],[modulair]]-Table1[[#This Row],[adjusted_weighted_FEM_avg]]</f>
        <v>4.4501168849268256</v>
      </c>
      <c r="K1125" s="5">
        <f>Table1[[#This Row],[purpleair]]-Table1[[#This Row],[adjusted_weighted_FEM_avg]]</f>
        <v>5.667624884926826</v>
      </c>
      <c r="L1125" s="5">
        <f>ABS(Table1[[#This Row],[modulair_err]])</f>
        <v>4.4501168849268256</v>
      </c>
      <c r="M1125" s="5">
        <f>ABS(Table1[[#This Row],[purpleair_err]])</f>
        <v>5.667624884926826</v>
      </c>
      <c r="N1125" s="5">
        <f>Table1[[#This Row],[modulair_err]]^2</f>
        <v>19.803540289510835</v>
      </c>
      <c r="O1125" s="5">
        <f>Table1[[#This Row],[purpleair_err]]^2</f>
        <v>32.121971836241819</v>
      </c>
      <c r="P1125" s="5"/>
      <c r="Q1125" s="5"/>
    </row>
    <row r="1126" spans="1:17" x14ac:dyDescent="0.3">
      <c r="A1126" s="2">
        <v>45550.333333333299</v>
      </c>
      <c r="B1126" s="5">
        <v>20.399999999999999</v>
      </c>
      <c r="C1126" s="5"/>
      <c r="D1126" s="5">
        <v>6.7</v>
      </c>
      <c r="E1126" s="5">
        <f t="shared" si="23"/>
        <v>13.549999999999999</v>
      </c>
      <c r="F1126" s="5">
        <f>AVERAGE((Table1[[#This Row],[thermo]]*$S$7),(Table1[[#This Row],[1022]]*$T$7),( Table1[[#This Row],[1020]]*$U$7))</f>
        <v>5.2221904860076664</v>
      </c>
      <c r="G1126" s="5">
        <f>AVERAGE((Table1[[#This Row],[thermo]]*$S$8),(Table1[[#This Row],[1022]]*$T$8),( Table1[[#This Row],[1020]]*$U$8))</f>
        <v>7.693861373483891</v>
      </c>
      <c r="H1126" s="5">
        <v>13.1</v>
      </c>
      <c r="I1126" s="7">
        <v>12.508998</v>
      </c>
      <c r="J1126" s="7">
        <f>Table1[[#This Row],[modulair]]-Table1[[#This Row],[adjusted_weighted_FEM_avg]]</f>
        <v>5.4061386265161087</v>
      </c>
      <c r="K1126" s="5">
        <f>Table1[[#This Row],[purpleair]]-Table1[[#This Row],[adjusted_weighted_FEM_avg]]</f>
        <v>4.8151366265161091</v>
      </c>
      <c r="L1126" s="5">
        <f>ABS(Table1[[#This Row],[modulair_err]])</f>
        <v>5.4061386265161087</v>
      </c>
      <c r="M1126" s="5">
        <f>ABS(Table1[[#This Row],[purpleair_err]])</f>
        <v>4.8151366265161091</v>
      </c>
      <c r="N1126" s="5">
        <f>Table1[[#This Row],[modulair_err]]^2</f>
        <v>29.226334849109477</v>
      </c>
      <c r="O1126" s="5">
        <f>Table1[[#This Row],[purpleair_err]]^2</f>
        <v>23.185540732016936</v>
      </c>
      <c r="P1126" s="5"/>
      <c r="Q1126" s="5"/>
    </row>
    <row r="1127" spans="1:17" x14ac:dyDescent="0.3">
      <c r="A1127" s="2">
        <v>45550.375</v>
      </c>
      <c r="B1127" s="5">
        <v>1.3</v>
      </c>
      <c r="C1127" s="5"/>
      <c r="D1127" s="5">
        <v>11.1</v>
      </c>
      <c r="E1127" s="5">
        <f t="shared" si="23"/>
        <v>6.2</v>
      </c>
      <c r="F1127" s="5">
        <f>AVERAGE((Table1[[#This Row],[thermo]]*$S$7),(Table1[[#This Row],[1022]]*$T$7),( Table1[[#This Row],[1020]]*$U$7))</f>
        <v>3.2417719257911148</v>
      </c>
      <c r="G1127" s="5">
        <f>AVERAGE((Table1[[#This Row],[thermo]]*$S$8),(Table1[[#This Row],[1022]]*$T$8),( Table1[[#This Row],[1020]]*$U$8))</f>
        <v>3.9106093914831912</v>
      </c>
      <c r="H1127" s="5">
        <v>15.2</v>
      </c>
      <c r="I1127" s="7">
        <v>13.109510999999999</v>
      </c>
      <c r="J1127" s="7">
        <f>Table1[[#This Row],[modulair]]-Table1[[#This Row],[adjusted_weighted_FEM_avg]]</f>
        <v>11.289390608516808</v>
      </c>
      <c r="K1127" s="5">
        <f>Table1[[#This Row],[purpleair]]-Table1[[#This Row],[adjusted_weighted_FEM_avg]]</f>
        <v>9.1989016085168078</v>
      </c>
      <c r="L1127" s="5">
        <f>ABS(Table1[[#This Row],[modulair_err]])</f>
        <v>11.289390608516808</v>
      </c>
      <c r="M1127" s="5">
        <f>ABS(Table1[[#This Row],[purpleair_err]])</f>
        <v>9.1989016085168078</v>
      </c>
      <c r="N1127" s="5">
        <f>Table1[[#This Row],[modulair_err]]^2</f>
        <v>127.4503403116675</v>
      </c>
      <c r="O1127" s="5">
        <f>Table1[[#This Row],[purpleair_err]]^2</f>
        <v>84.619790803173117</v>
      </c>
      <c r="P1127" s="5"/>
      <c r="Q1127" s="5"/>
    </row>
    <row r="1128" spans="1:17" x14ac:dyDescent="0.3">
      <c r="A1128" s="2">
        <v>45550.416666666701</v>
      </c>
      <c r="B1128" s="5">
        <v>-3.9</v>
      </c>
      <c r="C1128" s="5"/>
      <c r="D1128" s="5">
        <v>9.6</v>
      </c>
      <c r="E1128" s="5">
        <f t="shared" si="23"/>
        <v>2.8499999999999996</v>
      </c>
      <c r="F1128" s="5">
        <f>AVERAGE((Table1[[#This Row],[thermo]]*$S$7),(Table1[[#This Row],[1022]]*$T$7),( Table1[[#This Row],[1020]]*$U$7))</f>
        <v>1.9672739216608004</v>
      </c>
      <c r="G1128" s="5">
        <f>AVERAGE((Table1[[#This Row],[thermo]]*$S$8),(Table1[[#This Row],[1022]]*$T$8),( Table1[[#This Row],[1020]]*$U$8))</f>
        <v>2.0160350793566679</v>
      </c>
      <c r="H1128" s="5">
        <v>14.6</v>
      </c>
      <c r="I1128" s="7">
        <v>13.015584</v>
      </c>
      <c r="J1128" s="7">
        <f>Table1[[#This Row],[modulair]]-Table1[[#This Row],[adjusted_weighted_FEM_avg]]</f>
        <v>12.583964920643332</v>
      </c>
      <c r="K1128" s="5">
        <f>Table1[[#This Row],[purpleair]]-Table1[[#This Row],[adjusted_weighted_FEM_avg]]</f>
        <v>10.999548920643333</v>
      </c>
      <c r="L1128" s="5">
        <f>ABS(Table1[[#This Row],[modulair_err]])</f>
        <v>12.583964920643332</v>
      </c>
      <c r="M1128" s="5">
        <f>ABS(Table1[[#This Row],[purpleair_err]])</f>
        <v>10.999548920643333</v>
      </c>
      <c r="N1128" s="5">
        <f>Table1[[#This Row],[modulair_err]]^2</f>
        <v>158.35617312398193</v>
      </c>
      <c r="O1128" s="5">
        <f>Table1[[#This Row],[purpleair_err]]^2</f>
        <v>120.99007645762592</v>
      </c>
      <c r="P1128" s="5"/>
      <c r="Q1128" s="5"/>
    </row>
    <row r="1129" spans="1:17" x14ac:dyDescent="0.3">
      <c r="A1129" s="2">
        <v>45550.458333333299</v>
      </c>
      <c r="B1129" s="5">
        <v>2.2999999999999998</v>
      </c>
      <c r="C1129" s="5"/>
      <c r="D1129" s="5">
        <v>7.7</v>
      </c>
      <c r="E1129" s="5">
        <f t="shared" si="23"/>
        <v>5</v>
      </c>
      <c r="F1129" s="5">
        <f>AVERAGE((Table1[[#This Row],[thermo]]*$S$7),(Table1[[#This Row],[1022]]*$T$7),( Table1[[#This Row],[1020]]*$U$7))</f>
        <v>2.4815607636506964</v>
      </c>
      <c r="G1129" s="5">
        <f>AVERAGE((Table1[[#This Row],[thermo]]*$S$8),(Table1[[#This Row],[1022]]*$T$8),( Table1[[#This Row],[1020]]*$U$8))</f>
        <v>3.0929351077384548</v>
      </c>
      <c r="H1129" s="5">
        <v>10.5</v>
      </c>
      <c r="I1129" s="7">
        <v>11.592646999999999</v>
      </c>
      <c r="J1129" s="7">
        <f>Table1[[#This Row],[modulair]]-Table1[[#This Row],[adjusted_weighted_FEM_avg]]</f>
        <v>7.4070648922615447</v>
      </c>
      <c r="K1129" s="5">
        <f>Table1[[#This Row],[purpleair]]-Table1[[#This Row],[adjusted_weighted_FEM_avg]]</f>
        <v>8.4997118922615442</v>
      </c>
      <c r="L1129" s="5">
        <f>ABS(Table1[[#This Row],[modulair_err]])</f>
        <v>7.4070648922615447</v>
      </c>
      <c r="M1129" s="5">
        <f>ABS(Table1[[#This Row],[purpleair_err]])</f>
        <v>8.4997118922615442</v>
      </c>
      <c r="N1129" s="5">
        <f>Table1[[#This Row],[modulair_err]]^2</f>
        <v>54.864610318173533</v>
      </c>
      <c r="O1129" s="5">
        <f>Table1[[#This Row],[purpleair_err]]^2</f>
        <v>72.245102251452323</v>
      </c>
      <c r="P1129" s="5"/>
      <c r="Q1129" s="5"/>
    </row>
    <row r="1130" spans="1:17" x14ac:dyDescent="0.3">
      <c r="A1130" s="2">
        <v>45550.5</v>
      </c>
      <c r="B1130" s="5">
        <v>10.6</v>
      </c>
      <c r="C1130" s="5"/>
      <c r="D1130" s="5">
        <v>4.2</v>
      </c>
      <c r="E1130" s="5">
        <f t="shared" si="23"/>
        <v>7.4</v>
      </c>
      <c r="F1130" s="5">
        <f>AVERAGE((Table1[[#This Row],[thermo]]*$S$7),(Table1[[#This Row],[1022]]*$T$7),( Table1[[#This Row],[1020]]*$U$7))</f>
        <v>2.9093563080979101</v>
      </c>
      <c r="G1130" s="5">
        <f>AVERAGE((Table1[[#This Row],[thermo]]*$S$8),(Table1[[#This Row],[1022]]*$T$8),( Table1[[#This Row],[1020]]*$U$8))</f>
        <v>4.2280842317734635</v>
      </c>
      <c r="H1130" s="5">
        <v>8.4</v>
      </c>
      <c r="I1130" s="7">
        <v>10.548885</v>
      </c>
      <c r="J1130" s="7">
        <f>Table1[[#This Row],[modulair]]-Table1[[#This Row],[adjusted_weighted_FEM_avg]]</f>
        <v>4.1719157682265369</v>
      </c>
      <c r="K1130" s="5">
        <f>Table1[[#This Row],[purpleair]]-Table1[[#This Row],[adjusted_weighted_FEM_avg]]</f>
        <v>6.3208007682265368</v>
      </c>
      <c r="L1130" s="5">
        <f>ABS(Table1[[#This Row],[modulair_err]])</f>
        <v>4.1719157682265369</v>
      </c>
      <c r="M1130" s="5">
        <f>ABS(Table1[[#This Row],[purpleair_err]])</f>
        <v>6.3208007682265368</v>
      </c>
      <c r="N1130" s="5">
        <f>Table1[[#This Row],[modulair_err]]^2</f>
        <v>17.404881177177217</v>
      </c>
      <c r="O1130" s="5">
        <f>Table1[[#This Row],[purpleair_err]]^2</f>
        <v>39.952522351613176</v>
      </c>
      <c r="P1130" s="5"/>
      <c r="Q1130" s="5"/>
    </row>
    <row r="1131" spans="1:17" x14ac:dyDescent="0.3">
      <c r="A1131" s="2">
        <v>45550.541666666701</v>
      </c>
      <c r="B1131" s="5">
        <v>10.9</v>
      </c>
      <c r="C1131" s="5"/>
      <c r="D1131" s="5">
        <v>6.5</v>
      </c>
      <c r="E1131" s="5">
        <f t="shared" si="23"/>
        <v>8.6999999999999993</v>
      </c>
      <c r="F1131" s="5">
        <f>AVERAGE((Table1[[#This Row],[thermo]]*$S$7),(Table1[[#This Row],[1022]]*$T$7),( Table1[[#This Row],[1020]]*$U$7))</f>
        <v>3.586174027073346</v>
      </c>
      <c r="G1131" s="5">
        <f>AVERAGE((Table1[[#This Row],[thermo]]*$S$8),(Table1[[#This Row],[1022]]*$T$8),( Table1[[#This Row],[1020]]*$U$8))</f>
        <v>5.0467191495087071</v>
      </c>
      <c r="H1131" s="5">
        <v>11.2</v>
      </c>
      <c r="I1131" s="7">
        <v>9.7498389999999997</v>
      </c>
      <c r="J1131" s="7">
        <f>Table1[[#This Row],[modulair]]-Table1[[#This Row],[adjusted_weighted_FEM_avg]]</f>
        <v>6.1532808504912921</v>
      </c>
      <c r="K1131" s="5">
        <f>Table1[[#This Row],[purpleair]]-Table1[[#This Row],[adjusted_weighted_FEM_avg]]</f>
        <v>4.7031198504912926</v>
      </c>
      <c r="L1131" s="5">
        <f>ABS(Table1[[#This Row],[modulair_err]])</f>
        <v>6.1532808504912921</v>
      </c>
      <c r="M1131" s="5">
        <f>ABS(Table1[[#This Row],[purpleair_err]])</f>
        <v>4.7031198504912926</v>
      </c>
      <c r="N1131" s="5">
        <f>Table1[[#This Row],[modulair_err]]^2</f>
        <v>37.862865225022837</v>
      </c>
      <c r="O1131" s="5">
        <f>Table1[[#This Row],[purpleair_err]]^2</f>
        <v>22.11933632808524</v>
      </c>
      <c r="P1131" s="5"/>
      <c r="Q1131" s="5"/>
    </row>
    <row r="1132" spans="1:17" x14ac:dyDescent="0.3">
      <c r="A1132" s="2">
        <v>45550.583333333299</v>
      </c>
      <c r="B1132" s="5">
        <v>15.1</v>
      </c>
      <c r="C1132" s="5"/>
      <c r="D1132" s="5">
        <v>6.5</v>
      </c>
      <c r="E1132" s="5">
        <f t="shared" si="23"/>
        <v>10.8</v>
      </c>
      <c r="F1132" s="5">
        <f>AVERAGE((Table1[[#This Row],[thermo]]*$S$7),(Table1[[#This Row],[1022]]*$T$7),( Table1[[#This Row],[1020]]*$U$7))</f>
        <v>4.2853659549928587</v>
      </c>
      <c r="G1132" s="5">
        <f>AVERAGE((Table1[[#This Row],[thermo]]*$S$8),(Table1[[#This Row],[1022]]*$T$8),( Table1[[#This Row],[1020]]*$U$8))</f>
        <v>6.1886989821247083</v>
      </c>
      <c r="H1132" s="5">
        <v>11.3</v>
      </c>
      <c r="I1132" s="7">
        <v>8.6567089999999993</v>
      </c>
      <c r="J1132" s="7">
        <f>Table1[[#This Row],[modulair]]-Table1[[#This Row],[adjusted_weighted_FEM_avg]]</f>
        <v>5.1113010178752925</v>
      </c>
      <c r="K1132" s="5">
        <f>Table1[[#This Row],[purpleair]]-Table1[[#This Row],[adjusted_weighted_FEM_avg]]</f>
        <v>2.4680100178752911</v>
      </c>
      <c r="L1132" s="5">
        <f>ABS(Table1[[#This Row],[modulair_err]])</f>
        <v>5.1113010178752925</v>
      </c>
      <c r="M1132" s="5">
        <f>ABS(Table1[[#This Row],[purpleair_err]])</f>
        <v>2.4680100178752911</v>
      </c>
      <c r="N1132" s="5">
        <f>Table1[[#This Row],[modulair_err]]^2</f>
        <v>26.125398095333001</v>
      </c>
      <c r="O1132" s="5">
        <f>Table1[[#This Row],[purpleair_err]]^2</f>
        <v>6.0910734483327946</v>
      </c>
      <c r="P1132" s="5"/>
      <c r="Q1132" s="5"/>
    </row>
    <row r="1133" spans="1:17" x14ac:dyDescent="0.3">
      <c r="A1133" s="2">
        <v>45550.625</v>
      </c>
      <c r="B1133" s="5">
        <v>13.3</v>
      </c>
      <c r="C1133" s="5"/>
      <c r="D1133" s="5">
        <v>5.5</v>
      </c>
      <c r="E1133" s="5">
        <f t="shared" si="23"/>
        <v>9.4</v>
      </c>
      <c r="F1133" s="5">
        <f>AVERAGE((Table1[[#This Row],[thermo]]*$S$7),(Table1[[#This Row],[1022]]*$T$7),( Table1[[#This Row],[1020]]*$U$7))</f>
        <v>3.7131577331597576</v>
      </c>
      <c r="G1133" s="5">
        <f>AVERAGE((Table1[[#This Row],[thermo]]*$S$8),(Table1[[#This Row],[1022]]*$T$8),( Table1[[#This Row],[1020]]*$U$8))</f>
        <v>5.3788160409514729</v>
      </c>
      <c r="H1133" s="5">
        <v>8.1</v>
      </c>
      <c r="I1133" s="7">
        <v>6.5244910000000003</v>
      </c>
      <c r="J1133" s="7">
        <f>Table1[[#This Row],[modulair]]-Table1[[#This Row],[adjusted_weighted_FEM_avg]]</f>
        <v>2.7211839590485267</v>
      </c>
      <c r="K1133" s="5">
        <f>Table1[[#This Row],[purpleair]]-Table1[[#This Row],[adjusted_weighted_FEM_avg]]</f>
        <v>1.1456749590485273</v>
      </c>
      <c r="L1133" s="5">
        <f>ABS(Table1[[#This Row],[modulair_err]])</f>
        <v>2.7211839590485267</v>
      </c>
      <c r="M1133" s="5">
        <f>ABS(Table1[[#This Row],[purpleair_err]])</f>
        <v>1.1456749590485273</v>
      </c>
      <c r="N1133" s="5">
        <f>Table1[[#This Row],[modulair_err]]^2</f>
        <v>7.4048421389830139</v>
      </c>
      <c r="O1133" s="5">
        <f>Table1[[#This Row],[purpleair_err]]^2</f>
        <v>1.3125711117908447</v>
      </c>
      <c r="P1133" s="5"/>
      <c r="Q1133" s="5"/>
    </row>
    <row r="1134" spans="1:17" x14ac:dyDescent="0.3">
      <c r="A1134" s="2">
        <v>45550.666666666701</v>
      </c>
      <c r="B1134" s="5">
        <v>8.4</v>
      </c>
      <c r="C1134" s="5"/>
      <c r="D1134" s="5">
        <v>4.2</v>
      </c>
      <c r="E1134" s="5">
        <f t="shared" si="23"/>
        <v>6.3000000000000007</v>
      </c>
      <c r="F1134" s="5">
        <f>AVERAGE((Table1[[#This Row],[thermo]]*$S$7),(Table1[[#This Row],[1022]]*$T$7),( Table1[[#This Row],[1020]]*$U$7))</f>
        <v>2.5431129172829277</v>
      </c>
      <c r="G1134" s="5">
        <f>AVERAGE((Table1[[#This Row],[thermo]]*$S$8),(Table1[[#This Row],[1022]]*$T$8),( Table1[[#This Row],[1020]]*$U$8))</f>
        <v>3.6299043194507958</v>
      </c>
      <c r="H1134" s="5">
        <v>5.6</v>
      </c>
      <c r="I1134" s="7">
        <v>5.3289070000000001</v>
      </c>
      <c r="J1134" s="7">
        <f>Table1[[#This Row],[modulair]]-Table1[[#This Row],[adjusted_weighted_FEM_avg]]</f>
        <v>1.9700956805492038</v>
      </c>
      <c r="K1134" s="5">
        <f>Table1[[#This Row],[purpleair]]-Table1[[#This Row],[adjusted_weighted_FEM_avg]]</f>
        <v>1.6990026805492042</v>
      </c>
      <c r="L1134" s="5">
        <f>ABS(Table1[[#This Row],[modulair_err]])</f>
        <v>1.9700956805492038</v>
      </c>
      <c r="M1134" s="5">
        <f>ABS(Table1[[#This Row],[purpleair_err]])</f>
        <v>1.6990026805492042</v>
      </c>
      <c r="N1134" s="5">
        <f>Table1[[#This Row],[modulair_err]]^2</f>
        <v>3.8812769905186304</v>
      </c>
      <c r="O1134" s="5">
        <f>Table1[[#This Row],[purpleair_err]]^2</f>
        <v>2.8866101085133815</v>
      </c>
      <c r="P1134" s="5"/>
      <c r="Q1134" s="5"/>
    </row>
    <row r="1135" spans="1:17" x14ac:dyDescent="0.3">
      <c r="A1135" s="2">
        <v>45550.708333333299</v>
      </c>
      <c r="B1135" s="5">
        <v>12.1</v>
      </c>
      <c r="C1135" s="5"/>
      <c r="D1135" s="5">
        <v>3.5</v>
      </c>
      <c r="E1135" s="5">
        <f t="shared" si="23"/>
        <v>7.8</v>
      </c>
      <c r="F1135" s="5">
        <f>AVERAGE((Table1[[#This Row],[thermo]]*$S$7),(Table1[[#This Row],[1022]]*$T$7),( Table1[[#This Row],[1020]]*$U$7))</f>
        <v>2.9682795340189903</v>
      </c>
      <c r="G1135" s="5">
        <f>AVERAGE((Table1[[#This Row],[thermo]]*$S$8),(Table1[[#This Row],[1022]]*$T$8),( Table1[[#This Row],[1020]]*$U$8))</f>
        <v>4.4116100629569983</v>
      </c>
      <c r="H1135" s="5">
        <v>4.5999999999999996</v>
      </c>
      <c r="I1135" s="7">
        <v>4.7924769999999999</v>
      </c>
      <c r="J1135" s="7">
        <f>Table1[[#This Row],[modulair]]-Table1[[#This Row],[adjusted_weighted_FEM_avg]]</f>
        <v>0.18838993704300133</v>
      </c>
      <c r="K1135" s="5">
        <f>Table1[[#This Row],[purpleair]]-Table1[[#This Row],[adjusted_weighted_FEM_avg]]</f>
        <v>0.38086693704300156</v>
      </c>
      <c r="L1135" s="5">
        <f>ABS(Table1[[#This Row],[modulair_err]])</f>
        <v>0.18838993704300133</v>
      </c>
      <c r="M1135" s="5">
        <f>ABS(Table1[[#This Row],[purpleair_err]])</f>
        <v>0.38086693704300156</v>
      </c>
      <c r="N1135" s="5">
        <f>Table1[[#This Row],[modulair_err]]^2</f>
        <v>3.5490768379066007E-2</v>
      </c>
      <c r="O1135" s="5">
        <f>Table1[[#This Row],[purpleair_err]]^2</f>
        <v>0.14505962373251771</v>
      </c>
      <c r="P1135" s="5"/>
      <c r="Q1135" s="5"/>
    </row>
    <row r="1136" spans="1:17" x14ac:dyDescent="0.3">
      <c r="A1136" s="2">
        <v>45550.75</v>
      </c>
      <c r="B1136" s="5">
        <v>12.8</v>
      </c>
      <c r="C1136" s="5"/>
      <c r="D1136" s="5">
        <v>4.7</v>
      </c>
      <c r="E1136" s="5">
        <f t="shared" si="23"/>
        <v>8.75</v>
      </c>
      <c r="F1136" s="5">
        <f>AVERAGE((Table1[[#This Row],[thermo]]*$S$7),(Table1[[#This Row],[1022]]*$T$7),( Table1[[#This Row],[1020]]*$U$7))</f>
        <v>3.4118769681324057</v>
      </c>
      <c r="G1136" s="5">
        <f>AVERAGE((Table1[[#This Row],[thermo]]*$S$8),(Table1[[#This Row],[1022]]*$T$8),( Table1[[#This Row],[1020]]*$U$8))</f>
        <v>4.9864956505507498</v>
      </c>
      <c r="H1136" s="5">
        <v>3.9</v>
      </c>
      <c r="I1136" s="7">
        <v>4.5654899999999996</v>
      </c>
      <c r="J1136" s="7">
        <f>Table1[[#This Row],[modulair]]-Table1[[#This Row],[adjusted_weighted_FEM_avg]]</f>
        <v>-1.0864956505507499</v>
      </c>
      <c r="K1136" s="5">
        <f>Table1[[#This Row],[purpleair]]-Table1[[#This Row],[adjusted_weighted_FEM_avg]]</f>
        <v>-0.42100565055075023</v>
      </c>
      <c r="L1136" s="5">
        <f>ABS(Table1[[#This Row],[modulair_err]])</f>
        <v>1.0864956505507499</v>
      </c>
      <c r="M1136" s="5">
        <f>ABS(Table1[[#This Row],[purpleair_err]])</f>
        <v>0.42100565055075023</v>
      </c>
      <c r="N1136" s="5">
        <f>Table1[[#This Row],[modulair_err]]^2</f>
        <v>1.1804727986656973</v>
      </c>
      <c r="O1136" s="5">
        <f>Table1[[#This Row],[purpleair_err]]^2</f>
        <v>0.17724575779566043</v>
      </c>
      <c r="P1136" s="5"/>
      <c r="Q1136" s="5"/>
    </row>
    <row r="1137" spans="1:17" x14ac:dyDescent="0.3">
      <c r="A1137" s="2">
        <v>45550.791666666701</v>
      </c>
      <c r="B1137" s="5">
        <v>13.1</v>
      </c>
      <c r="C1137" s="5"/>
      <c r="D1137" s="5">
        <v>4.5</v>
      </c>
      <c r="E1137" s="5">
        <f t="shared" si="23"/>
        <v>8.8000000000000007</v>
      </c>
      <c r="F1137" s="5">
        <f>AVERAGE((Table1[[#This Row],[thermo]]*$S$7),(Table1[[#This Row],[1022]]*$T$7),( Table1[[#This Row],[1020]]*$U$7))</f>
        <v>3.40730834101028</v>
      </c>
      <c r="G1137" s="5">
        <f>AVERAGE((Table1[[#This Row],[thermo]]*$S$8),(Table1[[#This Row],[1022]]*$T$8),( Table1[[#This Row],[1020]]*$U$8))</f>
        <v>5.0039730360129022</v>
      </c>
      <c r="H1137" s="5">
        <v>4.2</v>
      </c>
      <c r="I1137" s="7">
        <v>4.4831500000000002</v>
      </c>
      <c r="J1137" s="7">
        <f>Table1[[#This Row],[modulair]]-Table1[[#This Row],[adjusted_weighted_FEM_avg]]</f>
        <v>-0.80397303601290204</v>
      </c>
      <c r="K1137" s="5">
        <f>Table1[[#This Row],[purpleair]]-Table1[[#This Row],[adjusted_weighted_FEM_avg]]</f>
        <v>-0.52082303601290203</v>
      </c>
      <c r="L1137" s="5">
        <f>ABS(Table1[[#This Row],[modulair_err]])</f>
        <v>0.80397303601290204</v>
      </c>
      <c r="M1137" s="5">
        <f>ABS(Table1[[#This Row],[purpleair_err]])</f>
        <v>0.52082303601290203</v>
      </c>
      <c r="N1137" s="5">
        <f>Table1[[#This Row],[modulair_err]]^2</f>
        <v>0.64637264263580307</v>
      </c>
      <c r="O1137" s="5">
        <f>Table1[[#This Row],[purpleair_err]]^2</f>
        <v>0.27125663484169665</v>
      </c>
      <c r="P1137" s="5"/>
      <c r="Q1137" s="5"/>
    </row>
    <row r="1138" spans="1:17" x14ac:dyDescent="0.3">
      <c r="A1138" s="2">
        <v>45550.833333333299</v>
      </c>
      <c r="B1138" s="5">
        <v>7.7</v>
      </c>
      <c r="C1138" s="5"/>
      <c r="D1138" s="5">
        <v>4</v>
      </c>
      <c r="E1138" s="5">
        <f t="shared" si="23"/>
        <v>5.85</v>
      </c>
      <c r="F1138" s="5">
        <f>AVERAGE((Table1[[#This Row],[thermo]]*$S$7),(Table1[[#This Row],[1022]]*$T$7),( Table1[[#This Row],[1020]]*$U$7))</f>
        <v>2.3720700216085375</v>
      </c>
      <c r="G1138" s="5">
        <f>AVERAGE((Table1[[#This Row],[thermo]]*$S$8),(Table1[[#This Row],[1022]]*$T$8),( Table1[[#This Row],[1020]]*$U$8))</f>
        <v>3.3754817447662817</v>
      </c>
      <c r="H1138" s="5">
        <v>4.0999999999999996</v>
      </c>
      <c r="I1138" s="7">
        <v>4.6633589999999998</v>
      </c>
      <c r="J1138" s="7">
        <f>Table1[[#This Row],[modulair]]-Table1[[#This Row],[adjusted_weighted_FEM_avg]]</f>
        <v>0.72451825523371793</v>
      </c>
      <c r="K1138" s="5">
        <f>Table1[[#This Row],[purpleair]]-Table1[[#This Row],[adjusted_weighted_FEM_avg]]</f>
        <v>1.2878772552337181</v>
      </c>
      <c r="L1138" s="5">
        <f>ABS(Table1[[#This Row],[modulair_err]])</f>
        <v>0.72451825523371793</v>
      </c>
      <c r="M1138" s="5">
        <f>ABS(Table1[[#This Row],[purpleair_err]])</f>
        <v>1.2878772552337181</v>
      </c>
      <c r="N1138" s="5">
        <f>Table1[[#This Row],[modulair_err]]^2</f>
        <v>0.52492670216691084</v>
      </c>
      <c r="O1138" s="5">
        <f>Table1[[#This Row],[purpleair_err]]^2</f>
        <v>1.6586278245483355</v>
      </c>
      <c r="P1138" s="5"/>
      <c r="Q1138" s="5"/>
    </row>
    <row r="1139" spans="1:17" x14ac:dyDescent="0.3">
      <c r="A1139" s="2">
        <v>45550.875</v>
      </c>
      <c r="B1139" s="5">
        <v>1.8</v>
      </c>
      <c r="C1139" s="5"/>
      <c r="D1139" s="5">
        <v>2</v>
      </c>
      <c r="E1139" s="5">
        <f t="shared" si="23"/>
        <v>1.9</v>
      </c>
      <c r="F1139" s="5">
        <f>AVERAGE((Table1[[#This Row],[thermo]]*$S$7),(Table1[[#This Row],[1022]]*$T$7),( Table1[[#This Row],[1020]]*$U$7))</f>
        <v>0.84476276027212549</v>
      </c>
      <c r="G1139" s="5">
        <f>AVERAGE((Table1[[#This Row],[thermo]]*$S$8),(Table1[[#This Row],[1022]]*$T$8),( Table1[[#This Row],[1020]]*$U$8))</f>
        <v>1.1303459540824734</v>
      </c>
      <c r="H1139" s="5">
        <v>3.7</v>
      </c>
      <c r="I1139" s="7">
        <v>4.3419189999999999</v>
      </c>
      <c r="J1139" s="7">
        <f>Table1[[#This Row],[modulair]]-Table1[[#This Row],[adjusted_weighted_FEM_avg]]</f>
        <v>2.5696540459175266</v>
      </c>
      <c r="K1139" s="5">
        <f>Table1[[#This Row],[purpleair]]-Table1[[#This Row],[adjusted_weighted_FEM_avg]]</f>
        <v>3.2115730459175262</v>
      </c>
      <c r="L1139" s="5">
        <f>ABS(Table1[[#This Row],[modulair_err]])</f>
        <v>2.5696540459175266</v>
      </c>
      <c r="M1139" s="5">
        <f>ABS(Table1[[#This Row],[purpleair_err]])</f>
        <v>3.2115730459175262</v>
      </c>
      <c r="N1139" s="5">
        <f>Table1[[#This Row],[modulair_err]]^2</f>
        <v>6.6031219157003136</v>
      </c>
      <c r="O1139" s="5">
        <f>Table1[[#This Row],[purpleair_err]]^2</f>
        <v>10.314201429263978</v>
      </c>
      <c r="P1139" s="5"/>
      <c r="Q1139" s="5"/>
    </row>
    <row r="1140" spans="1:17" x14ac:dyDescent="0.3">
      <c r="A1140" s="2">
        <v>45550.916666666701</v>
      </c>
      <c r="B1140" s="5">
        <v>4.9000000000000004</v>
      </c>
      <c r="C1140" s="5"/>
      <c r="D1140" s="5">
        <v>3.7</v>
      </c>
      <c r="E1140" s="5">
        <f t="shared" si="23"/>
        <v>4.3000000000000007</v>
      </c>
      <c r="F1140" s="5">
        <f>AVERAGE((Table1[[#This Row],[thermo]]*$S$7),(Table1[[#This Row],[1022]]*$T$7),( Table1[[#This Row],[1020]]*$U$7))</f>
        <v>1.8241757081304881</v>
      </c>
      <c r="G1140" s="5">
        <f>AVERAGE((Table1[[#This Row],[thermo]]*$S$8),(Table1[[#This Row],[1022]]*$T$8),( Table1[[#This Row],[1020]]*$U$8))</f>
        <v>2.5180229524828435</v>
      </c>
      <c r="H1140" s="5">
        <v>3.1</v>
      </c>
      <c r="I1140" s="7">
        <v>3.8356110000000001</v>
      </c>
      <c r="J1140" s="7">
        <f>Table1[[#This Row],[modulair]]-Table1[[#This Row],[adjusted_weighted_FEM_avg]]</f>
        <v>0.58197704751715662</v>
      </c>
      <c r="K1140" s="5">
        <f>Table1[[#This Row],[purpleair]]-Table1[[#This Row],[adjusted_weighted_FEM_avg]]</f>
        <v>1.3175880475171566</v>
      </c>
      <c r="L1140" s="5">
        <f>ABS(Table1[[#This Row],[modulair_err]])</f>
        <v>0.58197704751715662</v>
      </c>
      <c r="M1140" s="5">
        <f>ABS(Table1[[#This Row],[purpleair_err]])</f>
        <v>1.3175880475171566</v>
      </c>
      <c r="N1140" s="5">
        <f>Table1[[#This Row],[modulair_err]]^2</f>
        <v>0.33869728383678677</v>
      </c>
      <c r="O1140" s="5">
        <f>Table1[[#This Row],[purpleair_err]]^2</f>
        <v>1.736038262960073</v>
      </c>
      <c r="P1140" s="5"/>
      <c r="Q1140" s="5"/>
    </row>
    <row r="1141" spans="1:17" x14ac:dyDescent="0.3">
      <c r="A1141" s="2">
        <v>45550.958333333299</v>
      </c>
      <c r="B1141" s="5">
        <v>4</v>
      </c>
      <c r="C1141" s="5"/>
      <c r="D1141" s="5">
        <v>6</v>
      </c>
      <c r="E1141" s="5">
        <f t="shared" si="23"/>
        <v>5</v>
      </c>
      <c r="F1141" s="5">
        <f>AVERAGE((Table1[[#This Row],[thermo]]*$S$7),(Table1[[#This Row],[1022]]*$T$7),( Table1[[#This Row],[1020]]*$U$7))</f>
        <v>2.3012243048432057</v>
      </c>
      <c r="G1141" s="5">
        <f>AVERAGE((Table1[[#This Row],[thermo]]*$S$8),(Table1[[#This Row],[1022]]*$T$8),( Table1[[#This Row],[1020]]*$U$8))</f>
        <v>3.0103779180420864</v>
      </c>
      <c r="H1141" s="5">
        <v>3.7</v>
      </c>
      <c r="I1141" s="7">
        <v>3.939171</v>
      </c>
      <c r="J1141" s="7">
        <f>Table1[[#This Row],[modulair]]-Table1[[#This Row],[adjusted_weighted_FEM_avg]]</f>
        <v>0.68962208195791375</v>
      </c>
      <c r="K1141" s="5">
        <f>Table1[[#This Row],[purpleair]]-Table1[[#This Row],[adjusted_weighted_FEM_avg]]</f>
        <v>0.92879308195791355</v>
      </c>
      <c r="L1141" s="5">
        <f>ABS(Table1[[#This Row],[modulair_err]])</f>
        <v>0.68962208195791375</v>
      </c>
      <c r="M1141" s="5">
        <f>ABS(Table1[[#This Row],[purpleair_err]])</f>
        <v>0.92879308195791355</v>
      </c>
      <c r="N1141" s="5">
        <f>Table1[[#This Row],[modulair_err]]^2</f>
        <v>0.4755786159239675</v>
      </c>
      <c r="O1141" s="5">
        <f>Table1[[#This Row],[purpleair_err]]^2</f>
        <v>0.86265658909287946</v>
      </c>
      <c r="P1141" s="5"/>
      <c r="Q1141" s="5"/>
    </row>
    <row r="1142" spans="1:17" x14ac:dyDescent="0.3">
      <c r="A1142" s="2">
        <v>45551</v>
      </c>
      <c r="B1142" s="5">
        <v>7.4</v>
      </c>
      <c r="C1142" s="5"/>
      <c r="D1142" s="5">
        <v>3.2</v>
      </c>
      <c r="E1142" s="5">
        <f t="shared" si="23"/>
        <v>5.3000000000000007</v>
      </c>
      <c r="F1142" s="5">
        <f>AVERAGE((Table1[[#This Row],[thermo]]*$S$7),(Table1[[#This Row],[1022]]*$T$7),( Table1[[#This Row],[1020]]*$U$7))</f>
        <v>2.1040841102916383</v>
      </c>
      <c r="G1142" s="5">
        <f>AVERAGE((Table1[[#This Row],[thermo]]*$S$8),(Table1[[#This Row],[1022]]*$T$8),( Table1[[#This Row],[1020]]*$U$8))</f>
        <v>3.0375413463948924</v>
      </c>
      <c r="H1142" s="5">
        <v>3.8</v>
      </c>
      <c r="I1142" s="7">
        <v>3.7603179999999998</v>
      </c>
      <c r="J1142" s="7">
        <f>Table1[[#This Row],[modulair]]-Table1[[#This Row],[adjusted_weighted_FEM_avg]]</f>
        <v>0.76245865360510745</v>
      </c>
      <c r="K1142" s="5">
        <f>Table1[[#This Row],[purpleair]]-Table1[[#This Row],[adjusted_weighted_FEM_avg]]</f>
        <v>0.72277665360510746</v>
      </c>
      <c r="L1142" s="5">
        <f>ABS(Table1[[#This Row],[modulair_err]])</f>
        <v>0.76245865360510745</v>
      </c>
      <c r="M1142" s="5">
        <f>ABS(Table1[[#This Row],[purpleair_err]])</f>
        <v>0.72277665360510746</v>
      </c>
      <c r="N1142" s="5">
        <f>Table1[[#This Row],[modulair_err]]^2</f>
        <v>0.58134319845731319</v>
      </c>
      <c r="O1142" s="5">
        <f>Table1[[#This Row],[purpleair_err]]^2</f>
        <v>0.52240609099659752</v>
      </c>
      <c r="P1142" s="5"/>
      <c r="Q1142" s="5"/>
    </row>
    <row r="1143" spans="1:17" x14ac:dyDescent="0.3">
      <c r="A1143" s="2">
        <v>45551.041666666701</v>
      </c>
      <c r="B1143" s="5">
        <v>3.6</v>
      </c>
      <c r="C1143" s="5"/>
      <c r="D1143" s="5">
        <v>3</v>
      </c>
      <c r="E1143" s="5">
        <f t="shared" si="23"/>
        <v>3.3</v>
      </c>
      <c r="F1143" s="5">
        <f>AVERAGE((Table1[[#This Row],[thermo]]*$S$7),(Table1[[#This Row],[1022]]*$T$7),( Table1[[#This Row],[1020]]*$U$7))</f>
        <v>1.4169709821052268</v>
      </c>
      <c r="G1143" s="5">
        <f>AVERAGE((Table1[[#This Row],[thermo]]*$S$8),(Table1[[#This Row],[1022]]*$T$8),( Table1[[#This Row],[1020]]*$U$8))</f>
        <v>1.9402288952557107</v>
      </c>
      <c r="H1143" s="5">
        <v>3.6</v>
      </c>
      <c r="I1143" s="7">
        <v>3.2994249999999998</v>
      </c>
      <c r="J1143" s="7">
        <f>Table1[[#This Row],[modulair]]-Table1[[#This Row],[adjusted_weighted_FEM_avg]]</f>
        <v>1.6597711047442893</v>
      </c>
      <c r="K1143" s="5">
        <f>Table1[[#This Row],[purpleair]]-Table1[[#This Row],[adjusted_weighted_FEM_avg]]</f>
        <v>1.3591961047442891</v>
      </c>
      <c r="L1143" s="5">
        <f>ABS(Table1[[#This Row],[modulair_err]])</f>
        <v>1.6597711047442893</v>
      </c>
      <c r="M1143" s="5">
        <f>ABS(Table1[[#This Row],[purpleair_err]])</f>
        <v>1.3591961047442891</v>
      </c>
      <c r="N1143" s="5">
        <f>Table1[[#This Row],[modulair_err]]^2</f>
        <v>2.7548401201440789</v>
      </c>
      <c r="O1143" s="5">
        <f>Table1[[#This Row],[purpleair_err]]^2</f>
        <v>1.8474140511520485</v>
      </c>
      <c r="P1143" s="5"/>
      <c r="Q1143" s="5"/>
    </row>
    <row r="1144" spans="1:17" x14ac:dyDescent="0.3">
      <c r="A1144" s="2">
        <v>45551.083333333299</v>
      </c>
      <c r="B1144" s="5">
        <v>-1.2</v>
      </c>
      <c r="C1144" s="5"/>
      <c r="D1144" s="5">
        <v>4.7</v>
      </c>
      <c r="E1144" s="5">
        <f t="shared" si="23"/>
        <v>1.75</v>
      </c>
      <c r="F1144" s="5">
        <f>AVERAGE((Table1[[#This Row],[thermo]]*$S$7),(Table1[[#This Row],[1022]]*$T$7),( Table1[[#This Row],[1020]]*$U$7))</f>
        <v>1.0812372084006965</v>
      </c>
      <c r="G1144" s="5">
        <f>AVERAGE((Table1[[#This Row],[thermo]]*$S$8),(Table1[[#This Row],[1022]]*$T$8),( Table1[[#This Row],[1020]]*$U$8))</f>
        <v>1.1798962084974107</v>
      </c>
      <c r="H1144" s="5">
        <v>3.9</v>
      </c>
      <c r="I1144" s="7">
        <v>3.5123297</v>
      </c>
      <c r="J1144" s="7">
        <f>Table1[[#This Row],[modulair]]-Table1[[#This Row],[adjusted_weighted_FEM_avg]]</f>
        <v>2.7201037915025892</v>
      </c>
      <c r="K1144" s="5">
        <f>Table1[[#This Row],[purpleair]]-Table1[[#This Row],[adjusted_weighted_FEM_avg]]</f>
        <v>2.3324334915025893</v>
      </c>
      <c r="L1144" s="5">
        <f>ABS(Table1[[#This Row],[modulair_err]])</f>
        <v>2.7201037915025892</v>
      </c>
      <c r="M1144" s="5">
        <f>ABS(Table1[[#This Row],[purpleair_err]])</f>
        <v>2.3324334915025893</v>
      </c>
      <c r="N1144" s="5">
        <f>Table1[[#This Row],[modulair_err]]^2</f>
        <v>7.3989646365467614</v>
      </c>
      <c r="O1144" s="5">
        <f>Table1[[#This Row],[purpleair_err]]^2</f>
        <v>5.4402459922829589</v>
      </c>
      <c r="P1144" s="5"/>
      <c r="Q1144" s="5"/>
    </row>
    <row r="1145" spans="1:17" x14ac:dyDescent="0.3">
      <c r="A1145" s="2">
        <v>45551.125</v>
      </c>
      <c r="B1145" s="5">
        <v>0.7</v>
      </c>
      <c r="C1145" s="5"/>
      <c r="D1145" s="5">
        <v>3.7</v>
      </c>
      <c r="E1145" s="5">
        <f t="shared" si="23"/>
        <v>2.2000000000000002</v>
      </c>
      <c r="F1145" s="5">
        <f>AVERAGE((Table1[[#This Row],[thermo]]*$S$7),(Table1[[#This Row],[1022]]*$T$7),( Table1[[#This Row],[1020]]*$U$7))</f>
        <v>1.1249837802109754</v>
      </c>
      <c r="G1145" s="5">
        <f>AVERAGE((Table1[[#This Row],[thermo]]*$S$8),(Table1[[#This Row],[1022]]*$T$8),( Table1[[#This Row],[1020]]*$U$8))</f>
        <v>1.3760431198668417</v>
      </c>
      <c r="H1145" s="5">
        <v>4.2</v>
      </c>
      <c r="I1145" s="7">
        <v>3.788348</v>
      </c>
      <c r="J1145" s="7">
        <f>Table1[[#This Row],[modulair]]-Table1[[#This Row],[adjusted_weighted_FEM_avg]]</f>
        <v>2.8239568801331583</v>
      </c>
      <c r="K1145" s="5">
        <f>Table1[[#This Row],[purpleair]]-Table1[[#This Row],[adjusted_weighted_FEM_avg]]</f>
        <v>2.4123048801331581</v>
      </c>
      <c r="L1145" s="5">
        <f>ABS(Table1[[#This Row],[modulair_err]])</f>
        <v>2.8239568801331583</v>
      </c>
      <c r="M1145" s="5">
        <f>ABS(Table1[[#This Row],[purpleair_err]])</f>
        <v>2.4123048801331581</v>
      </c>
      <c r="N1145" s="5">
        <f>Table1[[#This Row],[modulair_err]]^2</f>
        <v>7.974732460851401</v>
      </c>
      <c r="O1145" s="5">
        <f>Table1[[#This Row],[purpleair_err]]^2</f>
        <v>5.8192148347142503</v>
      </c>
      <c r="P1145" s="5"/>
      <c r="Q1145" s="5"/>
    </row>
    <row r="1146" spans="1:17" x14ac:dyDescent="0.3">
      <c r="A1146" s="2">
        <v>45551.166666666701</v>
      </c>
      <c r="B1146" s="5">
        <v>2.9</v>
      </c>
      <c r="C1146" s="5"/>
      <c r="D1146" s="5">
        <v>0.8</v>
      </c>
      <c r="E1146" s="5">
        <f t="shared" si="23"/>
        <v>1.85</v>
      </c>
      <c r="F1146" s="5">
        <f>AVERAGE((Table1[[#This Row],[thermo]]*$S$7),(Table1[[#This Row],[1022]]*$T$7),( Table1[[#This Row],[1020]]*$U$7))</f>
        <v>0.70081900955278764</v>
      </c>
      <c r="G1146" s="5">
        <f>AVERAGE((Table1[[#This Row],[thermo]]*$S$8),(Table1[[#This Row],[1022]]*$T$8),( Table1[[#This Row],[1020]]*$U$8))</f>
        <v>1.0448802947527234</v>
      </c>
      <c r="H1146" s="5">
        <v>4</v>
      </c>
      <c r="I1146" s="7">
        <v>3.5696430000000001</v>
      </c>
      <c r="J1146" s="7">
        <f>Table1[[#This Row],[modulair]]-Table1[[#This Row],[adjusted_weighted_FEM_avg]]</f>
        <v>2.9551197052472764</v>
      </c>
      <c r="K1146" s="5">
        <f>Table1[[#This Row],[purpleair]]-Table1[[#This Row],[adjusted_weighted_FEM_avg]]</f>
        <v>2.5247627052472765</v>
      </c>
      <c r="L1146" s="5">
        <f>ABS(Table1[[#This Row],[modulair_err]])</f>
        <v>2.9551197052472764</v>
      </c>
      <c r="M1146" s="5">
        <f>ABS(Table1[[#This Row],[purpleair_err]])</f>
        <v>2.5247627052472765</v>
      </c>
      <c r="N1146" s="5">
        <f>Table1[[#This Row],[modulair_err]]^2</f>
        <v>8.73273247234075</v>
      </c>
      <c r="O1146" s="5">
        <f>Table1[[#This Row],[purpleair_err]]^2</f>
        <v>6.3744267178075464</v>
      </c>
      <c r="P1146" s="5"/>
      <c r="Q1146" s="5"/>
    </row>
    <row r="1147" spans="1:17" x14ac:dyDescent="0.3">
      <c r="A1147" s="2">
        <v>45551.208333333299</v>
      </c>
      <c r="B1147" s="5">
        <v>5.6</v>
      </c>
      <c r="C1147" s="5"/>
      <c r="D1147" s="5">
        <v>5</v>
      </c>
      <c r="E1147" s="5">
        <f t="shared" si="23"/>
        <v>5.3</v>
      </c>
      <c r="F1147" s="5">
        <f>AVERAGE((Table1[[#This Row],[thermo]]*$S$7),(Table1[[#This Row],[1022]]*$T$7),( Table1[[#This Row],[1020]]*$U$7))</f>
        <v>2.2950285960878052</v>
      </c>
      <c r="G1147" s="5">
        <f>AVERAGE((Table1[[#This Row],[thermo]]*$S$8),(Table1[[#This Row],[1022]]*$T$8),( Table1[[#This Row],[1020]]*$U$8))</f>
        <v>3.1249548413675172</v>
      </c>
      <c r="H1147" s="5">
        <v>4.5999999999999996</v>
      </c>
      <c r="I1147" s="7">
        <v>4.0117890000000003</v>
      </c>
      <c r="J1147" s="7">
        <f>Table1[[#This Row],[modulair]]-Table1[[#This Row],[adjusted_weighted_FEM_avg]]</f>
        <v>1.4750451586324824</v>
      </c>
      <c r="K1147" s="5">
        <f>Table1[[#This Row],[purpleair]]-Table1[[#This Row],[adjusted_weighted_FEM_avg]]</f>
        <v>0.88683415863248305</v>
      </c>
      <c r="L1147" s="5">
        <f>ABS(Table1[[#This Row],[modulair_err]])</f>
        <v>1.4750451586324824</v>
      </c>
      <c r="M1147" s="5">
        <f>ABS(Table1[[#This Row],[purpleair_err]])</f>
        <v>0.88683415863248305</v>
      </c>
      <c r="N1147" s="5">
        <f>Table1[[#This Row],[modulair_err]]^2</f>
        <v>2.1757582200051253</v>
      </c>
      <c r="O1147" s="5">
        <f>Table1[[#This Row],[purpleair_err]]^2</f>
        <v>0.78647482491738407</v>
      </c>
      <c r="P1147" s="5"/>
      <c r="Q1147" s="5"/>
    </row>
    <row r="1148" spans="1:17" x14ac:dyDescent="0.3">
      <c r="A1148" s="2">
        <v>45551.25</v>
      </c>
      <c r="B1148" s="5">
        <v>7.3</v>
      </c>
      <c r="C1148" s="5"/>
      <c r="D1148" s="5">
        <v>5.5</v>
      </c>
      <c r="E1148" s="5">
        <f t="shared" si="23"/>
        <v>6.4</v>
      </c>
      <c r="F1148" s="5">
        <f>AVERAGE((Table1[[#This Row],[thermo]]*$S$7),(Table1[[#This Row],[1022]]*$T$7),( Table1[[#This Row],[1020]]*$U$7))</f>
        <v>2.7143121218461679</v>
      </c>
      <c r="G1148" s="5">
        <f>AVERAGE((Table1[[#This Row],[thermo]]*$S$8),(Table1[[#This Row],[1022]]*$T$8),( Table1[[#This Row],[1020]]*$U$8))</f>
        <v>3.7474162800714694</v>
      </c>
      <c r="H1148" s="5">
        <v>5</v>
      </c>
      <c r="I1148" s="7">
        <v>4.0830409999999997</v>
      </c>
      <c r="J1148" s="7">
        <f>Table1[[#This Row],[modulair]]-Table1[[#This Row],[adjusted_weighted_FEM_avg]]</f>
        <v>1.2525837199285306</v>
      </c>
      <c r="K1148" s="5">
        <f>Table1[[#This Row],[purpleair]]-Table1[[#This Row],[adjusted_weighted_FEM_avg]]</f>
        <v>0.33562471992853027</v>
      </c>
      <c r="L1148" s="5">
        <f>ABS(Table1[[#This Row],[modulair_err]])</f>
        <v>1.2525837199285306</v>
      </c>
      <c r="M1148" s="5">
        <f>ABS(Table1[[#This Row],[purpleair_err]])</f>
        <v>0.33562471992853027</v>
      </c>
      <c r="N1148" s="5">
        <f>Table1[[#This Row],[modulair_err]]^2</f>
        <v>1.5689659754299956</v>
      </c>
      <c r="O1148" s="5">
        <f>Table1[[#This Row],[purpleair_err]]^2</f>
        <v>0.11264395262710439</v>
      </c>
      <c r="P1148" s="5"/>
      <c r="Q1148" s="5"/>
    </row>
    <row r="1149" spans="1:17" x14ac:dyDescent="0.3">
      <c r="A1149" s="2">
        <v>45551.291666666701</v>
      </c>
      <c r="B1149" s="5"/>
      <c r="C1149" s="5"/>
      <c r="D1149" s="5"/>
      <c r="E1149" s="5"/>
      <c r="F1149" s="5">
        <f>AVERAGE((Table1[[#This Row],[thermo]]*$S$7),(Table1[[#This Row],[1022]]*$T$7),( Table1[[#This Row],[1020]]*$U$7))</f>
        <v>0</v>
      </c>
      <c r="G1149" s="5">
        <f>AVERAGE((Table1[[#This Row],[thermo]]*$S$8),(Table1[[#This Row],[1022]]*$T$8),( Table1[[#This Row],[1020]]*$U$8))</f>
        <v>0</v>
      </c>
      <c r="H1149" s="5">
        <v>4</v>
      </c>
      <c r="I1149" s="7">
        <v>4.0000567</v>
      </c>
      <c r="J1149" s="7">
        <f>Table1[[#This Row],[modulair]]-Table1[[#This Row],[adjusted_weighted_FEM_avg]]</f>
        <v>4</v>
      </c>
      <c r="K1149" s="5">
        <f>Table1[[#This Row],[purpleair]]-Table1[[#This Row],[adjusted_weighted_FEM_avg]]</f>
        <v>4.0000567</v>
      </c>
      <c r="L1149" s="5">
        <f>ABS(Table1[[#This Row],[modulair_err]])</f>
        <v>4</v>
      </c>
      <c r="M1149" s="5">
        <f>ABS(Table1[[#This Row],[purpleair_err]])</f>
        <v>4.0000567</v>
      </c>
      <c r="N1149" s="5">
        <f>Table1[[#This Row],[modulair_err]]^2</f>
        <v>16</v>
      </c>
      <c r="O1149" s="5">
        <f>Table1[[#This Row],[purpleair_err]]^2</f>
        <v>16.00045360321489</v>
      </c>
      <c r="P1149" s="5"/>
      <c r="Q1149" s="5"/>
    </row>
    <row r="1150" spans="1:17" x14ac:dyDescent="0.3">
      <c r="A1150" s="2">
        <v>45551.333333333299</v>
      </c>
      <c r="B1150" s="5"/>
      <c r="C1150" s="5"/>
      <c r="D1150" s="5"/>
      <c r="E1150" s="5"/>
      <c r="F1150" s="5">
        <f>AVERAGE((Table1[[#This Row],[thermo]]*$S$7),(Table1[[#This Row],[1022]]*$T$7),( Table1[[#This Row],[1020]]*$U$7))</f>
        <v>0</v>
      </c>
      <c r="G1150" s="5">
        <f>AVERAGE((Table1[[#This Row],[thermo]]*$S$8),(Table1[[#This Row],[1022]]*$T$8),( Table1[[#This Row],[1020]]*$U$8))</f>
        <v>0</v>
      </c>
      <c r="H1150" s="5">
        <v>4.5999999999999996</v>
      </c>
      <c r="I1150" s="7">
        <v>4.0520810000000003</v>
      </c>
      <c r="J1150" s="7">
        <f>Table1[[#This Row],[modulair]]-Table1[[#This Row],[adjusted_weighted_FEM_avg]]</f>
        <v>4.5999999999999996</v>
      </c>
      <c r="K1150" s="5">
        <f>Table1[[#This Row],[purpleair]]-Table1[[#This Row],[adjusted_weighted_FEM_avg]]</f>
        <v>4.0520810000000003</v>
      </c>
      <c r="L1150" s="5">
        <f>ABS(Table1[[#This Row],[modulair_err]])</f>
        <v>4.5999999999999996</v>
      </c>
      <c r="M1150" s="5">
        <f>ABS(Table1[[#This Row],[purpleair_err]])</f>
        <v>4.0520810000000003</v>
      </c>
      <c r="N1150" s="5">
        <f>Table1[[#This Row],[modulair_err]]^2</f>
        <v>21.159999999999997</v>
      </c>
      <c r="O1150" s="5">
        <f>Table1[[#This Row],[purpleair_err]]^2</f>
        <v>16.419360430561003</v>
      </c>
      <c r="P1150" s="5"/>
      <c r="Q1150" s="5"/>
    </row>
    <row r="1151" spans="1:17" x14ac:dyDescent="0.3">
      <c r="A1151" s="2">
        <v>45551.375</v>
      </c>
      <c r="B1151" s="5">
        <v>-12.5</v>
      </c>
      <c r="C1151" s="5"/>
      <c r="D1151" s="5">
        <v>16.7</v>
      </c>
      <c r="E1151" s="5">
        <f t="shared" ref="E1151:E1154" si="24">AVERAGE(B1151:D1151)</f>
        <v>2.0999999999999996</v>
      </c>
      <c r="F1151" s="5">
        <f>AVERAGE((Table1[[#This Row],[thermo]]*$S$7),(Table1[[#This Row],[1022]]*$T$7),( Table1[[#This Row],[1020]]*$U$7))</f>
        <v>2.4707324350283946</v>
      </c>
      <c r="G1151" s="5">
        <f>AVERAGE((Table1[[#This Row],[thermo]]*$S$8),(Table1[[#This Row],[1022]]*$T$8),( Table1[[#This Row],[1020]]*$U$8))</f>
        <v>1.95298281375091</v>
      </c>
      <c r="H1151" s="5">
        <v>3.9</v>
      </c>
      <c r="I1151" s="7">
        <v>4.5587099999999996</v>
      </c>
      <c r="J1151" s="7">
        <f>Table1[[#This Row],[modulair]]-Table1[[#This Row],[adjusted_weighted_FEM_avg]]</f>
        <v>1.9470171862490899</v>
      </c>
      <c r="K1151" s="5">
        <f>Table1[[#This Row],[purpleair]]-Table1[[#This Row],[adjusted_weighted_FEM_avg]]</f>
        <v>2.6057271862490898</v>
      </c>
      <c r="L1151" s="5">
        <f>ABS(Table1[[#This Row],[modulair_err]])</f>
        <v>1.9470171862490899</v>
      </c>
      <c r="M1151" s="5">
        <f>ABS(Table1[[#This Row],[purpleair_err]])</f>
        <v>2.6057271862490898</v>
      </c>
      <c r="N1151" s="5">
        <f>Table1[[#This Row],[modulair_err]]^2</f>
        <v>3.7908759235493235</v>
      </c>
      <c r="O1151" s="5">
        <f>Table1[[#This Row],[purpleair_err]]^2</f>
        <v>6.7898141691575988</v>
      </c>
      <c r="P1151" s="5"/>
      <c r="Q1151" s="5"/>
    </row>
    <row r="1152" spans="1:17" x14ac:dyDescent="0.3">
      <c r="A1152" s="2">
        <v>45551.416666666701</v>
      </c>
      <c r="B1152" s="5">
        <v>-17.899999999999999</v>
      </c>
      <c r="C1152" s="5"/>
      <c r="D1152" s="5">
        <v>3</v>
      </c>
      <c r="E1152" s="5">
        <f t="shared" si="24"/>
        <v>-7.4499999999999993</v>
      </c>
      <c r="F1152" s="5">
        <f>AVERAGE((Table1[[#This Row],[thermo]]*$S$7),(Table1[[#This Row],[1022]]*$T$7),( Table1[[#This Row],[1020]]*$U$7))</f>
        <v>-2.1622257917684684</v>
      </c>
      <c r="G1152" s="5">
        <f>AVERAGE((Table1[[#This Row],[thermo]]*$S$8),(Table1[[#This Row],[1022]]*$T$8),( Table1[[#This Row],[1020]]*$U$8))</f>
        <v>-3.9056202478976303</v>
      </c>
      <c r="H1152" s="5">
        <v>3.3</v>
      </c>
      <c r="I1152" s="7">
        <v>4.6238929999999998</v>
      </c>
      <c r="J1152" s="7">
        <f>Table1[[#This Row],[modulair]]-Table1[[#This Row],[adjusted_weighted_FEM_avg]]</f>
        <v>7.2056202478976301</v>
      </c>
      <c r="K1152" s="5">
        <f>Table1[[#This Row],[purpleair]]-Table1[[#This Row],[adjusted_weighted_FEM_avg]]</f>
        <v>8.5295132478976292</v>
      </c>
      <c r="L1152" s="5">
        <f>ABS(Table1[[#This Row],[modulair_err]])</f>
        <v>7.2056202478976301</v>
      </c>
      <c r="M1152" s="5">
        <f>ABS(Table1[[#This Row],[purpleair_err]])</f>
        <v>8.5295132478976292</v>
      </c>
      <c r="N1152" s="5">
        <f>Table1[[#This Row],[modulair_err]]^2</f>
        <v>51.920963156912308</v>
      </c>
      <c r="O1152" s="5">
        <f>Table1[[#This Row],[purpleair_err]]^2</f>
        <v>72.752596246061159</v>
      </c>
      <c r="P1152" s="5"/>
      <c r="Q1152" s="5"/>
    </row>
    <row r="1153" spans="1:17" x14ac:dyDescent="0.3">
      <c r="A1153" s="2">
        <v>45551.458333333299</v>
      </c>
      <c r="B1153" s="5">
        <v>1.9</v>
      </c>
      <c r="C1153" s="5"/>
      <c r="D1153" s="5">
        <v>2</v>
      </c>
      <c r="E1153" s="5">
        <f t="shared" si="24"/>
        <v>1.95</v>
      </c>
      <c r="F1153" s="5">
        <f>AVERAGE((Table1[[#This Row],[thermo]]*$S$7),(Table1[[#This Row],[1022]]*$T$7),( Table1[[#This Row],[1020]]*$U$7))</f>
        <v>0.86141018712735207</v>
      </c>
      <c r="G1153" s="5">
        <f>AVERAGE((Table1[[#This Row],[thermo]]*$S$8),(Table1[[#This Row],[1022]]*$T$8),( Table1[[#This Row],[1020]]*$U$8))</f>
        <v>1.1575359500971401</v>
      </c>
      <c r="H1153" s="5">
        <v>2.9</v>
      </c>
      <c r="I1153" s="7">
        <v>4.4139989999999996</v>
      </c>
      <c r="J1153" s="7">
        <f>Table1[[#This Row],[modulair]]-Table1[[#This Row],[adjusted_weighted_FEM_avg]]</f>
        <v>1.7424640499028599</v>
      </c>
      <c r="K1153" s="5">
        <f>Table1[[#This Row],[purpleair]]-Table1[[#This Row],[adjusted_weighted_FEM_avg]]</f>
        <v>3.2564630499028597</v>
      </c>
      <c r="L1153" s="5">
        <f>ABS(Table1[[#This Row],[modulair_err]])</f>
        <v>1.7424640499028599</v>
      </c>
      <c r="M1153" s="5">
        <f>ABS(Table1[[#This Row],[purpleair_err]])</f>
        <v>3.2564630499028597</v>
      </c>
      <c r="N1153" s="5">
        <f>Table1[[#This Row],[modulair_err]]^2</f>
        <v>3.0361809652038763</v>
      </c>
      <c r="O1153" s="5">
        <f>Table1[[#This Row],[purpleair_err]]^2</f>
        <v>10.604551595382635</v>
      </c>
      <c r="P1153" s="5"/>
      <c r="Q1153" s="5"/>
    </row>
    <row r="1154" spans="1:17" x14ac:dyDescent="0.3">
      <c r="A1154" s="2">
        <v>45551.5</v>
      </c>
      <c r="B1154" s="5">
        <v>-2.7</v>
      </c>
      <c r="C1154" s="5"/>
      <c r="D1154" s="5">
        <v>-0.6</v>
      </c>
      <c r="E1154" s="5">
        <f t="shared" si="24"/>
        <v>-1.6500000000000001</v>
      </c>
      <c r="F1154" s="5">
        <f>AVERAGE((Table1[[#This Row],[thermo]]*$S$7),(Table1[[#This Row],[1022]]*$T$7),( Table1[[#This Row],[1020]]*$U$7))</f>
        <v>-0.61301324815452984</v>
      </c>
      <c r="G1154" s="5">
        <f>AVERAGE((Table1[[#This Row],[thermo]]*$S$8),(Table1[[#This Row],[1022]]*$T$8),( Table1[[#This Row],[1020]]*$U$8))</f>
        <v>-0.92640770014154283</v>
      </c>
      <c r="H1154" s="5">
        <v>3.3</v>
      </c>
      <c r="I1154" s="7">
        <v>5.0366590000000002</v>
      </c>
      <c r="J1154" s="7">
        <f>Table1[[#This Row],[modulair]]-Table1[[#This Row],[adjusted_weighted_FEM_avg]]</f>
        <v>4.226407700141543</v>
      </c>
      <c r="K1154" s="5">
        <f>Table1[[#This Row],[purpleair]]-Table1[[#This Row],[adjusted_weighted_FEM_avg]]</f>
        <v>5.9630667001415434</v>
      </c>
      <c r="L1154" s="5">
        <f>ABS(Table1[[#This Row],[modulair_err]])</f>
        <v>4.226407700141543</v>
      </c>
      <c r="M1154" s="5">
        <f>ABS(Table1[[#This Row],[purpleair_err]])</f>
        <v>5.9630667001415434</v>
      </c>
      <c r="N1154" s="5">
        <f>Table1[[#This Row],[modulair_err]]^2</f>
        <v>17.862522047815727</v>
      </c>
      <c r="O1154" s="5">
        <f>Table1[[#This Row],[purpleair_err]]^2</f>
        <v>35.558164470336955</v>
      </c>
      <c r="P1154" s="5"/>
      <c r="Q1154" s="5"/>
    </row>
    <row r="1155" spans="1:17" x14ac:dyDescent="0.3">
      <c r="A1155" s="2">
        <v>45551.541666666701</v>
      </c>
      <c r="B1155" s="5">
        <v>0.8</v>
      </c>
      <c r="C1155" s="5"/>
      <c r="D1155" s="5">
        <v>-2.4</v>
      </c>
      <c r="E1155" s="5">
        <f t="shared" ref="E1155:E1218" si="25">AVERAGE(B1155:D1155)</f>
        <v>-0.79999999999999993</v>
      </c>
      <c r="F1155" s="5">
        <f>AVERAGE((Table1[[#This Row],[thermo]]*$S$7),(Table1[[#This Row],[1022]]*$T$7),( Table1[[#This Row],[1020]]*$U$7))</f>
        <v>-0.52095147741184644</v>
      </c>
      <c r="G1155" s="5">
        <f>AVERAGE((Table1[[#This Row],[thermo]]*$S$8),(Table1[[#This Row],[1022]]*$T$8),( Table1[[#This Row],[1020]]*$U$8))</f>
        <v>-0.55159126286483362</v>
      </c>
      <c r="H1155" s="5">
        <v>3.4</v>
      </c>
      <c r="I1155" s="7">
        <v>5.0661990000000001</v>
      </c>
      <c r="J1155" s="7">
        <f>Table1[[#This Row],[modulair]]-Table1[[#This Row],[adjusted_weighted_FEM_avg]]</f>
        <v>3.9515912628648335</v>
      </c>
      <c r="K1155" s="5">
        <f>Table1[[#This Row],[purpleair]]-Table1[[#This Row],[adjusted_weighted_FEM_avg]]</f>
        <v>5.6177902628648333</v>
      </c>
      <c r="L1155" s="5">
        <f>ABS(Table1[[#This Row],[modulair_err]])</f>
        <v>3.9515912628648335</v>
      </c>
      <c r="M1155" s="5">
        <f>ABS(Table1[[#This Row],[purpleair_err]])</f>
        <v>5.6177902628648333</v>
      </c>
      <c r="N1155" s="5">
        <f>Table1[[#This Row],[modulair_err]]^2</f>
        <v>15.61507350874969</v>
      </c>
      <c r="O1155" s="5">
        <f>Table1[[#This Row],[purpleair_err]]^2</f>
        <v>31.559567437538934</v>
      </c>
      <c r="P1155" s="5"/>
      <c r="Q1155" s="5"/>
    </row>
    <row r="1156" spans="1:17" x14ac:dyDescent="0.3">
      <c r="A1156" s="2">
        <v>45551.583333333299</v>
      </c>
      <c r="B1156" s="5">
        <v>1.3</v>
      </c>
      <c r="C1156" s="5"/>
      <c r="D1156" s="5">
        <v>-0.4</v>
      </c>
      <c r="E1156" s="5">
        <f t="shared" si="25"/>
        <v>0.45</v>
      </c>
      <c r="F1156" s="5">
        <f>AVERAGE((Table1[[#This Row],[thermo]]*$S$7),(Table1[[#This Row],[1022]]*$T$7),( Table1[[#This Row],[1020]]*$U$7))</f>
        <v>0.10739473374233466</v>
      </c>
      <c r="G1156" s="5">
        <f>AVERAGE((Table1[[#This Row],[thermo]]*$S$8),(Table1[[#This Row],[1022]]*$T$8),( Table1[[#This Row],[1020]]*$U$8))</f>
        <v>0.22528474302697257</v>
      </c>
      <c r="H1156" s="5">
        <v>3.2</v>
      </c>
      <c r="I1156" s="7">
        <v>5.1305230000000002</v>
      </c>
      <c r="J1156" s="7">
        <f>Table1[[#This Row],[modulair]]-Table1[[#This Row],[adjusted_weighted_FEM_avg]]</f>
        <v>2.9747152569730275</v>
      </c>
      <c r="K1156" s="5">
        <f>Table1[[#This Row],[purpleair]]-Table1[[#This Row],[adjusted_weighted_FEM_avg]]</f>
        <v>4.9052382569730275</v>
      </c>
      <c r="L1156" s="5">
        <f>ABS(Table1[[#This Row],[modulair_err]])</f>
        <v>2.9747152569730275</v>
      </c>
      <c r="M1156" s="5">
        <f>ABS(Table1[[#This Row],[purpleair_err]])</f>
        <v>4.9052382569730275</v>
      </c>
      <c r="N1156" s="5">
        <f>Table1[[#This Row],[modulair_err]]^2</f>
        <v>8.8489308600681049</v>
      </c>
      <c r="O1156" s="5">
        <f>Table1[[#This Row],[purpleair_err]]^2</f>
        <v>24.061362357671786</v>
      </c>
      <c r="P1156" s="5"/>
      <c r="Q1156" s="5"/>
    </row>
    <row r="1157" spans="1:17" x14ac:dyDescent="0.3">
      <c r="A1157" s="2">
        <v>45551.625</v>
      </c>
      <c r="B1157" s="5">
        <v>14.1</v>
      </c>
      <c r="C1157" s="5"/>
      <c r="D1157" s="5">
        <v>1.2</v>
      </c>
      <c r="E1157" s="5">
        <f t="shared" si="25"/>
        <v>7.6499999999999995</v>
      </c>
      <c r="F1157" s="5">
        <f>AVERAGE((Table1[[#This Row],[thermo]]*$S$7),(Table1[[#This Row],[1022]]*$T$7),( Table1[[#This Row],[1020]]*$U$7))</f>
        <v>2.6743526327137643</v>
      </c>
      <c r="G1157" s="5">
        <f>AVERAGE((Table1[[#This Row],[thermo]]*$S$8),(Table1[[#This Row],[1022]]*$T$8),( Table1[[#This Row],[1020]]*$U$8))</f>
        <v>4.2183450535590881</v>
      </c>
      <c r="H1157" s="5">
        <v>2.9</v>
      </c>
      <c r="I1157" s="7">
        <v>4.8252040000000003</v>
      </c>
      <c r="J1157" s="7">
        <f>Table1[[#This Row],[modulair]]-Table1[[#This Row],[adjusted_weighted_FEM_avg]]</f>
        <v>-1.3183450535590882</v>
      </c>
      <c r="K1157" s="5">
        <f>Table1[[#This Row],[purpleair]]-Table1[[#This Row],[adjusted_weighted_FEM_avg]]</f>
        <v>0.60685894644091221</v>
      </c>
      <c r="L1157" s="5">
        <f>ABS(Table1[[#This Row],[modulair_err]])</f>
        <v>1.3183450535590882</v>
      </c>
      <c r="M1157" s="5">
        <f>ABS(Table1[[#This Row],[purpleair_err]])</f>
        <v>0.60685894644091221</v>
      </c>
      <c r="N1157" s="5">
        <f>Table1[[#This Row],[modulair_err]]^2</f>
        <v>1.7380336802437151</v>
      </c>
      <c r="O1157" s="5">
        <f>Table1[[#This Row],[purpleair_err]]^2</f>
        <v>0.36827778087537394</v>
      </c>
      <c r="P1157" s="5"/>
      <c r="Q1157" s="5"/>
    </row>
    <row r="1158" spans="1:17" x14ac:dyDescent="0.3">
      <c r="A1158" s="2">
        <v>45551.666666666701</v>
      </c>
      <c r="B1158" s="5">
        <v>8.9</v>
      </c>
      <c r="C1158" s="5"/>
      <c r="D1158" s="5">
        <v>4.7</v>
      </c>
      <c r="E1158" s="5">
        <f t="shared" si="25"/>
        <v>6.8000000000000007</v>
      </c>
      <c r="F1158" s="5">
        <f>AVERAGE((Table1[[#This Row],[thermo]]*$S$7),(Table1[[#This Row],[1022]]*$T$7),( Table1[[#This Row],[1020]]*$U$7))</f>
        <v>2.7626273207785723</v>
      </c>
      <c r="G1158" s="5">
        <f>AVERAGE((Table1[[#This Row],[thermo]]*$S$8),(Table1[[#This Row],[1022]]*$T$8),( Table1[[#This Row],[1020]]*$U$8))</f>
        <v>3.9260858059787473</v>
      </c>
      <c r="H1158" s="5">
        <v>3.6</v>
      </c>
      <c r="I1158" s="7">
        <v>4.6548530000000001</v>
      </c>
      <c r="J1158" s="7">
        <f>Table1[[#This Row],[modulair]]-Table1[[#This Row],[adjusted_weighted_FEM_avg]]</f>
        <v>-0.32608580597874726</v>
      </c>
      <c r="K1158" s="5">
        <f>Table1[[#This Row],[purpleair]]-Table1[[#This Row],[adjusted_weighted_FEM_avg]]</f>
        <v>0.72876719402125278</v>
      </c>
      <c r="L1158" s="5">
        <f>ABS(Table1[[#This Row],[modulair_err]])</f>
        <v>0.32608580597874726</v>
      </c>
      <c r="M1158" s="5">
        <f>ABS(Table1[[#This Row],[purpleair_err]])</f>
        <v>0.72876719402125278</v>
      </c>
      <c r="N1158" s="5">
        <f>Table1[[#This Row],[modulair_err]]^2</f>
        <v>0.1063319528608092</v>
      </c>
      <c r="O1158" s="5">
        <f>Table1[[#This Row],[purpleair_err]]^2</f>
        <v>0.53110162308161035</v>
      </c>
      <c r="P1158" s="5"/>
      <c r="Q1158" s="5"/>
    </row>
    <row r="1159" spans="1:17" x14ac:dyDescent="0.3">
      <c r="A1159" s="2">
        <v>45551.708333333299</v>
      </c>
      <c r="B1159" s="5">
        <v>10.6</v>
      </c>
      <c r="C1159" s="5"/>
      <c r="D1159" s="5">
        <v>3</v>
      </c>
      <c r="E1159" s="5">
        <f t="shared" si="25"/>
        <v>6.8</v>
      </c>
      <c r="F1159" s="5">
        <f>AVERAGE((Table1[[#This Row],[thermo]]*$S$7),(Table1[[#This Row],[1022]]*$T$7),( Table1[[#This Row],[1020]]*$U$7))</f>
        <v>2.5822908619710812</v>
      </c>
      <c r="G1159" s="5">
        <f>AVERAGE((Table1[[#This Row],[thermo]]*$S$8),(Table1[[#This Row],[1022]]*$T$8),( Table1[[#This Row],[1020]]*$U$8))</f>
        <v>3.8435286162823794</v>
      </c>
      <c r="H1159" s="5">
        <v>3.7</v>
      </c>
      <c r="I1159" s="7">
        <v>4.5927569999999998</v>
      </c>
      <c r="J1159" s="7">
        <f>Table1[[#This Row],[modulair]]-Table1[[#This Row],[adjusted_weighted_FEM_avg]]</f>
        <v>-0.14352861628237923</v>
      </c>
      <c r="K1159" s="5">
        <f>Table1[[#This Row],[purpleair]]-Table1[[#This Row],[adjusted_weighted_FEM_avg]]</f>
        <v>0.74922838371762035</v>
      </c>
      <c r="L1159" s="5">
        <f>ABS(Table1[[#This Row],[modulair_err]])</f>
        <v>0.14352861628237923</v>
      </c>
      <c r="M1159" s="5">
        <f>ABS(Table1[[#This Row],[purpleair_err]])</f>
        <v>0.74922838371762035</v>
      </c>
      <c r="N1159" s="5">
        <f>Table1[[#This Row],[modulair_err]]^2</f>
        <v>2.0600463691934457E-2</v>
      </c>
      <c r="O1159" s="5">
        <f>Table1[[#This Row],[purpleair_err]]^2</f>
        <v>0.56134317096811781</v>
      </c>
      <c r="P1159" s="5"/>
      <c r="Q1159" s="5"/>
    </row>
    <row r="1160" spans="1:17" x14ac:dyDescent="0.3">
      <c r="A1160" s="2">
        <v>45551.75</v>
      </c>
      <c r="B1160" s="5">
        <v>15.7</v>
      </c>
      <c r="C1160" s="5"/>
      <c r="D1160" s="5">
        <v>2</v>
      </c>
      <c r="E1160" s="5">
        <f t="shared" si="25"/>
        <v>8.85</v>
      </c>
      <c r="F1160" s="5">
        <f>AVERAGE((Table1[[#This Row],[thermo]]*$S$7),(Table1[[#This Row],[1022]]*$T$7),( Table1[[#This Row],[1020]]*$U$7))</f>
        <v>3.1587550931486077</v>
      </c>
      <c r="G1160" s="5">
        <f>AVERAGE((Table1[[#This Row],[thermo]]*$S$8),(Table1[[#This Row],[1022]]*$T$8),( Table1[[#This Row],[1020]]*$U$8))</f>
        <v>4.9097554001211448</v>
      </c>
      <c r="H1160" s="5">
        <v>3.7</v>
      </c>
      <c r="I1160" s="7">
        <v>4.4702469999999996</v>
      </c>
      <c r="J1160" s="7">
        <f>Table1[[#This Row],[modulair]]-Table1[[#This Row],[adjusted_weighted_FEM_avg]]</f>
        <v>-1.2097554001211446</v>
      </c>
      <c r="K1160" s="5">
        <f>Table1[[#This Row],[purpleair]]-Table1[[#This Row],[adjusted_weighted_FEM_avg]]</f>
        <v>-0.43950840012114512</v>
      </c>
      <c r="L1160" s="5">
        <f>ABS(Table1[[#This Row],[modulair_err]])</f>
        <v>1.2097554001211446</v>
      </c>
      <c r="M1160" s="5">
        <f>ABS(Table1[[#This Row],[purpleair_err]])</f>
        <v>0.43950840012114512</v>
      </c>
      <c r="N1160" s="5">
        <f>Table1[[#This Row],[modulair_err]]^2</f>
        <v>1.4635081281222706</v>
      </c>
      <c r="O1160" s="5">
        <f>Table1[[#This Row],[purpleair_err]]^2</f>
        <v>0.1931676337770486</v>
      </c>
      <c r="P1160" s="5"/>
      <c r="Q1160" s="5"/>
    </row>
    <row r="1161" spans="1:17" x14ac:dyDescent="0.3">
      <c r="A1161" s="2">
        <v>45551.791666666701</v>
      </c>
      <c r="B1161" s="5">
        <v>15.6</v>
      </c>
      <c r="C1161" s="5"/>
      <c r="D1161" s="5">
        <v>3</v>
      </c>
      <c r="E1161" s="5">
        <f t="shared" si="25"/>
        <v>9.3000000000000007</v>
      </c>
      <c r="F1161" s="5">
        <f>AVERAGE((Table1[[#This Row],[thermo]]*$S$7),(Table1[[#This Row],[1022]]*$T$7),( Table1[[#This Row],[1020]]*$U$7))</f>
        <v>3.4146622047324056</v>
      </c>
      <c r="G1161" s="5">
        <f>AVERAGE((Table1[[#This Row],[thermo]]*$S$8),(Table1[[#This Row],[1022]]*$T$8),( Table1[[#This Row],[1020]]*$U$8))</f>
        <v>5.2030284170157151</v>
      </c>
      <c r="H1161" s="5">
        <v>3.8</v>
      </c>
      <c r="I1161" s="7">
        <v>4.4331050000000003</v>
      </c>
      <c r="J1161" s="7">
        <f>Table1[[#This Row],[modulair]]-Table1[[#This Row],[adjusted_weighted_FEM_avg]]</f>
        <v>-1.4030284170157152</v>
      </c>
      <c r="K1161" s="5">
        <f>Table1[[#This Row],[purpleair]]-Table1[[#This Row],[adjusted_weighted_FEM_avg]]</f>
        <v>-0.76992341701571476</v>
      </c>
      <c r="L1161" s="5">
        <f>ABS(Table1[[#This Row],[modulair_err]])</f>
        <v>1.4030284170157152</v>
      </c>
      <c r="M1161" s="5">
        <f>ABS(Table1[[#This Row],[purpleair_err]])</f>
        <v>0.76992341701571476</v>
      </c>
      <c r="N1161" s="5">
        <f>Table1[[#This Row],[modulair_err]]^2</f>
        <v>1.9684887389536236</v>
      </c>
      <c r="O1161" s="5">
        <f>Table1[[#This Row],[purpleair_err]]^2</f>
        <v>0.59278206806915423</v>
      </c>
      <c r="P1161" s="5"/>
      <c r="Q1161" s="5"/>
    </row>
    <row r="1162" spans="1:17" x14ac:dyDescent="0.3">
      <c r="A1162" s="2">
        <v>45551.833333333299</v>
      </c>
      <c r="B1162" s="5">
        <v>9.8000000000000007</v>
      </c>
      <c r="C1162" s="5"/>
      <c r="D1162" s="5">
        <v>7.2</v>
      </c>
      <c r="E1162" s="5">
        <f t="shared" si="25"/>
        <v>8.5</v>
      </c>
      <c r="F1162" s="5">
        <f>AVERAGE((Table1[[#This Row],[thermo]]*$S$7),(Table1[[#This Row],[1022]]*$T$7),( Table1[[#This Row],[1020]]*$U$7))</f>
        <v>3.5938405085731717</v>
      </c>
      <c r="G1162" s="5">
        <f>AVERAGE((Table1[[#This Row],[thermo]]*$S$8),(Table1[[#This Row],[1022]]*$T$8),( Table1[[#This Row],[1020]]*$U$8))</f>
        <v>4.9719533023838389</v>
      </c>
      <c r="H1162" s="5">
        <v>4.4000000000000004</v>
      </c>
      <c r="I1162" s="7">
        <v>4.4699653000000001</v>
      </c>
      <c r="J1162" s="7">
        <f>Table1[[#This Row],[modulair]]-Table1[[#This Row],[adjusted_weighted_FEM_avg]]</f>
        <v>-0.57195330238383857</v>
      </c>
      <c r="K1162" s="5">
        <f>Table1[[#This Row],[purpleair]]-Table1[[#This Row],[adjusted_weighted_FEM_avg]]</f>
        <v>-0.50198800238383878</v>
      </c>
      <c r="L1162" s="5">
        <f>ABS(Table1[[#This Row],[modulair_err]])</f>
        <v>0.57195330238383857</v>
      </c>
      <c r="M1162" s="5">
        <f>ABS(Table1[[#This Row],[purpleair_err]])</f>
        <v>0.50198800238383878</v>
      </c>
      <c r="N1162" s="5">
        <f>Table1[[#This Row],[modulair_err]]^2</f>
        <v>0.32713058010777868</v>
      </c>
      <c r="O1162" s="5">
        <f>Table1[[#This Row],[purpleair_err]]^2</f>
        <v>0.25199195453731693</v>
      </c>
      <c r="P1162" s="5"/>
      <c r="Q1162" s="5"/>
    </row>
    <row r="1163" spans="1:17" x14ac:dyDescent="0.3">
      <c r="A1163" s="2">
        <v>45551.875</v>
      </c>
      <c r="B1163" s="5">
        <v>5.6</v>
      </c>
      <c r="C1163" s="5"/>
      <c r="D1163" s="5">
        <v>3</v>
      </c>
      <c r="E1163" s="5">
        <f t="shared" si="25"/>
        <v>4.3</v>
      </c>
      <c r="F1163" s="5">
        <f>AVERAGE((Table1[[#This Row],[thermo]]*$S$7),(Table1[[#This Row],[1022]]*$T$7),( Table1[[#This Row],[1020]]*$U$7))</f>
        <v>1.7499195192097563</v>
      </c>
      <c r="G1163" s="5">
        <f>AVERAGE((Table1[[#This Row],[thermo]]*$S$8),(Table1[[#This Row],[1022]]*$T$8),( Table1[[#This Row],[1020]]*$U$8))</f>
        <v>2.4840288155490442</v>
      </c>
      <c r="H1163" s="5">
        <v>3.7</v>
      </c>
      <c r="I1163" s="7">
        <v>3.6224910000000001</v>
      </c>
      <c r="J1163" s="7">
        <f>Table1[[#This Row],[modulair]]-Table1[[#This Row],[adjusted_weighted_FEM_avg]]</f>
        <v>1.215971184450956</v>
      </c>
      <c r="K1163" s="5">
        <f>Table1[[#This Row],[purpleair]]-Table1[[#This Row],[adjusted_weighted_FEM_avg]]</f>
        <v>1.1384621844509559</v>
      </c>
      <c r="L1163" s="5">
        <f>ABS(Table1[[#This Row],[modulair_err]])</f>
        <v>1.215971184450956</v>
      </c>
      <c r="M1163" s="5">
        <f>ABS(Table1[[#This Row],[purpleair_err]])</f>
        <v>1.1384621844509559</v>
      </c>
      <c r="N1163" s="5">
        <f>Table1[[#This Row],[modulair_err]]^2</f>
        <v>1.4785859214150607</v>
      </c>
      <c r="O1163" s="5">
        <f>Table1[[#This Row],[purpleair_err]]^2</f>
        <v>1.2960961454248423</v>
      </c>
      <c r="P1163" s="5"/>
      <c r="Q1163" s="5"/>
    </row>
    <row r="1164" spans="1:17" x14ac:dyDescent="0.3">
      <c r="A1164" s="2">
        <v>45551.916666666701</v>
      </c>
      <c r="B1164" s="5">
        <v>-16.600000000000001</v>
      </c>
      <c r="C1164" s="5"/>
      <c r="D1164" s="5">
        <v>0</v>
      </c>
      <c r="E1164" s="5">
        <f t="shared" si="25"/>
        <v>-8.3000000000000007</v>
      </c>
      <c r="F1164" s="5">
        <f>AVERAGE((Table1[[#This Row],[thermo]]*$S$7),(Table1[[#This Row],[1022]]*$T$7),( Table1[[#This Row],[1020]]*$U$7))</f>
        <v>-2.763472857967598</v>
      </c>
      <c r="G1164" s="5">
        <f>AVERAGE((Table1[[#This Row],[thermo]]*$S$8),(Table1[[#This Row],[1022]]*$T$8),( Table1[[#This Row],[1020]]*$U$8))</f>
        <v>-4.5135393384346729</v>
      </c>
      <c r="H1164" s="5">
        <v>3</v>
      </c>
      <c r="I1164" s="7">
        <v>2.1063633300000002</v>
      </c>
      <c r="J1164" s="7">
        <f>Table1[[#This Row],[modulair]]-Table1[[#This Row],[adjusted_weighted_FEM_avg]]</f>
        <v>7.5135393384346729</v>
      </c>
      <c r="K1164" s="5">
        <f>Table1[[#This Row],[purpleair]]-Table1[[#This Row],[adjusted_weighted_FEM_avg]]</f>
        <v>6.6199026684346727</v>
      </c>
      <c r="L1164" s="5">
        <f>ABS(Table1[[#This Row],[modulair_err]])</f>
        <v>7.5135393384346729</v>
      </c>
      <c r="M1164" s="5">
        <f>ABS(Table1[[#This Row],[purpleair_err]])</f>
        <v>6.6199026684346727</v>
      </c>
      <c r="N1164" s="5">
        <f>Table1[[#This Row],[modulair_err]]^2</f>
        <v>56.453273390205339</v>
      </c>
      <c r="O1164" s="5">
        <f>Table1[[#This Row],[purpleair_err]]^2</f>
        <v>43.823111339548497</v>
      </c>
      <c r="P1164" s="5"/>
      <c r="Q1164" s="5"/>
    </row>
    <row r="1165" spans="1:17" x14ac:dyDescent="0.3">
      <c r="A1165" s="2">
        <v>45551.958333333299</v>
      </c>
      <c r="B1165" s="5">
        <v>-18.5</v>
      </c>
      <c r="C1165" s="5"/>
      <c r="D1165" s="5">
        <v>1.3</v>
      </c>
      <c r="E1165" s="5">
        <f t="shared" si="25"/>
        <v>-8.6</v>
      </c>
      <c r="F1165" s="5">
        <f>AVERAGE((Table1[[#This Row],[thermo]]*$S$7),(Table1[[#This Row],[1022]]*$T$7),( Table1[[#This Row],[1020]]*$U$7))</f>
        <v>-2.7254530682461695</v>
      </c>
      <c r="G1165" s="5">
        <f>AVERAGE((Table1[[#This Row],[thermo]]*$S$8),(Table1[[#This Row],[1022]]*$T$8),( Table1[[#This Row],[1020]]*$U$8))</f>
        <v>-4.613547345931333</v>
      </c>
      <c r="H1165" s="5">
        <v>2.7</v>
      </c>
      <c r="I1165" s="7">
        <v>1.9579553300000001</v>
      </c>
      <c r="J1165" s="7">
        <f>Table1[[#This Row],[modulair]]-Table1[[#This Row],[adjusted_weighted_FEM_avg]]</f>
        <v>7.3135473459313332</v>
      </c>
      <c r="K1165" s="5">
        <f>Table1[[#This Row],[purpleair]]-Table1[[#This Row],[adjusted_weighted_FEM_avg]]</f>
        <v>6.5715026759313329</v>
      </c>
      <c r="L1165" s="5">
        <f>ABS(Table1[[#This Row],[modulair_err]])</f>
        <v>7.3135473459313332</v>
      </c>
      <c r="M1165" s="5">
        <f>ABS(Table1[[#This Row],[purpleair_err]])</f>
        <v>6.5715026759313329</v>
      </c>
      <c r="N1165" s="5">
        <f>Table1[[#This Row],[modulair_err]]^2</f>
        <v>53.487974781179247</v>
      </c>
      <c r="O1165" s="5">
        <f>Table1[[#This Row],[purpleair_err]]^2</f>
        <v>43.184647419772666</v>
      </c>
      <c r="P1165" s="5"/>
      <c r="Q1165" s="5"/>
    </row>
    <row r="1166" spans="1:17" x14ac:dyDescent="0.3">
      <c r="A1166" s="2">
        <v>45552</v>
      </c>
      <c r="B1166" s="5">
        <v>2.4</v>
      </c>
      <c r="C1166" s="5"/>
      <c r="D1166" s="5">
        <v>1.5</v>
      </c>
      <c r="E1166" s="5">
        <f t="shared" si="25"/>
        <v>1.95</v>
      </c>
      <c r="F1166" s="5">
        <f>AVERAGE((Table1[[#This Row],[thermo]]*$S$7),(Table1[[#This Row],[1022]]*$T$7),( Table1[[#This Row],[1020]]*$U$7))</f>
        <v>0.80837005218397229</v>
      </c>
      <c r="G1166" s="5">
        <f>AVERAGE((Table1[[#This Row],[thermo]]*$S$8),(Table1[[#This Row],[1022]]*$T$8),( Table1[[#This Row],[1020]]*$U$8))</f>
        <v>1.1332544237158555</v>
      </c>
      <c r="H1166" s="5">
        <v>2.6</v>
      </c>
      <c r="I1166" s="7">
        <v>1.5695026999999999</v>
      </c>
      <c r="J1166" s="7">
        <f>Table1[[#This Row],[modulair]]-Table1[[#This Row],[adjusted_weighted_FEM_avg]]</f>
        <v>1.4667455762841446</v>
      </c>
      <c r="K1166" s="5">
        <f>Table1[[#This Row],[purpleair]]-Table1[[#This Row],[adjusted_weighted_FEM_avg]]</f>
        <v>0.43624827628414442</v>
      </c>
      <c r="L1166" s="5">
        <f>ABS(Table1[[#This Row],[modulair_err]])</f>
        <v>1.4667455762841446</v>
      </c>
      <c r="M1166" s="5">
        <f>ABS(Table1[[#This Row],[purpleair_err]])</f>
        <v>0.43624827628414442</v>
      </c>
      <c r="N1166" s="5">
        <f>Table1[[#This Row],[modulair_err]]^2</f>
        <v>2.1513425855491075</v>
      </c>
      <c r="O1166" s="5">
        <f>Table1[[#This Row],[purpleair_err]]^2</f>
        <v>0.19031255856088719</v>
      </c>
      <c r="P1166" s="5"/>
      <c r="Q1166" s="5"/>
    </row>
    <row r="1167" spans="1:17" x14ac:dyDescent="0.3">
      <c r="A1167" s="2">
        <v>45552.041666666701</v>
      </c>
      <c r="B1167" s="5">
        <v>11.2</v>
      </c>
      <c r="C1167" s="5"/>
      <c r="D1167" s="5">
        <v>2.2000000000000002</v>
      </c>
      <c r="E1167" s="5">
        <f t="shared" si="25"/>
        <v>6.6999999999999993</v>
      </c>
      <c r="F1167" s="5">
        <f>AVERAGE((Table1[[#This Row],[thermo]]*$S$7),(Table1[[#This Row],[1022]]*$T$7),( Table1[[#This Row],[1020]]*$U$7))</f>
        <v>2.4641317923512207</v>
      </c>
      <c r="G1167" s="5">
        <f>AVERAGE((Table1[[#This Row],[thermo]]*$S$8),(Table1[[#This Row],[1022]]*$T$8),( Table1[[#This Row],[1020]]*$U$8))</f>
        <v>3.7502981820429908</v>
      </c>
      <c r="H1167" s="5">
        <v>2.6</v>
      </c>
      <c r="I1167" s="7">
        <v>1.7196587000000001</v>
      </c>
      <c r="J1167" s="7">
        <f>Table1[[#This Row],[modulair]]-Table1[[#This Row],[adjusted_weighted_FEM_avg]]</f>
        <v>-1.1502981820429907</v>
      </c>
      <c r="K1167" s="5">
        <f>Table1[[#This Row],[purpleair]]-Table1[[#This Row],[adjusted_weighted_FEM_avg]]</f>
        <v>-2.0306394820429907</v>
      </c>
      <c r="L1167" s="5">
        <f>ABS(Table1[[#This Row],[modulair_err]])</f>
        <v>1.1502981820429907</v>
      </c>
      <c r="M1167" s="5">
        <f>ABS(Table1[[#This Row],[purpleair_err]])</f>
        <v>2.0306394820429907</v>
      </c>
      <c r="N1167" s="5">
        <f>Table1[[#This Row],[modulair_err]]^2</f>
        <v>1.3231859076114094</v>
      </c>
      <c r="O1167" s="5">
        <f>Table1[[#This Row],[purpleair_err]]^2</f>
        <v>4.1234967060318253</v>
      </c>
      <c r="P1167" s="5"/>
      <c r="Q1167" s="5"/>
    </row>
    <row r="1168" spans="1:17" x14ac:dyDescent="0.3">
      <c r="A1168" s="2">
        <v>45552.083333333299</v>
      </c>
      <c r="B1168" s="5">
        <v>11</v>
      </c>
      <c r="C1168" s="5"/>
      <c r="D1168" s="5">
        <v>1.7</v>
      </c>
      <c r="E1168" s="5">
        <f t="shared" si="25"/>
        <v>6.35</v>
      </c>
      <c r="F1168" s="5">
        <f>AVERAGE((Table1[[#This Row],[thermo]]*$S$7),(Table1[[#This Row],[1022]]*$T$7),( Table1[[#This Row],[1020]]*$U$7))</f>
        <v>2.2945596694212553</v>
      </c>
      <c r="G1168" s="5">
        <f>AVERAGE((Table1[[#This Row],[thermo]]*$S$8),(Table1[[#This Row],[1022]]*$T$8),( Table1[[#This Row],[1020]]*$U$8))</f>
        <v>3.5356866835590388</v>
      </c>
      <c r="H1168" s="5">
        <v>2.5</v>
      </c>
      <c r="I1168" s="7">
        <v>1.71856483</v>
      </c>
      <c r="J1168" s="7">
        <f>Table1[[#This Row],[modulair]]-Table1[[#This Row],[adjusted_weighted_FEM_avg]]</f>
        <v>-1.0356866835590388</v>
      </c>
      <c r="K1168" s="5">
        <f>Table1[[#This Row],[purpleair]]-Table1[[#This Row],[adjusted_weighted_FEM_avg]]</f>
        <v>-1.8171218535590388</v>
      </c>
      <c r="L1168" s="5">
        <f>ABS(Table1[[#This Row],[modulair_err]])</f>
        <v>1.0356866835590388</v>
      </c>
      <c r="M1168" s="5">
        <f>ABS(Table1[[#This Row],[purpleair_err]])</f>
        <v>1.8171218535590388</v>
      </c>
      <c r="N1168" s="5">
        <f>Table1[[#This Row],[modulair_err]]^2</f>
        <v>1.0726469065015205</v>
      </c>
      <c r="O1168" s="5">
        <f>Table1[[#This Row],[purpleair_err]]^2</f>
        <v>3.3019318306818368</v>
      </c>
      <c r="P1168" s="5"/>
      <c r="Q1168" s="5"/>
    </row>
    <row r="1169" spans="1:17" x14ac:dyDescent="0.3">
      <c r="A1169" s="2">
        <v>45552.125</v>
      </c>
      <c r="B1169" s="5">
        <v>8.6999999999999993</v>
      </c>
      <c r="C1169" s="5"/>
      <c r="D1169" s="5">
        <v>3.5</v>
      </c>
      <c r="E1169" s="5">
        <f t="shared" si="25"/>
        <v>6.1</v>
      </c>
      <c r="F1169" s="5">
        <f>AVERAGE((Table1[[#This Row],[thermo]]*$S$7),(Table1[[#This Row],[1022]]*$T$7),( Table1[[#This Row],[1020]]*$U$7))</f>
        <v>2.4022670209412897</v>
      </c>
      <c r="G1169" s="5">
        <f>AVERAGE((Table1[[#This Row],[thermo]]*$S$8),(Table1[[#This Row],[1022]]*$T$8),( Table1[[#This Row],[1020]]*$U$8))</f>
        <v>3.4871501984583304</v>
      </c>
      <c r="H1169" s="5">
        <v>2.2999999999999998</v>
      </c>
      <c r="I1169" s="7">
        <v>1.3458207</v>
      </c>
      <c r="J1169" s="7">
        <f>Table1[[#This Row],[modulair]]-Table1[[#This Row],[adjusted_weighted_FEM_avg]]</f>
        <v>-1.1871501984583306</v>
      </c>
      <c r="K1169" s="5">
        <f>Table1[[#This Row],[purpleair]]-Table1[[#This Row],[adjusted_weighted_FEM_avg]]</f>
        <v>-2.1413294984583304</v>
      </c>
      <c r="L1169" s="5">
        <f>ABS(Table1[[#This Row],[modulair_err]])</f>
        <v>1.1871501984583306</v>
      </c>
      <c r="M1169" s="5">
        <f>ABS(Table1[[#This Row],[purpleair_err]])</f>
        <v>2.1413294984583304</v>
      </c>
      <c r="N1169" s="5">
        <f>Table1[[#This Row],[modulair_err]]^2</f>
        <v>1.4093255936996536</v>
      </c>
      <c r="O1169" s="5">
        <f>Table1[[#This Row],[purpleair_err]]^2</f>
        <v>4.5852920209678052</v>
      </c>
      <c r="P1169" s="5"/>
      <c r="Q1169" s="5"/>
    </row>
    <row r="1170" spans="1:17" x14ac:dyDescent="0.3">
      <c r="A1170" s="2">
        <v>45552.166666666701</v>
      </c>
      <c r="B1170" s="5">
        <v>10.199999999999999</v>
      </c>
      <c r="C1170" s="5"/>
      <c r="D1170" s="5">
        <v>4</v>
      </c>
      <c r="E1170" s="5">
        <f t="shared" si="25"/>
        <v>7.1</v>
      </c>
      <c r="F1170" s="5">
        <f>AVERAGE((Table1[[#This Row],[thermo]]*$S$7),(Table1[[#This Row],[1022]]*$T$7),( Table1[[#This Row],[1020]]*$U$7))</f>
        <v>2.7882556929891993</v>
      </c>
      <c r="G1170" s="5">
        <f>AVERAGE((Table1[[#This Row],[thermo]]*$S$8),(Table1[[#This Row],[1022]]*$T$8),( Table1[[#This Row],[1020]]*$U$8))</f>
        <v>4.0552316451329489</v>
      </c>
      <c r="H1170" s="5">
        <v>2.2000000000000002</v>
      </c>
      <c r="I1170" s="7">
        <v>1.289582</v>
      </c>
      <c r="J1170" s="7">
        <f>Table1[[#This Row],[modulair]]-Table1[[#This Row],[adjusted_weighted_FEM_avg]]</f>
        <v>-1.8552316451329487</v>
      </c>
      <c r="K1170" s="5">
        <f>Table1[[#This Row],[purpleair]]-Table1[[#This Row],[adjusted_weighted_FEM_avg]]</f>
        <v>-2.7656496451329486</v>
      </c>
      <c r="L1170" s="5">
        <f>ABS(Table1[[#This Row],[modulair_err]])</f>
        <v>1.8552316451329487</v>
      </c>
      <c r="M1170" s="5">
        <f>ABS(Table1[[#This Row],[purpleair_err]])</f>
        <v>2.7656496451329486</v>
      </c>
      <c r="N1170" s="5">
        <f>Table1[[#This Row],[modulair_err]]^2</f>
        <v>3.4418844571027072</v>
      </c>
      <c r="O1170" s="5">
        <f>Table1[[#This Row],[purpleair_err]]^2</f>
        <v>7.6488179596240045</v>
      </c>
      <c r="P1170" s="5"/>
      <c r="Q1170" s="5"/>
    </row>
    <row r="1171" spans="1:17" x14ac:dyDescent="0.3">
      <c r="A1171" s="2">
        <v>45552.208333333299</v>
      </c>
      <c r="B1171" s="5">
        <v>18.399999999999999</v>
      </c>
      <c r="C1171" s="5"/>
      <c r="D1171" s="5">
        <v>2.2000000000000002</v>
      </c>
      <c r="E1171" s="5">
        <f t="shared" si="25"/>
        <v>10.299999999999999</v>
      </c>
      <c r="F1171" s="5">
        <f>AVERAGE((Table1[[#This Row],[thermo]]*$S$7),(Table1[[#This Row],[1022]]*$T$7),( Table1[[#This Row],[1020]]*$U$7))</f>
        <v>3.6627465259275276</v>
      </c>
      <c r="G1171" s="5">
        <f>AVERAGE((Table1[[#This Row],[thermo]]*$S$8),(Table1[[#This Row],[1022]]*$T$8),( Table1[[#This Row],[1020]]*$U$8))</f>
        <v>5.7079778950989928</v>
      </c>
      <c r="H1171" s="5">
        <v>2.4</v>
      </c>
      <c r="I1171" s="7">
        <v>1.5544192999999999</v>
      </c>
      <c r="J1171" s="7">
        <f>Table1[[#This Row],[modulair]]-Table1[[#This Row],[adjusted_weighted_FEM_avg]]</f>
        <v>-3.3079778950989929</v>
      </c>
      <c r="K1171" s="5">
        <f>Table1[[#This Row],[purpleair]]-Table1[[#This Row],[adjusted_weighted_FEM_avg]]</f>
        <v>-4.1535585950989926</v>
      </c>
      <c r="L1171" s="5">
        <f>ABS(Table1[[#This Row],[modulair_err]])</f>
        <v>3.3079778950989929</v>
      </c>
      <c r="M1171" s="5">
        <f>ABS(Table1[[#This Row],[purpleair_err]])</f>
        <v>4.1535585950989926</v>
      </c>
      <c r="N1171" s="5">
        <f>Table1[[#This Row],[modulair_err]]^2</f>
        <v>10.942717754463564</v>
      </c>
      <c r="O1171" s="5">
        <f>Table1[[#This Row],[purpleair_err]]^2</f>
        <v>17.252049002920717</v>
      </c>
      <c r="P1171" s="5"/>
      <c r="Q1171" s="5"/>
    </row>
    <row r="1172" spans="1:17" x14ac:dyDescent="0.3">
      <c r="A1172" s="2">
        <v>45552.25</v>
      </c>
      <c r="B1172" s="5">
        <v>4.8</v>
      </c>
      <c r="C1172" s="5"/>
      <c r="D1172" s="5">
        <v>2.2999999999999998</v>
      </c>
      <c r="E1172" s="5">
        <f t="shared" si="25"/>
        <v>3.55</v>
      </c>
      <c r="F1172" s="5">
        <f>AVERAGE((Table1[[#This Row],[thermo]]*$S$7),(Table1[[#This Row],[1022]]*$T$7),( Table1[[#This Row],[1020]]*$U$7))</f>
        <v>1.4259519274606276</v>
      </c>
      <c r="G1172" s="5">
        <f>AVERAGE((Table1[[#This Row],[thermo]]*$S$8),(Table1[[#This Row],[1022]]*$T$8),( Table1[[#This Row],[1020]]*$U$8))</f>
        <v>2.0421847383952456</v>
      </c>
      <c r="H1172" s="5">
        <v>2.7</v>
      </c>
      <c r="I1172" s="7">
        <v>2.3669579999999999</v>
      </c>
      <c r="J1172" s="7">
        <f>Table1[[#This Row],[modulair]]-Table1[[#This Row],[adjusted_weighted_FEM_avg]]</f>
        <v>0.65781526160475456</v>
      </c>
      <c r="K1172" s="5">
        <f>Table1[[#This Row],[purpleair]]-Table1[[#This Row],[adjusted_weighted_FEM_avg]]</f>
        <v>0.32477326160475428</v>
      </c>
      <c r="L1172" s="5">
        <f>ABS(Table1[[#This Row],[modulair_err]])</f>
        <v>0.65781526160475456</v>
      </c>
      <c r="M1172" s="5">
        <f>ABS(Table1[[#This Row],[purpleair_err]])</f>
        <v>0.32477326160475428</v>
      </c>
      <c r="N1172" s="5">
        <f>Table1[[#This Row],[modulair_err]]^2</f>
        <v>0.43272091840013166</v>
      </c>
      <c r="O1172" s="5">
        <f>Table1[[#This Row],[purpleair_err]]^2</f>
        <v>0.10547767145339017</v>
      </c>
      <c r="P1172" s="5"/>
      <c r="Q1172" s="5"/>
    </row>
    <row r="1173" spans="1:17" x14ac:dyDescent="0.3">
      <c r="A1173" s="2">
        <v>45552.291666666701</v>
      </c>
      <c r="B1173" s="5">
        <v>-9</v>
      </c>
      <c r="C1173" s="5"/>
      <c r="D1173" s="5">
        <v>1.5</v>
      </c>
      <c r="E1173" s="5">
        <f t="shared" si="25"/>
        <v>-3.75</v>
      </c>
      <c r="F1173" s="5">
        <f>AVERAGE((Table1[[#This Row],[thermo]]*$S$7),(Table1[[#This Row],[1022]]*$T$7),( Table1[[#This Row],[1020]]*$U$7))</f>
        <v>-1.0894366093118477</v>
      </c>
      <c r="G1173" s="5">
        <f>AVERAGE((Table1[[#This Row],[thermo]]*$S$8),(Table1[[#This Row],[1022]]*$T$8),( Table1[[#This Row],[1020]]*$U$8))</f>
        <v>-1.9664051219561489</v>
      </c>
      <c r="H1173" s="5">
        <v>3</v>
      </c>
      <c r="I1173" s="7">
        <v>2.8938166999999999</v>
      </c>
      <c r="J1173" s="7">
        <f>Table1[[#This Row],[modulair]]-Table1[[#This Row],[adjusted_weighted_FEM_avg]]</f>
        <v>4.9664051219561491</v>
      </c>
      <c r="K1173" s="5">
        <f>Table1[[#This Row],[purpleair]]-Table1[[#This Row],[adjusted_weighted_FEM_avg]]</f>
        <v>4.8602218219561486</v>
      </c>
      <c r="L1173" s="5">
        <f>ABS(Table1[[#This Row],[modulair_err]])</f>
        <v>4.9664051219561491</v>
      </c>
      <c r="M1173" s="5">
        <f>ABS(Table1[[#This Row],[purpleair_err]])</f>
        <v>4.8602218219561486</v>
      </c>
      <c r="N1173" s="5">
        <f>Table1[[#This Row],[modulair_err]]^2</f>
        <v>24.665179835392273</v>
      </c>
      <c r="O1173" s="5">
        <f>Table1[[#This Row],[purpleair_err]]^2</f>
        <v>23.621756158618744</v>
      </c>
      <c r="P1173" s="5"/>
      <c r="Q1173" s="5"/>
    </row>
    <row r="1174" spans="1:17" x14ac:dyDescent="0.3">
      <c r="A1174" s="2">
        <v>45552.333333333299</v>
      </c>
      <c r="B1174" s="5">
        <v>-16.399999999999999</v>
      </c>
      <c r="C1174" s="5"/>
      <c r="D1174" s="5">
        <v>1.5</v>
      </c>
      <c r="E1174" s="5">
        <f t="shared" si="25"/>
        <v>-7.4499999999999993</v>
      </c>
      <c r="F1174" s="5">
        <f>AVERAGE((Table1[[#This Row],[thermo]]*$S$7),(Table1[[#This Row],[1022]]*$T$7),( Table1[[#This Row],[1020]]*$U$7))</f>
        <v>-2.3213461965986077</v>
      </c>
      <c r="G1174" s="5">
        <f>AVERAGE((Table1[[#This Row],[thermo]]*$S$8),(Table1[[#This Row],[1022]]*$T$8),( Table1[[#This Row],[1020]]*$U$8))</f>
        <v>-3.9784648270414844</v>
      </c>
      <c r="H1174" s="5">
        <v>4.7</v>
      </c>
      <c r="I1174" s="7">
        <v>3.9648482999999999</v>
      </c>
      <c r="J1174" s="7">
        <f>Table1[[#This Row],[modulair]]-Table1[[#This Row],[adjusted_weighted_FEM_avg]]</f>
        <v>8.6784648270414841</v>
      </c>
      <c r="K1174" s="5">
        <f>Table1[[#This Row],[purpleair]]-Table1[[#This Row],[adjusted_weighted_FEM_avg]]</f>
        <v>7.9433131270414847</v>
      </c>
      <c r="L1174" s="5">
        <f>ABS(Table1[[#This Row],[modulair_err]])</f>
        <v>8.6784648270414841</v>
      </c>
      <c r="M1174" s="5">
        <f>ABS(Table1[[#This Row],[purpleair_err]])</f>
        <v>7.9433131270414847</v>
      </c>
      <c r="N1174" s="5">
        <f>Table1[[#This Row],[modulair_err]]^2</f>
        <v>75.315751754196171</v>
      </c>
      <c r="O1174" s="5">
        <f>Table1[[#This Row],[purpleair_err]]^2</f>
        <v>63.096223434229572</v>
      </c>
      <c r="P1174" s="5"/>
      <c r="Q1174" s="5"/>
    </row>
    <row r="1175" spans="1:17" x14ac:dyDescent="0.3">
      <c r="A1175" s="2">
        <v>45552.375</v>
      </c>
      <c r="B1175" s="5">
        <v>-7.8</v>
      </c>
      <c r="C1175" s="5"/>
      <c r="D1175" s="5">
        <v>2.2000000000000002</v>
      </c>
      <c r="E1175" s="5">
        <f t="shared" si="25"/>
        <v>-2.8</v>
      </c>
      <c r="F1175" s="5">
        <f>AVERAGE((Table1[[#This Row],[thermo]]*$S$7),(Table1[[#This Row],[1022]]*$T$7),( Table1[[#This Row],[1020]]*$U$7))</f>
        <v>-0.69887931014181282</v>
      </c>
      <c r="G1175" s="5">
        <f>AVERAGE((Table1[[#This Row],[thermo]]*$S$8),(Table1[[#This Row],[1022]]*$T$8),( Table1[[#This Row],[1020]]*$U$8))</f>
        <v>-1.4158010607436824</v>
      </c>
      <c r="H1175" s="5">
        <v>4.7</v>
      </c>
      <c r="I1175" s="7">
        <v>4.4149047000000001</v>
      </c>
      <c r="J1175" s="7">
        <f>Table1[[#This Row],[modulair]]-Table1[[#This Row],[adjusted_weighted_FEM_avg]]</f>
        <v>6.1158010607436823</v>
      </c>
      <c r="K1175" s="5">
        <f>Table1[[#This Row],[purpleair]]-Table1[[#This Row],[adjusted_weighted_FEM_avg]]</f>
        <v>5.8307057607436823</v>
      </c>
      <c r="L1175" s="5">
        <f>ABS(Table1[[#This Row],[modulair_err]])</f>
        <v>6.1158010607436823</v>
      </c>
      <c r="M1175" s="5">
        <f>ABS(Table1[[#This Row],[purpleair_err]])</f>
        <v>5.8307057607436823</v>
      </c>
      <c r="N1175" s="5">
        <f>Table1[[#This Row],[modulair_err]]^2</f>
        <v>37.403022614593553</v>
      </c>
      <c r="O1175" s="5">
        <f>Table1[[#This Row],[purpleair_err]]^2</f>
        <v>33.99712966836956</v>
      </c>
      <c r="P1175" s="5"/>
      <c r="Q1175" s="5"/>
    </row>
    <row r="1176" spans="1:17" x14ac:dyDescent="0.3">
      <c r="A1176" s="2">
        <v>45552.416666666701</v>
      </c>
      <c r="B1176" s="5">
        <v>4</v>
      </c>
      <c r="C1176" s="5"/>
      <c r="D1176" s="5">
        <v>3.7</v>
      </c>
      <c r="E1176" s="5">
        <f t="shared" si="25"/>
        <v>3.85</v>
      </c>
      <c r="F1176" s="5">
        <f>AVERAGE((Table1[[#This Row],[thermo]]*$S$7),(Table1[[#This Row],[1022]]*$T$7),( Table1[[#This Row],[1020]]*$U$7))</f>
        <v>1.6743488664334496</v>
      </c>
      <c r="G1176" s="5">
        <f>AVERAGE((Table1[[#This Row],[thermo]]*$S$8),(Table1[[#This Row],[1022]]*$T$8),( Table1[[#This Row],[1020]]*$U$8))</f>
        <v>2.2733129883508432</v>
      </c>
      <c r="H1176" s="5">
        <v>3.8</v>
      </c>
      <c r="I1176" s="7">
        <v>3.7680087000000002</v>
      </c>
      <c r="J1176" s="7">
        <f>Table1[[#This Row],[modulair]]-Table1[[#This Row],[adjusted_weighted_FEM_avg]]</f>
        <v>1.5266870116491567</v>
      </c>
      <c r="K1176" s="5">
        <f>Table1[[#This Row],[purpleair]]-Table1[[#This Row],[adjusted_weighted_FEM_avg]]</f>
        <v>1.494695711649157</v>
      </c>
      <c r="L1176" s="5">
        <f>ABS(Table1[[#This Row],[modulair_err]])</f>
        <v>1.5266870116491567</v>
      </c>
      <c r="M1176" s="5">
        <f>ABS(Table1[[#This Row],[purpleair_err]])</f>
        <v>1.494695711649157</v>
      </c>
      <c r="N1176" s="5">
        <f>Table1[[#This Row],[modulair_err]]^2</f>
        <v>2.3307732315382323</v>
      </c>
      <c r="O1176" s="5">
        <f>Table1[[#This Row],[purpleair_err]]^2</f>
        <v>2.2341152704223801</v>
      </c>
      <c r="P1176" s="5"/>
      <c r="Q1176" s="5"/>
    </row>
    <row r="1177" spans="1:17" x14ac:dyDescent="0.3">
      <c r="A1177" s="2">
        <v>45552.458333333299</v>
      </c>
      <c r="B1177" s="5">
        <v>13.6</v>
      </c>
      <c r="C1177" s="5"/>
      <c r="D1177" s="5">
        <v>4</v>
      </c>
      <c r="E1177" s="5">
        <f t="shared" si="25"/>
        <v>8.8000000000000007</v>
      </c>
      <c r="F1177" s="5">
        <f>AVERAGE((Table1[[#This Row],[thermo]]*$S$7),(Table1[[#This Row],[1022]]*$T$7),( Table1[[#This Row],[1020]]*$U$7))</f>
        <v>3.3542682060669002</v>
      </c>
      <c r="G1177" s="5">
        <f>AVERAGE((Table1[[#This Row],[thermo]]*$S$8),(Table1[[#This Row],[1022]]*$T$8),( Table1[[#This Row],[1020]]*$U$8))</f>
        <v>4.9796915096316168</v>
      </c>
      <c r="H1177" s="5">
        <v>3.1</v>
      </c>
      <c r="I1177" s="7">
        <v>2.8946046999999999</v>
      </c>
      <c r="J1177" s="7">
        <f>Table1[[#This Row],[modulair]]-Table1[[#This Row],[adjusted_weighted_FEM_avg]]</f>
        <v>-1.8796915096316167</v>
      </c>
      <c r="K1177" s="5">
        <f>Table1[[#This Row],[purpleair]]-Table1[[#This Row],[adjusted_weighted_FEM_avg]]</f>
        <v>-2.0850868096316169</v>
      </c>
      <c r="L1177" s="5">
        <f>ABS(Table1[[#This Row],[modulair_err]])</f>
        <v>1.8796915096316167</v>
      </c>
      <c r="M1177" s="5">
        <f>ABS(Table1[[#This Row],[purpleair_err]])</f>
        <v>2.0850868096316169</v>
      </c>
      <c r="N1177" s="5">
        <f>Table1[[#This Row],[modulair_err]]^2</f>
        <v>3.5332401713811863</v>
      </c>
      <c r="O1177" s="5">
        <f>Table1[[#This Row],[purpleair_err]]^2</f>
        <v>4.3475870036997541</v>
      </c>
      <c r="P1177" s="5"/>
      <c r="Q1177" s="5"/>
    </row>
    <row r="1178" spans="1:17" x14ac:dyDescent="0.3">
      <c r="A1178" s="2">
        <v>45552.5</v>
      </c>
      <c r="B1178" s="5">
        <v>12.2</v>
      </c>
      <c r="C1178" s="5"/>
      <c r="D1178" s="5">
        <v>4.5</v>
      </c>
      <c r="E1178" s="5">
        <f t="shared" si="25"/>
        <v>8.35</v>
      </c>
      <c r="F1178" s="5">
        <f>AVERAGE((Table1[[#This Row],[thermo]]*$S$7),(Table1[[#This Row],[1022]]*$T$7),( Table1[[#This Row],[1020]]*$U$7))</f>
        <v>3.2574814993132417</v>
      </c>
      <c r="G1178" s="5">
        <f>AVERAGE((Table1[[#This Row],[thermo]]*$S$8),(Table1[[#This Row],[1022]]*$T$8),( Table1[[#This Row],[1020]]*$U$8))</f>
        <v>4.759263071880901</v>
      </c>
      <c r="H1178" s="5">
        <v>3.8</v>
      </c>
      <c r="I1178" s="7">
        <v>2.9347110000000001</v>
      </c>
      <c r="J1178" s="7">
        <f>Table1[[#This Row],[modulair]]-Table1[[#This Row],[adjusted_weighted_FEM_avg]]</f>
        <v>-0.95926307188090121</v>
      </c>
      <c r="K1178" s="5">
        <f>Table1[[#This Row],[purpleair]]-Table1[[#This Row],[adjusted_weighted_FEM_avg]]</f>
        <v>-1.824552071880901</v>
      </c>
      <c r="L1178" s="5">
        <f>ABS(Table1[[#This Row],[modulair_err]])</f>
        <v>0.95926307188090121</v>
      </c>
      <c r="M1178" s="5">
        <f>ABS(Table1[[#This Row],[purpleair_err]])</f>
        <v>1.824552071880901</v>
      </c>
      <c r="N1178" s="5">
        <f>Table1[[#This Row],[modulair_err]]^2</f>
        <v>0.92018564107438305</v>
      </c>
      <c r="O1178" s="5">
        <f>Table1[[#This Row],[purpleair_err]]^2</f>
        <v>3.3289902630048882</v>
      </c>
      <c r="P1178" s="5"/>
      <c r="Q1178" s="5"/>
    </row>
    <row r="1179" spans="1:17" x14ac:dyDescent="0.3">
      <c r="A1179" s="2">
        <v>45552.541666666701</v>
      </c>
      <c r="B1179" s="5">
        <v>-4.3</v>
      </c>
      <c r="C1179" s="5"/>
      <c r="D1179" s="5">
        <v>2.8</v>
      </c>
      <c r="E1179" s="5">
        <f t="shared" si="25"/>
        <v>-0.75</v>
      </c>
      <c r="F1179" s="5">
        <f>AVERAGE((Table1[[#This Row],[thermo]]*$S$7),(Table1[[#This Row],[1022]]*$T$7),( Table1[[#This Row],[1020]]*$U$7))</f>
        <v>4.7313352854528944E-2</v>
      </c>
      <c r="G1179" s="5">
        <f>AVERAGE((Table1[[#This Row],[thermo]]*$S$8),(Table1[[#This Row],[1022]]*$T$8),( Table1[[#This Row],[1020]]*$U$8))</f>
        <v>-0.27187339248480641</v>
      </c>
      <c r="H1179" s="5">
        <v>3.2</v>
      </c>
      <c r="I1179" s="7">
        <v>1.739903</v>
      </c>
      <c r="J1179" s="7">
        <f>Table1[[#This Row],[modulair]]-Table1[[#This Row],[adjusted_weighted_FEM_avg]]</f>
        <v>3.4718733924848064</v>
      </c>
      <c r="K1179" s="5">
        <f>Table1[[#This Row],[purpleair]]-Table1[[#This Row],[adjusted_weighted_FEM_avg]]</f>
        <v>2.0117763924848062</v>
      </c>
      <c r="L1179" s="5">
        <f>ABS(Table1[[#This Row],[modulair_err]])</f>
        <v>3.4718733924848064</v>
      </c>
      <c r="M1179" s="5">
        <f>ABS(Table1[[#This Row],[purpleair_err]])</f>
        <v>2.0117763924848062</v>
      </c>
      <c r="N1179" s="5">
        <f>Table1[[#This Row],[modulair_err]]^2</f>
        <v>12.053904853443958</v>
      </c>
      <c r="O1179" s="5">
        <f>Table1[[#This Row],[purpleair_err]]^2</f>
        <v>4.0472442533591808</v>
      </c>
      <c r="P1179" s="5"/>
      <c r="Q1179" s="5"/>
    </row>
    <row r="1180" spans="1:17" x14ac:dyDescent="0.3">
      <c r="A1180" s="2">
        <v>45552.583333333299</v>
      </c>
      <c r="B1180" s="5">
        <v>-4.9000000000000004</v>
      </c>
      <c r="C1180" s="5"/>
      <c r="D1180" s="5">
        <v>3.2</v>
      </c>
      <c r="E1180" s="5">
        <f t="shared" si="25"/>
        <v>-0.85000000000000009</v>
      </c>
      <c r="F1180" s="5">
        <f>AVERAGE((Table1[[#This Row],[thermo]]*$S$7),(Table1[[#This Row],[1022]]*$T$7),( Table1[[#This Row],[1020]]*$U$7))</f>
        <v>5.6450607098779727E-2</v>
      </c>
      <c r="G1180" s="5">
        <f>AVERAGE((Table1[[#This Row],[thermo]]*$S$8),(Table1[[#This Row],[1022]]*$T$8),( Table1[[#This Row],[1020]]*$U$8))</f>
        <v>-0.30682816340911206</v>
      </c>
      <c r="H1180" s="5">
        <v>3.7</v>
      </c>
      <c r="I1180" s="7">
        <v>2.339051</v>
      </c>
      <c r="J1180" s="7">
        <f>Table1[[#This Row],[modulair]]-Table1[[#This Row],[adjusted_weighted_FEM_avg]]</f>
        <v>4.0068281634091125</v>
      </c>
      <c r="K1180" s="5">
        <f>Table1[[#This Row],[purpleair]]-Table1[[#This Row],[adjusted_weighted_FEM_avg]]</f>
        <v>2.6458791634091119</v>
      </c>
      <c r="L1180" s="5">
        <f>ABS(Table1[[#This Row],[modulair_err]])</f>
        <v>4.0068281634091125</v>
      </c>
      <c r="M1180" s="5">
        <f>ABS(Table1[[#This Row],[purpleair_err]])</f>
        <v>2.6458791634091119</v>
      </c>
      <c r="N1180" s="5">
        <f>Table1[[#This Row],[modulair_err]]^2</f>
        <v>16.054671931088443</v>
      </c>
      <c r="O1180" s="5">
        <f>Table1[[#This Row],[purpleair_err]]^2</f>
        <v>7.0006765473625014</v>
      </c>
      <c r="P1180" s="5"/>
      <c r="Q1180" s="5"/>
    </row>
    <row r="1181" spans="1:17" x14ac:dyDescent="0.3">
      <c r="A1181" s="2">
        <v>45552.625</v>
      </c>
      <c r="B1181" s="5">
        <v>0</v>
      </c>
      <c r="C1181" s="5"/>
      <c r="D1181" s="5">
        <v>2.8</v>
      </c>
      <c r="E1181" s="5">
        <f t="shared" si="25"/>
        <v>1.4</v>
      </c>
      <c r="F1181" s="5">
        <f>AVERAGE((Table1[[#This Row],[thermo]]*$S$7),(Table1[[#This Row],[1022]]*$T$7),( Table1[[#This Row],[1020]]*$U$7))</f>
        <v>0.76315270762926801</v>
      </c>
      <c r="G1181" s="5">
        <f>AVERAGE((Table1[[#This Row],[thermo]]*$S$8),(Table1[[#This Row],[1022]]*$T$8),( Table1[[#This Row],[1020]]*$U$8))</f>
        <v>0.89729643614586185</v>
      </c>
      <c r="H1181" s="5">
        <v>3.4</v>
      </c>
      <c r="I1181" s="7">
        <v>2.1533899999999999</v>
      </c>
      <c r="J1181" s="7">
        <f>Table1[[#This Row],[modulair]]-Table1[[#This Row],[adjusted_weighted_FEM_avg]]</f>
        <v>2.5027035638541379</v>
      </c>
      <c r="K1181" s="5">
        <f>Table1[[#This Row],[purpleair]]-Table1[[#This Row],[adjusted_weighted_FEM_avg]]</f>
        <v>1.256093563854138</v>
      </c>
      <c r="L1181" s="5">
        <f>ABS(Table1[[#This Row],[modulair_err]])</f>
        <v>2.5027035638541379</v>
      </c>
      <c r="M1181" s="5">
        <f>ABS(Table1[[#This Row],[purpleair_err]])</f>
        <v>1.256093563854138</v>
      </c>
      <c r="N1181" s="5">
        <f>Table1[[#This Row],[modulair_err]]^2</f>
        <v>6.2635251285282028</v>
      </c>
      <c r="O1181" s="5">
        <f>Table1[[#This Row],[purpleair_err]]^2</f>
        <v>1.5777710411557893</v>
      </c>
      <c r="P1181" s="5"/>
      <c r="Q1181" s="5"/>
    </row>
    <row r="1182" spans="1:17" x14ac:dyDescent="0.3">
      <c r="A1182" s="2">
        <v>45552.666666666701</v>
      </c>
      <c r="B1182" s="5">
        <v>13</v>
      </c>
      <c r="C1182" s="5"/>
      <c r="D1182" s="5">
        <v>4.7</v>
      </c>
      <c r="E1182" s="5">
        <f t="shared" si="25"/>
        <v>8.85</v>
      </c>
      <c r="F1182" s="5">
        <f>AVERAGE((Table1[[#This Row],[thermo]]*$S$7),(Table1[[#This Row],[1022]]*$T$7),( Table1[[#This Row],[1020]]*$U$7))</f>
        <v>3.4451718218428584</v>
      </c>
      <c r="G1182" s="5">
        <f>AVERAGE((Table1[[#This Row],[thermo]]*$S$8),(Table1[[#This Row],[1022]]*$T$8),( Table1[[#This Row],[1020]]*$U$8))</f>
        <v>5.0408756425800822</v>
      </c>
      <c r="H1182" s="5">
        <v>3.5</v>
      </c>
      <c r="I1182" s="7">
        <v>2.294648</v>
      </c>
      <c r="J1182" s="7">
        <f>Table1[[#This Row],[modulair]]-Table1[[#This Row],[adjusted_weighted_FEM_avg]]</f>
        <v>-1.5408756425800822</v>
      </c>
      <c r="K1182" s="5">
        <f>Table1[[#This Row],[purpleair]]-Table1[[#This Row],[adjusted_weighted_FEM_avg]]</f>
        <v>-2.7462276425800822</v>
      </c>
      <c r="L1182" s="5">
        <f>ABS(Table1[[#This Row],[modulair_err]])</f>
        <v>1.5408756425800822</v>
      </c>
      <c r="M1182" s="5">
        <f>ABS(Table1[[#This Row],[purpleair_err]])</f>
        <v>2.7462276425800822</v>
      </c>
      <c r="N1182" s="5">
        <f>Table1[[#This Row],[modulair_err]]^2</f>
        <v>2.3742977458965813</v>
      </c>
      <c r="O1182" s="5">
        <f>Table1[[#This Row],[purpleair_err]]^2</f>
        <v>7.5417662648709562</v>
      </c>
      <c r="P1182" s="5"/>
      <c r="Q1182" s="5"/>
    </row>
    <row r="1183" spans="1:17" x14ac:dyDescent="0.3">
      <c r="A1183" s="2">
        <v>45552.708333333299</v>
      </c>
      <c r="B1183" s="5">
        <v>18.899999999999999</v>
      </c>
      <c r="C1183" s="5"/>
      <c r="D1183" s="5">
        <v>4.2</v>
      </c>
      <c r="E1183" s="5">
        <f t="shared" si="25"/>
        <v>11.549999999999999</v>
      </c>
      <c r="F1183" s="5">
        <f>AVERAGE((Table1[[#This Row],[thermo]]*$S$7),(Table1[[#This Row],[1022]]*$T$7),( Table1[[#This Row],[1020]]*$U$7))</f>
        <v>4.2910927370817094</v>
      </c>
      <c r="G1183" s="5">
        <f>AVERAGE((Table1[[#This Row],[thermo]]*$S$8),(Table1[[#This Row],[1022]]*$T$8),( Table1[[#This Row],[1020]]*$U$8))</f>
        <v>6.4848539009907995</v>
      </c>
      <c r="H1183" s="5">
        <v>3.7</v>
      </c>
      <c r="I1183" s="7">
        <v>2.5582039999999999</v>
      </c>
      <c r="J1183" s="7">
        <f>Table1[[#This Row],[modulair]]-Table1[[#This Row],[adjusted_weighted_FEM_avg]]</f>
        <v>-2.7848539009907993</v>
      </c>
      <c r="K1183" s="5">
        <f>Table1[[#This Row],[purpleair]]-Table1[[#This Row],[adjusted_weighted_FEM_avg]]</f>
        <v>-3.9266499009907996</v>
      </c>
      <c r="L1183" s="5">
        <f>ABS(Table1[[#This Row],[modulair_err]])</f>
        <v>2.7848539009907993</v>
      </c>
      <c r="M1183" s="5">
        <f>ABS(Table1[[#This Row],[purpleair_err]])</f>
        <v>3.9266499009907996</v>
      </c>
      <c r="N1183" s="5">
        <f>Table1[[#This Row],[modulair_err]]^2</f>
        <v>7.7554112498636725</v>
      </c>
      <c r="O1183" s="5">
        <f>Table1[[#This Row],[purpleair_err]]^2</f>
        <v>15.418579444951057</v>
      </c>
      <c r="P1183" s="5"/>
      <c r="Q1183" s="5"/>
    </row>
    <row r="1184" spans="1:17" x14ac:dyDescent="0.3">
      <c r="A1184" s="2">
        <v>45552.75</v>
      </c>
      <c r="B1184" s="5">
        <v>8.6</v>
      </c>
      <c r="C1184" s="5"/>
      <c r="D1184" s="5">
        <v>5.2</v>
      </c>
      <c r="E1184" s="5">
        <f t="shared" si="25"/>
        <v>6.9</v>
      </c>
      <c r="F1184" s="5">
        <f>AVERAGE((Table1[[#This Row],[thermo]]*$S$7),(Table1[[#This Row],[1022]]*$T$7),( Table1[[#This Row],[1020]]*$U$7))</f>
        <v>2.8489623094324048</v>
      </c>
      <c r="G1184" s="5">
        <f>AVERAGE((Table1[[#This Row],[thermo]]*$S$8),(Table1[[#This Row],[1022]]*$T$8),( Table1[[#This Row],[1020]]*$U$8))</f>
        <v>4.0047473243893661</v>
      </c>
      <c r="H1184" s="5">
        <v>4.5</v>
      </c>
      <c r="I1184" s="7">
        <v>3.6696233</v>
      </c>
      <c r="J1184" s="7">
        <f>Table1[[#This Row],[modulair]]-Table1[[#This Row],[adjusted_weighted_FEM_avg]]</f>
        <v>0.49525267561063391</v>
      </c>
      <c r="K1184" s="5">
        <f>Table1[[#This Row],[purpleair]]-Table1[[#This Row],[adjusted_weighted_FEM_avg]]</f>
        <v>-0.33512402438936606</v>
      </c>
      <c r="L1184" s="5">
        <f>ABS(Table1[[#This Row],[modulair_err]])</f>
        <v>0.49525267561063391</v>
      </c>
      <c r="M1184" s="5">
        <f>ABS(Table1[[#This Row],[purpleair_err]])</f>
        <v>0.33512402438936606</v>
      </c>
      <c r="N1184" s="5">
        <f>Table1[[#This Row],[modulair_err]]^2</f>
        <v>0.24527521269949179</v>
      </c>
      <c r="O1184" s="5">
        <f>Table1[[#This Row],[purpleair_err]]^2</f>
        <v>0.11230811172292442</v>
      </c>
      <c r="P1184" s="5"/>
      <c r="Q1184" s="5"/>
    </row>
    <row r="1185" spans="1:17" x14ac:dyDescent="0.3">
      <c r="A1185" s="2">
        <v>45552.791666666701</v>
      </c>
      <c r="B1185" s="5">
        <v>-0.3</v>
      </c>
      <c r="C1185" s="5"/>
      <c r="D1185" s="5">
        <v>3.7</v>
      </c>
      <c r="E1185" s="5">
        <f t="shared" si="25"/>
        <v>1.7000000000000002</v>
      </c>
      <c r="F1185" s="5">
        <f>AVERAGE((Table1[[#This Row],[thermo]]*$S$7),(Table1[[#This Row],[1022]]*$T$7),( Table1[[#This Row],[1020]]*$U$7))</f>
        <v>0.95850951165871068</v>
      </c>
      <c r="G1185" s="5">
        <f>AVERAGE((Table1[[#This Row],[thermo]]*$S$8),(Table1[[#This Row],[1022]]*$T$8),( Table1[[#This Row],[1020]]*$U$8))</f>
        <v>1.1041431597201747</v>
      </c>
      <c r="H1185" s="5">
        <v>3.9</v>
      </c>
      <c r="I1185" s="7">
        <v>2.9093127000000001</v>
      </c>
      <c r="J1185" s="7">
        <f>Table1[[#This Row],[modulair]]-Table1[[#This Row],[adjusted_weighted_FEM_avg]]</f>
        <v>2.795856840279825</v>
      </c>
      <c r="K1185" s="5">
        <f>Table1[[#This Row],[purpleair]]-Table1[[#This Row],[adjusted_weighted_FEM_avg]]</f>
        <v>1.8051695402798253</v>
      </c>
      <c r="L1185" s="5">
        <f>ABS(Table1[[#This Row],[modulair_err]])</f>
        <v>2.795856840279825</v>
      </c>
      <c r="M1185" s="5">
        <f>ABS(Table1[[#This Row],[purpleair_err]])</f>
        <v>1.8051695402798253</v>
      </c>
      <c r="N1185" s="5">
        <f>Table1[[#This Row],[modulair_err]]^2</f>
        <v>7.8168154713394866</v>
      </c>
      <c r="O1185" s="5">
        <f>Table1[[#This Row],[purpleair_err]]^2</f>
        <v>3.258637069154076</v>
      </c>
      <c r="P1185" s="5"/>
      <c r="Q1185" s="5"/>
    </row>
    <row r="1186" spans="1:17" x14ac:dyDescent="0.3">
      <c r="A1186" s="2">
        <v>45552.833333333299</v>
      </c>
      <c r="B1186" s="5">
        <v>3.3</v>
      </c>
      <c r="C1186" s="5"/>
      <c r="D1186" s="5">
        <v>2.7</v>
      </c>
      <c r="E1186" s="5">
        <f t="shared" si="25"/>
        <v>3</v>
      </c>
      <c r="F1186" s="5">
        <f>AVERAGE((Table1[[#This Row],[thermo]]*$S$7),(Table1[[#This Row],[1022]]*$T$7),( Table1[[#This Row],[1020]]*$U$7))</f>
        <v>1.28526234000784</v>
      </c>
      <c r="G1186" s="5">
        <f>AVERAGE((Table1[[#This Row],[thermo]]*$S$8),(Table1[[#This Row],[1022]]*$T$8),( Table1[[#This Row],[1020]]*$U$8))</f>
        <v>1.7625200033389394</v>
      </c>
      <c r="H1186" s="5">
        <v>4.3</v>
      </c>
      <c r="I1186" s="7">
        <v>3.5687199999999999</v>
      </c>
      <c r="J1186" s="7">
        <f>Table1[[#This Row],[modulair]]-Table1[[#This Row],[adjusted_weighted_FEM_avg]]</f>
        <v>2.5374799966610606</v>
      </c>
      <c r="K1186" s="5">
        <f>Table1[[#This Row],[purpleair]]-Table1[[#This Row],[adjusted_weighted_FEM_avg]]</f>
        <v>1.8061999966610605</v>
      </c>
      <c r="L1186" s="5">
        <f>ABS(Table1[[#This Row],[modulair_err]])</f>
        <v>2.5374799966610606</v>
      </c>
      <c r="M1186" s="5">
        <f>ABS(Table1[[#This Row],[purpleair_err]])</f>
        <v>1.8061999966610605</v>
      </c>
      <c r="N1186" s="5">
        <f>Table1[[#This Row],[modulair_err]]^2</f>
        <v>6.438804733455016</v>
      </c>
      <c r="O1186" s="5">
        <f>Table1[[#This Row],[purpleair_err]]^2</f>
        <v>3.2623584279384148</v>
      </c>
      <c r="P1186" s="5"/>
      <c r="Q1186" s="5"/>
    </row>
    <row r="1187" spans="1:17" x14ac:dyDescent="0.3">
      <c r="A1187" s="2">
        <v>45552.875</v>
      </c>
      <c r="B1187" s="5">
        <v>7.5</v>
      </c>
      <c r="C1187" s="5"/>
      <c r="D1187" s="5">
        <v>5</v>
      </c>
      <c r="E1187" s="5">
        <f t="shared" si="25"/>
        <v>6.25</v>
      </c>
      <c r="F1187" s="5">
        <f>AVERAGE((Table1[[#This Row],[thermo]]*$S$7),(Table1[[#This Row],[1022]]*$T$7),( Table1[[#This Row],[1020]]*$U$7))</f>
        <v>2.6113297063371088</v>
      </c>
      <c r="G1187" s="5">
        <f>AVERAGE((Table1[[#This Row],[thermo]]*$S$8),(Table1[[#This Row],[1022]]*$T$8),( Table1[[#This Row],[1020]]*$U$8))</f>
        <v>3.6415647656461849</v>
      </c>
      <c r="H1187" s="5">
        <v>5.3</v>
      </c>
      <c r="I1187" s="7">
        <v>5.292618</v>
      </c>
      <c r="J1187" s="7">
        <f>Table1[[#This Row],[modulair]]-Table1[[#This Row],[adjusted_weighted_FEM_avg]]</f>
        <v>1.6584352343538149</v>
      </c>
      <c r="K1187" s="5">
        <f>Table1[[#This Row],[purpleair]]-Table1[[#This Row],[adjusted_weighted_FEM_avg]]</f>
        <v>1.6510532343538151</v>
      </c>
      <c r="L1187" s="5">
        <f>ABS(Table1[[#This Row],[modulair_err]])</f>
        <v>1.6584352343538149</v>
      </c>
      <c r="M1187" s="5">
        <f>ABS(Table1[[#This Row],[purpleair_err]])</f>
        <v>1.6510532343538151</v>
      </c>
      <c r="N1187" s="5">
        <f>Table1[[#This Row],[modulair_err]]^2</f>
        <v>2.7504074265461931</v>
      </c>
      <c r="O1187" s="5">
        <f>Table1[[#This Row],[purpleair_err]]^2</f>
        <v>2.7259767826701942</v>
      </c>
      <c r="P1187" s="5"/>
      <c r="Q1187" s="5"/>
    </row>
    <row r="1188" spans="1:17" x14ac:dyDescent="0.3">
      <c r="A1188" s="2">
        <v>45552.916666666701</v>
      </c>
      <c r="B1188" s="5">
        <v>10.4</v>
      </c>
      <c r="C1188" s="5"/>
      <c r="D1188" s="5">
        <v>5.2</v>
      </c>
      <c r="E1188" s="5">
        <f t="shared" si="25"/>
        <v>7.8000000000000007</v>
      </c>
      <c r="F1188" s="5">
        <f>AVERAGE((Table1[[#This Row],[thermo]]*$S$7),(Table1[[#This Row],[1022]]*$T$7),( Table1[[#This Row],[1020]]*$U$7))</f>
        <v>3.1486159928264819</v>
      </c>
      <c r="G1188" s="5">
        <f>AVERAGE((Table1[[#This Row],[thermo]]*$S$8),(Table1[[#This Row],[1022]]*$T$8),( Table1[[#This Row],[1020]]*$U$8))</f>
        <v>4.4941672526533667</v>
      </c>
      <c r="H1188" s="5">
        <v>4.4000000000000004</v>
      </c>
      <c r="I1188" s="7">
        <v>4.5544986700000001</v>
      </c>
      <c r="J1188" s="7">
        <f>Table1[[#This Row],[modulair]]-Table1[[#This Row],[adjusted_weighted_FEM_avg]]</f>
        <v>-9.416725265336634E-2</v>
      </c>
      <c r="K1188" s="5">
        <f>Table1[[#This Row],[purpleair]]-Table1[[#This Row],[adjusted_weighted_FEM_avg]]</f>
        <v>6.0331417346633387E-2</v>
      </c>
      <c r="L1188" s="5">
        <f>ABS(Table1[[#This Row],[modulair_err]])</f>
        <v>9.416725265336634E-2</v>
      </c>
      <c r="M1188" s="5">
        <f>ABS(Table1[[#This Row],[purpleair_err]])</f>
        <v>6.0331417346633387E-2</v>
      </c>
      <c r="N1188" s="5">
        <f>Table1[[#This Row],[modulair_err]]^2</f>
        <v>8.8674714722829298E-3</v>
      </c>
      <c r="O1188" s="5">
        <f>Table1[[#This Row],[purpleair_err]]^2</f>
        <v>3.639879919053656E-3</v>
      </c>
      <c r="P1188" s="5"/>
      <c r="Q1188" s="5"/>
    </row>
    <row r="1189" spans="1:17" x14ac:dyDescent="0.3">
      <c r="A1189" s="2">
        <v>45552.958333333299</v>
      </c>
      <c r="B1189" s="5">
        <v>1.1000000000000001</v>
      </c>
      <c r="C1189" s="5"/>
      <c r="D1189" s="5">
        <v>2.7</v>
      </c>
      <c r="E1189" s="5">
        <f t="shared" si="25"/>
        <v>1.9000000000000001</v>
      </c>
      <c r="F1189" s="5">
        <f>AVERAGE((Table1[[#This Row],[thermo]]*$S$7),(Table1[[#This Row],[1022]]*$T$7),( Table1[[#This Row],[1020]]*$U$7))</f>
        <v>0.9190189491928572</v>
      </c>
      <c r="G1189" s="5">
        <f>AVERAGE((Table1[[#This Row],[thermo]]*$S$8),(Table1[[#This Row],[1022]]*$T$8),( Table1[[#This Row],[1020]]*$U$8))</f>
        <v>1.1643400910162722</v>
      </c>
      <c r="H1189" s="5">
        <v>3.6</v>
      </c>
      <c r="I1189" s="7">
        <v>3.1666693299999999</v>
      </c>
      <c r="J1189" s="7">
        <f>Table1[[#This Row],[modulair]]-Table1[[#This Row],[adjusted_weighted_FEM_avg]]</f>
        <v>2.4356599089837276</v>
      </c>
      <c r="K1189" s="5">
        <f>Table1[[#This Row],[purpleair]]-Table1[[#This Row],[adjusted_weighted_FEM_avg]]</f>
        <v>2.0023292389837275</v>
      </c>
      <c r="L1189" s="5">
        <f>ABS(Table1[[#This Row],[modulair_err]])</f>
        <v>2.4356599089837276</v>
      </c>
      <c r="M1189" s="5">
        <f>ABS(Table1[[#This Row],[purpleair_err]])</f>
        <v>2.0023292389837275</v>
      </c>
      <c r="N1189" s="5">
        <f>Table1[[#This Row],[modulair_err]]^2</f>
        <v>5.9324391922306203</v>
      </c>
      <c r="O1189" s="5">
        <f>Table1[[#This Row],[purpleair_err]]^2</f>
        <v>4.0093223812891532</v>
      </c>
      <c r="P1189" s="5"/>
      <c r="Q1189" s="5"/>
    </row>
    <row r="1190" spans="1:17" x14ac:dyDescent="0.3">
      <c r="A1190" s="2">
        <v>45553</v>
      </c>
      <c r="B1190" s="5">
        <v>4.2</v>
      </c>
      <c r="C1190" s="5"/>
      <c r="D1190" s="5">
        <v>3.5</v>
      </c>
      <c r="E1190" s="5">
        <f t="shared" si="25"/>
        <v>3.85</v>
      </c>
      <c r="F1190" s="5">
        <f>AVERAGE((Table1[[#This Row],[thermo]]*$S$7),(Table1[[#This Row],[1022]]*$T$7),( Table1[[#This Row],[1020]]*$U$7))</f>
        <v>1.6531328124560976</v>
      </c>
      <c r="G1190" s="5">
        <f>AVERAGE((Table1[[#This Row],[thermo]]*$S$8),(Table1[[#This Row],[1022]]*$T$8),( Table1[[#This Row],[1020]]*$U$8))</f>
        <v>2.2636003777983289</v>
      </c>
      <c r="H1190" s="5">
        <v>3</v>
      </c>
      <c r="I1190" s="7">
        <v>2.250022</v>
      </c>
      <c r="J1190" s="7">
        <f>Table1[[#This Row],[modulair]]-Table1[[#This Row],[adjusted_weighted_FEM_avg]]</f>
        <v>0.7363996222016711</v>
      </c>
      <c r="K1190" s="5">
        <f>Table1[[#This Row],[purpleair]]-Table1[[#This Row],[adjusted_weighted_FEM_avg]]</f>
        <v>-1.3578377798328933E-2</v>
      </c>
      <c r="L1190" s="5">
        <f>ABS(Table1[[#This Row],[modulair_err]])</f>
        <v>0.7363996222016711</v>
      </c>
      <c r="M1190" s="5">
        <f>ABS(Table1[[#This Row],[purpleair_err]])</f>
        <v>1.3578377798328933E-2</v>
      </c>
      <c r="N1190" s="5">
        <f>Table1[[#This Row],[modulair_err]]^2</f>
        <v>0.54228440357876395</v>
      </c>
      <c r="O1190" s="5">
        <f>Table1[[#This Row],[purpleair_err]]^2</f>
        <v>1.8437234363415209E-4</v>
      </c>
      <c r="P1190" s="5"/>
      <c r="Q1190" s="5"/>
    </row>
    <row r="1191" spans="1:17" x14ac:dyDescent="0.3">
      <c r="A1191" s="2">
        <v>45553.041666666701</v>
      </c>
      <c r="B1191" s="5">
        <v>10.1</v>
      </c>
      <c r="C1191" s="5"/>
      <c r="D1191" s="5">
        <v>2.2000000000000002</v>
      </c>
      <c r="E1191" s="5">
        <f t="shared" si="25"/>
        <v>6.15</v>
      </c>
      <c r="F1191" s="5">
        <f>AVERAGE((Table1[[#This Row],[thermo]]*$S$7),(Table1[[#This Row],[1022]]*$T$7),( Table1[[#This Row],[1020]]*$U$7))</f>
        <v>2.2810100969437292</v>
      </c>
      <c r="G1191" s="5">
        <f>AVERAGE((Table1[[#This Row],[thermo]]*$S$8),(Table1[[#This Row],[1022]]*$T$8),( Table1[[#This Row],[1020]]*$U$8))</f>
        <v>3.4512082258816563</v>
      </c>
      <c r="H1191" s="5">
        <v>1.8</v>
      </c>
      <c r="I1191" s="7">
        <v>0.96650199999999997</v>
      </c>
      <c r="J1191" s="7">
        <f>Table1[[#This Row],[modulair]]-Table1[[#This Row],[adjusted_weighted_FEM_avg]]</f>
        <v>-1.6512082258816563</v>
      </c>
      <c r="K1191" s="5">
        <f>Table1[[#This Row],[purpleair]]-Table1[[#This Row],[adjusted_weighted_FEM_avg]]</f>
        <v>-2.4847062258816566</v>
      </c>
      <c r="L1191" s="5">
        <f>ABS(Table1[[#This Row],[modulair_err]])</f>
        <v>1.6512082258816563</v>
      </c>
      <c r="M1191" s="5">
        <f>ABS(Table1[[#This Row],[purpleair_err]])</f>
        <v>2.4847062258816566</v>
      </c>
      <c r="N1191" s="5">
        <f>Table1[[#This Row],[modulair_err]]^2</f>
        <v>2.726488605219247</v>
      </c>
      <c r="O1191" s="5">
        <f>Table1[[#This Row],[purpleair_err]]^2</f>
        <v>6.1737650289350654</v>
      </c>
      <c r="P1191" s="5"/>
      <c r="Q1191" s="5"/>
    </row>
    <row r="1192" spans="1:17" x14ac:dyDescent="0.3">
      <c r="A1192" s="2">
        <v>45553.083333333299</v>
      </c>
      <c r="B1192" s="5">
        <v>16.3</v>
      </c>
      <c r="C1192" s="5"/>
      <c r="D1192" s="5">
        <v>-0.9</v>
      </c>
      <c r="E1192" s="5">
        <f t="shared" si="25"/>
        <v>7.7</v>
      </c>
      <c r="F1192" s="5">
        <f>AVERAGE((Table1[[#This Row],[thermo]]*$S$7),(Table1[[#This Row],[1022]]*$T$7),( Table1[[#This Row],[1020]]*$U$7))</f>
        <v>2.4682314928067961</v>
      </c>
      <c r="G1192" s="5">
        <f>AVERAGE((Table1[[#This Row],[thermo]]*$S$8),(Table1[[#This Row],[1022]]*$T$8),( Table1[[#This Row],[1020]]*$U$8))</f>
        <v>4.14355263877236</v>
      </c>
      <c r="H1192" s="5">
        <v>1.2</v>
      </c>
      <c r="I1192" s="7">
        <v>0.56416344799999996</v>
      </c>
      <c r="J1192" s="7">
        <f>Table1[[#This Row],[modulair]]-Table1[[#This Row],[adjusted_weighted_FEM_avg]]</f>
        <v>-2.9435526387723598</v>
      </c>
      <c r="K1192" s="5">
        <f>Table1[[#This Row],[purpleair]]-Table1[[#This Row],[adjusted_weighted_FEM_avg]]</f>
        <v>-3.5793891907723601</v>
      </c>
      <c r="L1192" s="5">
        <f>ABS(Table1[[#This Row],[modulair_err]])</f>
        <v>2.9435526387723598</v>
      </c>
      <c r="M1192" s="5">
        <f>ABS(Table1[[#This Row],[purpleair_err]])</f>
        <v>3.5793891907723601</v>
      </c>
      <c r="N1192" s="5">
        <f>Table1[[#This Row],[modulair_err]]^2</f>
        <v>8.6645021372237228</v>
      </c>
      <c r="O1192" s="5">
        <f>Table1[[#This Row],[purpleair_err]]^2</f>
        <v>12.812026979018011</v>
      </c>
      <c r="P1192" s="5"/>
      <c r="Q1192" s="5"/>
    </row>
    <row r="1193" spans="1:17" x14ac:dyDescent="0.3">
      <c r="A1193" s="2">
        <v>45553.125</v>
      </c>
      <c r="B1193" s="5">
        <v>12</v>
      </c>
      <c r="C1193" s="5"/>
      <c r="D1193" s="5">
        <v>-0.9</v>
      </c>
      <c r="E1193" s="5">
        <f t="shared" si="25"/>
        <v>5.55</v>
      </c>
      <c r="F1193" s="5">
        <f>AVERAGE((Table1[[#This Row],[thermo]]*$S$7),(Table1[[#This Row],[1022]]*$T$7),( Table1[[#This Row],[1020]]*$U$7))</f>
        <v>1.7523921380320573</v>
      </c>
      <c r="G1193" s="5">
        <f>AVERAGE((Table1[[#This Row],[thermo]]*$S$8),(Table1[[#This Row],[1022]]*$T$8),( Table1[[#This Row],[1020]]*$U$8))</f>
        <v>2.9743828101416914</v>
      </c>
      <c r="H1193" s="5">
        <v>1</v>
      </c>
      <c r="I1193" s="7">
        <v>0.37032199999999998</v>
      </c>
      <c r="J1193" s="7">
        <f>Table1[[#This Row],[modulair]]-Table1[[#This Row],[adjusted_weighted_FEM_avg]]</f>
        <v>-1.9743828101416914</v>
      </c>
      <c r="K1193" s="5">
        <f>Table1[[#This Row],[purpleair]]-Table1[[#This Row],[adjusted_weighted_FEM_avg]]</f>
        <v>-2.6040608101416916</v>
      </c>
      <c r="L1193" s="5">
        <f>ABS(Table1[[#This Row],[modulair_err]])</f>
        <v>1.9743828101416914</v>
      </c>
      <c r="M1193" s="5">
        <f>ABS(Table1[[#This Row],[purpleair_err]])</f>
        <v>2.6040608101416916</v>
      </c>
      <c r="N1193" s="5">
        <f>Table1[[#This Row],[modulair_err]]^2</f>
        <v>3.8981874809830019</v>
      </c>
      <c r="O1193" s="5">
        <f>Table1[[#This Row],[purpleair_err]]^2</f>
        <v>6.7811327029158033</v>
      </c>
      <c r="P1193" s="5"/>
      <c r="Q1193" s="5"/>
    </row>
    <row r="1194" spans="1:17" x14ac:dyDescent="0.3">
      <c r="A1194" s="2">
        <v>45553.166666666701</v>
      </c>
      <c r="B1194" s="5">
        <v>-0.6</v>
      </c>
      <c r="C1194" s="5"/>
      <c r="D1194" s="5">
        <v>2.2999999999999998</v>
      </c>
      <c r="E1194" s="5">
        <f t="shared" si="25"/>
        <v>0.84999999999999987</v>
      </c>
      <c r="F1194" s="5">
        <f>AVERAGE((Table1[[#This Row],[thermo]]*$S$7),(Table1[[#This Row],[1022]]*$T$7),( Table1[[#This Row],[1020]]*$U$7))</f>
        <v>0.526990877278397</v>
      </c>
      <c r="G1194" s="5">
        <f>AVERAGE((Table1[[#This Row],[thermo]]*$S$8),(Table1[[#This Row],[1022]]*$T$8),( Table1[[#This Row],[1020]]*$U$8))</f>
        <v>0.57392495360324347</v>
      </c>
      <c r="H1194" s="5">
        <v>0.7</v>
      </c>
      <c r="I1194" s="7">
        <v>-2.8960000000000001E-3</v>
      </c>
      <c r="J1194" s="7">
        <f>Table1[[#This Row],[modulair]]-Table1[[#This Row],[adjusted_weighted_FEM_avg]]</f>
        <v>0.12607504639675648</v>
      </c>
      <c r="K1194" s="5">
        <f>Table1[[#This Row],[purpleair]]-Table1[[#This Row],[adjusted_weighted_FEM_avg]]</f>
        <v>-0.57682095360324348</v>
      </c>
      <c r="L1194" s="5">
        <f>ABS(Table1[[#This Row],[modulair_err]])</f>
        <v>0.12607504639675648</v>
      </c>
      <c r="M1194" s="5">
        <f>ABS(Table1[[#This Row],[purpleair_err]])</f>
        <v>0.57682095360324348</v>
      </c>
      <c r="N1194" s="5">
        <f>Table1[[#This Row],[modulair_err]]^2</f>
        <v>1.58949173239443E-2</v>
      </c>
      <c r="O1194" s="5">
        <f>Table1[[#This Row],[purpleair_err]]^2</f>
        <v>0.33272241251575518</v>
      </c>
      <c r="P1194" s="5"/>
      <c r="Q1194" s="5"/>
    </row>
    <row r="1195" spans="1:17" x14ac:dyDescent="0.3">
      <c r="A1195" s="2">
        <v>45553.208333333299</v>
      </c>
      <c r="B1195" s="5">
        <v>4</v>
      </c>
      <c r="C1195" s="5"/>
      <c r="D1195" s="5">
        <v>3</v>
      </c>
      <c r="E1195" s="5">
        <f t="shared" si="25"/>
        <v>3.5</v>
      </c>
      <c r="F1195" s="5">
        <f>AVERAGE((Table1[[#This Row],[thermo]]*$S$7),(Table1[[#This Row],[1022]]*$T$7),( Table1[[#This Row],[1020]]*$U$7))</f>
        <v>1.4835606895261328</v>
      </c>
      <c r="G1195" s="5">
        <f>AVERAGE((Table1[[#This Row],[thermo]]*$S$8),(Table1[[#This Row],[1022]]*$T$8),( Table1[[#This Row],[1020]]*$U$8))</f>
        <v>2.0489888793143773</v>
      </c>
      <c r="H1195" s="5">
        <v>0.5</v>
      </c>
      <c r="I1195" s="7">
        <v>0.17961067</v>
      </c>
      <c r="J1195" s="7">
        <f>Table1[[#This Row],[modulair]]-Table1[[#This Row],[adjusted_weighted_FEM_avg]]</f>
        <v>-1.5489888793143773</v>
      </c>
      <c r="K1195" s="5">
        <f>Table1[[#This Row],[purpleair]]-Table1[[#This Row],[adjusted_weighted_FEM_avg]]</f>
        <v>-1.8693782093143774</v>
      </c>
      <c r="L1195" s="5">
        <f>ABS(Table1[[#This Row],[modulair_err]])</f>
        <v>1.5489888793143773</v>
      </c>
      <c r="M1195" s="5">
        <f>ABS(Table1[[#This Row],[purpleair_err]])</f>
        <v>1.8693782093143774</v>
      </c>
      <c r="N1195" s="5">
        <f>Table1[[#This Row],[modulair_err]]^2</f>
        <v>2.3993665482396107</v>
      </c>
      <c r="O1195" s="5">
        <f>Table1[[#This Row],[purpleair_err]]^2</f>
        <v>3.494574889459428</v>
      </c>
      <c r="P1195" s="5"/>
      <c r="Q1195" s="5"/>
    </row>
    <row r="1196" spans="1:17" x14ac:dyDescent="0.3">
      <c r="A1196" s="2">
        <v>45553.25</v>
      </c>
      <c r="B1196" s="5">
        <v>-1.1000000000000001</v>
      </c>
      <c r="C1196" s="5"/>
      <c r="D1196" s="5">
        <v>3.5</v>
      </c>
      <c r="E1196" s="5">
        <f t="shared" si="25"/>
        <v>1.2</v>
      </c>
      <c r="F1196" s="5">
        <f>AVERAGE((Table1[[#This Row],[thermo]]*$S$7),(Table1[[#This Row],[1022]]*$T$7),( Table1[[#This Row],[1020]]*$U$7))</f>
        <v>0.77081918912909364</v>
      </c>
      <c r="G1196" s="5">
        <f>AVERAGE((Table1[[#This Row],[thermo]]*$S$8),(Table1[[#This Row],[1022]]*$T$8),( Table1[[#This Row],[1020]]*$U$8))</f>
        <v>0.82253058902099363</v>
      </c>
      <c r="H1196" s="5">
        <v>0.4</v>
      </c>
      <c r="I1196" s="7">
        <v>4.468667E-3</v>
      </c>
      <c r="J1196" s="7">
        <f>Table1[[#This Row],[modulair]]-Table1[[#This Row],[adjusted_weighted_FEM_avg]]</f>
        <v>-0.42253058902099361</v>
      </c>
      <c r="K1196" s="5">
        <f>Table1[[#This Row],[purpleair]]-Table1[[#This Row],[adjusted_weighted_FEM_avg]]</f>
        <v>-0.81806192202099359</v>
      </c>
      <c r="L1196" s="5">
        <f>ABS(Table1[[#This Row],[modulair_err]])</f>
        <v>0.42253058902099361</v>
      </c>
      <c r="M1196" s="5">
        <f>ABS(Table1[[#This Row],[purpleair_err]])</f>
        <v>0.81806192202099359</v>
      </c>
      <c r="N1196" s="5">
        <f>Table1[[#This Row],[modulair_err]]^2</f>
        <v>0.17853209865842781</v>
      </c>
      <c r="O1196" s="5">
        <f>Table1[[#This Row],[purpleair_err]]^2</f>
        <v>0.66922530826068216</v>
      </c>
      <c r="P1196" s="5"/>
      <c r="Q1196" s="5"/>
    </row>
    <row r="1197" spans="1:17" x14ac:dyDescent="0.3">
      <c r="A1197" s="2">
        <v>45553.291666666701</v>
      </c>
      <c r="B1197" s="5">
        <v>2</v>
      </c>
      <c r="C1197" s="5"/>
      <c r="D1197" s="5">
        <v>1.3</v>
      </c>
      <c r="E1197" s="5">
        <f t="shared" si="25"/>
        <v>1.65</v>
      </c>
      <c r="F1197" s="5">
        <f>AVERAGE((Table1[[#This Row],[thermo]]*$S$7),(Table1[[#This Row],[1022]]*$T$7),( Table1[[#This Row],[1020]]*$U$7))</f>
        <v>0.68726943707526145</v>
      </c>
      <c r="G1197" s="5">
        <f>AVERAGE((Table1[[#This Row],[thermo]]*$S$8),(Table1[[#This Row],[1022]]*$T$8),( Table1[[#This Row],[1020]]*$U$8))</f>
        <v>0.96040183707534144</v>
      </c>
      <c r="H1197" s="5">
        <v>0.4</v>
      </c>
      <c r="I1197" s="7">
        <v>0.31827329999999998</v>
      </c>
      <c r="J1197" s="7">
        <f>Table1[[#This Row],[modulair]]-Table1[[#This Row],[adjusted_weighted_FEM_avg]]</f>
        <v>-0.56040183707534141</v>
      </c>
      <c r="K1197" s="5">
        <f>Table1[[#This Row],[purpleair]]-Table1[[#This Row],[adjusted_weighted_FEM_avg]]</f>
        <v>-0.64212853707534145</v>
      </c>
      <c r="L1197" s="5">
        <f>ABS(Table1[[#This Row],[modulair_err]])</f>
        <v>0.56040183707534141</v>
      </c>
      <c r="M1197" s="5">
        <f>ABS(Table1[[#This Row],[purpleair_err]])</f>
        <v>0.64212853707534145</v>
      </c>
      <c r="N1197" s="5">
        <f>Table1[[#This Row],[modulair_err]]^2</f>
        <v>0.31405021899741753</v>
      </c>
      <c r="O1197" s="5">
        <f>Table1[[#This Row],[purpleair_err]]^2</f>
        <v>0.41232905812651816</v>
      </c>
      <c r="P1197" s="5"/>
      <c r="Q1197" s="5"/>
    </row>
    <row r="1198" spans="1:17" x14ac:dyDescent="0.3">
      <c r="A1198" s="2">
        <v>45553.333333333299</v>
      </c>
      <c r="B1198" s="5">
        <v>13.9</v>
      </c>
      <c r="C1198" s="5"/>
      <c r="D1198" s="5">
        <v>1</v>
      </c>
      <c r="E1198" s="5">
        <f t="shared" si="25"/>
        <v>7.45</v>
      </c>
      <c r="F1198" s="5">
        <f>AVERAGE((Table1[[#This Row],[thermo]]*$S$7),(Table1[[#This Row],[1022]]*$T$7),( Table1[[#This Row],[1020]]*$U$7))</f>
        <v>2.5865468713155066</v>
      </c>
      <c r="G1198" s="5">
        <f>AVERAGE((Table1[[#This Row],[thermo]]*$S$8),(Table1[[#This Row],[1022]]*$T$8),( Table1[[#This Row],[1020]]*$U$8))</f>
        <v>4.0998724589479085</v>
      </c>
      <c r="H1198" s="5">
        <v>2.2999999999999998</v>
      </c>
      <c r="I1198" s="7">
        <v>1.261352</v>
      </c>
      <c r="J1198" s="7">
        <f>Table1[[#This Row],[modulair]]-Table1[[#This Row],[adjusted_weighted_FEM_avg]]</f>
        <v>-1.7998724589479087</v>
      </c>
      <c r="K1198" s="5">
        <f>Table1[[#This Row],[purpleair]]-Table1[[#This Row],[adjusted_weighted_FEM_avg]]</f>
        <v>-2.8385204589479085</v>
      </c>
      <c r="L1198" s="5">
        <f>ABS(Table1[[#This Row],[modulair_err]])</f>
        <v>1.7998724589479087</v>
      </c>
      <c r="M1198" s="5">
        <f>ABS(Table1[[#This Row],[purpleair_err]])</f>
        <v>2.8385204589479085</v>
      </c>
      <c r="N1198" s="5">
        <f>Table1[[#This Row],[modulair_err]]^2</f>
        <v>3.2395408684791911</v>
      </c>
      <c r="O1198" s="5">
        <f>Table1[[#This Row],[purpleair_err]]^2</f>
        <v>8.0571983958658446</v>
      </c>
      <c r="P1198" s="5"/>
      <c r="Q1198" s="5"/>
    </row>
    <row r="1199" spans="1:17" x14ac:dyDescent="0.3">
      <c r="A1199" s="2">
        <v>45553.375</v>
      </c>
      <c r="B1199" s="5">
        <v>5.4</v>
      </c>
      <c r="C1199" s="5"/>
      <c r="D1199" s="5">
        <v>1.5</v>
      </c>
      <c r="E1199" s="5">
        <f t="shared" si="25"/>
        <v>3.45</v>
      </c>
      <c r="F1199" s="5">
        <f>AVERAGE((Table1[[#This Row],[thermo]]*$S$7),(Table1[[#This Row],[1022]]*$T$7),( Table1[[#This Row],[1020]]*$U$7))</f>
        <v>1.3077928578407672</v>
      </c>
      <c r="G1199" s="5">
        <f>AVERAGE((Table1[[#This Row],[thermo]]*$S$8),(Table1[[#This Row],[1022]]*$T$8),( Table1[[#This Row],[1020]]*$U$8))</f>
        <v>1.9489543041558566</v>
      </c>
      <c r="H1199" s="5">
        <v>3.7</v>
      </c>
      <c r="I1199" s="7">
        <v>2.4765807</v>
      </c>
      <c r="J1199" s="7">
        <f>Table1[[#This Row],[modulair]]-Table1[[#This Row],[adjusted_weighted_FEM_avg]]</f>
        <v>1.7510456958441436</v>
      </c>
      <c r="K1199" s="5">
        <f>Table1[[#This Row],[purpleair]]-Table1[[#This Row],[adjusted_weighted_FEM_avg]]</f>
        <v>0.52762639584414339</v>
      </c>
      <c r="L1199" s="5">
        <f>ABS(Table1[[#This Row],[modulair_err]])</f>
        <v>1.7510456958441436</v>
      </c>
      <c r="M1199" s="5">
        <f>ABS(Table1[[#This Row],[purpleair_err]])</f>
        <v>0.52762639584414339</v>
      </c>
      <c r="N1199" s="5">
        <f>Table1[[#This Row],[modulair_err]]^2</f>
        <v>3.0661610289343009</v>
      </c>
      <c r="O1199" s="5">
        <f>Table1[[#This Row],[purpleair_err]]^2</f>
        <v>0.27838961359148068</v>
      </c>
      <c r="P1199" s="5"/>
      <c r="Q1199" s="5"/>
    </row>
    <row r="1200" spans="1:17" x14ac:dyDescent="0.3">
      <c r="A1200" s="2">
        <v>45553.416666666701</v>
      </c>
      <c r="B1200" s="5">
        <v>0.1</v>
      </c>
      <c r="C1200" s="5"/>
      <c r="D1200" s="5">
        <v>0.5</v>
      </c>
      <c r="E1200" s="5">
        <f t="shared" si="25"/>
        <v>0.3</v>
      </c>
      <c r="F1200" s="5">
        <f>AVERAGE((Table1[[#This Row],[thermo]]*$S$7),(Table1[[#This Row],[1022]]*$T$7),( Table1[[#This Row],[1020]]*$U$7))</f>
        <v>0.15292469607473866</v>
      </c>
      <c r="G1200" s="5">
        <f>AVERAGE((Table1[[#This Row],[thermo]]*$S$8),(Table1[[#This Row],[1022]]*$T$8),( Table1[[#This Row],[1020]]*$U$8))</f>
        <v>0.18742150246928491</v>
      </c>
      <c r="H1200" s="5">
        <v>3.9</v>
      </c>
      <c r="I1200" s="7">
        <v>2.7688600000000001</v>
      </c>
      <c r="J1200" s="7">
        <f>Table1[[#This Row],[modulair]]-Table1[[#This Row],[adjusted_weighted_FEM_avg]]</f>
        <v>3.712578497530715</v>
      </c>
      <c r="K1200" s="5">
        <f>Table1[[#This Row],[purpleair]]-Table1[[#This Row],[adjusted_weighted_FEM_avg]]</f>
        <v>2.5814384975307152</v>
      </c>
      <c r="L1200" s="5">
        <f>ABS(Table1[[#This Row],[modulair_err]])</f>
        <v>3.712578497530715</v>
      </c>
      <c r="M1200" s="5">
        <f>ABS(Table1[[#This Row],[purpleair_err]])</f>
        <v>2.5814384975307152</v>
      </c>
      <c r="N1200" s="5">
        <f>Table1[[#This Row],[modulair_err]]^2</f>
        <v>13.783239100327421</v>
      </c>
      <c r="O1200" s="5">
        <f>Table1[[#This Row],[purpleair_err]]^2</f>
        <v>6.663824716533636</v>
      </c>
      <c r="P1200" s="5"/>
      <c r="Q1200" s="5"/>
    </row>
    <row r="1201" spans="1:17" x14ac:dyDescent="0.3">
      <c r="A1201" s="2">
        <v>45553.458333333299</v>
      </c>
      <c r="B1201" s="5">
        <v>4.0999999999999996</v>
      </c>
      <c r="C1201" s="5"/>
      <c r="D1201" s="5">
        <v>2.2999999999999998</v>
      </c>
      <c r="E1201" s="5">
        <f t="shared" si="25"/>
        <v>3.1999999999999997</v>
      </c>
      <c r="F1201" s="5">
        <f>AVERAGE((Table1[[#This Row],[thermo]]*$S$7),(Table1[[#This Row],[1022]]*$T$7),( Table1[[#This Row],[1020]]*$U$7))</f>
        <v>1.309419939474042</v>
      </c>
      <c r="G1201" s="5">
        <f>AVERAGE((Table1[[#This Row],[thermo]]*$S$8),(Table1[[#This Row],[1022]]*$T$8),( Table1[[#This Row],[1020]]*$U$8))</f>
        <v>1.8518547662925784</v>
      </c>
      <c r="H1201" s="5">
        <v>3.7</v>
      </c>
      <c r="I1201" s="7">
        <v>2.7895314299999998</v>
      </c>
      <c r="J1201" s="7">
        <f>Table1[[#This Row],[modulair]]-Table1[[#This Row],[adjusted_weighted_FEM_avg]]</f>
        <v>1.8481452337074218</v>
      </c>
      <c r="K1201" s="5">
        <f>Table1[[#This Row],[purpleair]]-Table1[[#This Row],[adjusted_weighted_FEM_avg]]</f>
        <v>0.93767666370742142</v>
      </c>
      <c r="L1201" s="5">
        <f>ABS(Table1[[#This Row],[modulair_err]])</f>
        <v>1.8481452337074218</v>
      </c>
      <c r="M1201" s="5">
        <f>ABS(Table1[[#This Row],[purpleair_err]])</f>
        <v>0.93767666370742142</v>
      </c>
      <c r="N1201" s="5">
        <f>Table1[[#This Row],[modulair_err]]^2</f>
        <v>3.4156408048754607</v>
      </c>
      <c r="O1201" s="5">
        <f>Table1[[#This Row],[purpleair_err]]^2</f>
        <v>0.87923752566148072</v>
      </c>
      <c r="P1201" s="5"/>
      <c r="Q1201" s="5"/>
    </row>
    <row r="1202" spans="1:17" x14ac:dyDescent="0.3">
      <c r="A1202" s="2">
        <v>45553.5</v>
      </c>
      <c r="B1202" s="5">
        <v>0.7</v>
      </c>
      <c r="C1202" s="5"/>
      <c r="D1202" s="5">
        <v>5.5</v>
      </c>
      <c r="E1202" s="5">
        <f t="shared" si="25"/>
        <v>3.1</v>
      </c>
      <c r="F1202" s="5">
        <f>AVERAGE((Table1[[#This Row],[thermo]]*$S$7),(Table1[[#This Row],[1022]]*$T$7),( Table1[[#This Row],[1020]]*$U$7))</f>
        <v>1.6155819494012194</v>
      </c>
      <c r="G1202" s="5">
        <f>AVERAGE((Table1[[#This Row],[thermo]]*$S$8),(Table1[[#This Row],[1022]]*$T$8),( Table1[[#This Row],[1020]]*$U$8))</f>
        <v>1.9528765431034671</v>
      </c>
      <c r="H1202" s="5">
        <v>4.8</v>
      </c>
      <c r="I1202" s="7">
        <v>3.66668533</v>
      </c>
      <c r="J1202" s="7">
        <f>Table1[[#This Row],[modulair]]-Table1[[#This Row],[adjusted_weighted_FEM_avg]]</f>
        <v>2.8471234568965329</v>
      </c>
      <c r="K1202" s="5">
        <f>Table1[[#This Row],[purpleair]]-Table1[[#This Row],[adjusted_weighted_FEM_avg]]</f>
        <v>1.7138087868965328</v>
      </c>
      <c r="L1202" s="5">
        <f>ABS(Table1[[#This Row],[modulair_err]])</f>
        <v>2.8471234568965329</v>
      </c>
      <c r="M1202" s="5">
        <f>ABS(Table1[[#This Row],[purpleair_err]])</f>
        <v>1.7138087868965328</v>
      </c>
      <c r="N1202" s="5">
        <f>Table1[[#This Row],[modulair_err]]^2</f>
        <v>8.1061119788104641</v>
      </c>
      <c r="O1202" s="5">
        <f>Table1[[#This Row],[purpleair_err]]^2</f>
        <v>2.9371405580437653</v>
      </c>
      <c r="P1202" s="5"/>
      <c r="Q1202" s="5"/>
    </row>
    <row r="1203" spans="1:17" x14ac:dyDescent="0.3">
      <c r="A1203" s="2">
        <v>45553.541666666701</v>
      </c>
      <c r="B1203" s="5">
        <v>0.2</v>
      </c>
      <c r="C1203" s="5"/>
      <c r="D1203" s="5">
        <v>4.7</v>
      </c>
      <c r="E1203" s="5">
        <f t="shared" si="25"/>
        <v>2.4500000000000002</v>
      </c>
      <c r="F1203" s="5">
        <f>AVERAGE((Table1[[#This Row],[thermo]]*$S$7),(Table1[[#This Row],[1022]]*$T$7),( Table1[[#This Row],[1020]]*$U$7))</f>
        <v>1.3143011843738674</v>
      </c>
      <c r="G1203" s="5">
        <f>AVERAGE((Table1[[#This Row],[thermo]]*$S$8),(Table1[[#This Row],[1022]]*$T$8),( Table1[[#This Row],[1020]]*$U$8))</f>
        <v>1.5605561527027445</v>
      </c>
      <c r="H1203" s="5">
        <v>4.4000000000000004</v>
      </c>
      <c r="I1203" s="7">
        <v>3.4469400000000001</v>
      </c>
      <c r="J1203" s="7">
        <f>Table1[[#This Row],[modulair]]-Table1[[#This Row],[adjusted_weighted_FEM_avg]]</f>
        <v>2.8394438472972556</v>
      </c>
      <c r="K1203" s="5">
        <f>Table1[[#This Row],[purpleair]]-Table1[[#This Row],[adjusted_weighted_FEM_avg]]</f>
        <v>1.8863838472972556</v>
      </c>
      <c r="L1203" s="5">
        <f>ABS(Table1[[#This Row],[modulair_err]])</f>
        <v>2.8394438472972556</v>
      </c>
      <c r="M1203" s="5">
        <f>ABS(Table1[[#This Row],[purpleair_err]])</f>
        <v>1.8863838472972556</v>
      </c>
      <c r="N1203" s="5">
        <f>Table1[[#This Row],[modulair_err]]^2</f>
        <v>8.0624413619542405</v>
      </c>
      <c r="O1203" s="5">
        <f>Table1[[#This Row],[purpleair_err]]^2</f>
        <v>3.5584440193439959</v>
      </c>
      <c r="P1203" s="5"/>
      <c r="Q1203" s="5"/>
    </row>
    <row r="1204" spans="1:17" x14ac:dyDescent="0.3">
      <c r="A1204" s="2">
        <v>45553.583333333299</v>
      </c>
      <c r="B1204" s="5">
        <v>2.5</v>
      </c>
      <c r="C1204" s="5"/>
      <c r="D1204" s="5">
        <v>5.7</v>
      </c>
      <c r="E1204" s="5">
        <f t="shared" si="25"/>
        <v>4.0999999999999996</v>
      </c>
      <c r="F1204" s="5">
        <f>AVERAGE((Table1[[#This Row],[thermo]]*$S$7),(Table1[[#This Row],[1022]]*$T$7),( Table1[[#This Row],[1020]]*$U$7))</f>
        <v>1.9697465404831009</v>
      </c>
      <c r="G1204" s="5">
        <f>AVERAGE((Table1[[#This Row],[thermo]]*$S$8),(Table1[[#This Row],[1022]]*$T$8),( Table1[[#This Row],[1020]]*$U$8))</f>
        <v>2.5063890739493151</v>
      </c>
      <c r="H1204" s="5">
        <v>4.5999999999999996</v>
      </c>
      <c r="I1204" s="7">
        <v>3.8942329999999998</v>
      </c>
      <c r="J1204" s="7">
        <f>Table1[[#This Row],[modulair]]-Table1[[#This Row],[adjusted_weighted_FEM_avg]]</f>
        <v>2.0936109260506846</v>
      </c>
      <c r="K1204" s="5">
        <f>Table1[[#This Row],[purpleair]]-Table1[[#This Row],[adjusted_weighted_FEM_avg]]</f>
        <v>1.3878439260506847</v>
      </c>
      <c r="L1204" s="5">
        <f>ABS(Table1[[#This Row],[modulair_err]])</f>
        <v>2.0936109260506846</v>
      </c>
      <c r="M1204" s="5">
        <f>ABS(Table1[[#This Row],[purpleair_err]])</f>
        <v>1.3878439260506847</v>
      </c>
      <c r="N1204" s="5">
        <f>Table1[[#This Row],[modulair_err]]^2</f>
        <v>4.383206709678805</v>
      </c>
      <c r="O1204" s="5">
        <f>Table1[[#This Row],[purpleair_err]]^2</f>
        <v>1.9261107630757786</v>
      </c>
      <c r="P1204" s="5"/>
      <c r="Q1204" s="5"/>
    </row>
    <row r="1205" spans="1:17" x14ac:dyDescent="0.3">
      <c r="A1205" s="2">
        <v>45553.625</v>
      </c>
      <c r="B1205" s="5">
        <v>3.8</v>
      </c>
      <c r="C1205" s="5"/>
      <c r="D1205" s="5">
        <v>4.7</v>
      </c>
      <c r="E1205" s="5">
        <f t="shared" si="25"/>
        <v>4.25</v>
      </c>
      <c r="F1205" s="5">
        <f>AVERAGE((Table1[[#This Row],[thermo]]*$S$7),(Table1[[#This Row],[1022]]*$T$7),( Table1[[#This Row],[1020]]*$U$7))</f>
        <v>1.9136085511620209</v>
      </c>
      <c r="G1205" s="5">
        <f>AVERAGE((Table1[[#This Row],[thermo]]*$S$8),(Table1[[#This Row],[1022]]*$T$8),( Table1[[#This Row],[1020]]*$U$8))</f>
        <v>2.5393960092307459</v>
      </c>
      <c r="H1205" s="5">
        <v>5</v>
      </c>
      <c r="I1205" s="7">
        <v>4.0253046699999997</v>
      </c>
      <c r="J1205" s="7">
        <f>Table1[[#This Row],[modulair]]-Table1[[#This Row],[adjusted_weighted_FEM_avg]]</f>
        <v>2.4606039907692541</v>
      </c>
      <c r="K1205" s="5">
        <f>Table1[[#This Row],[purpleair]]-Table1[[#This Row],[adjusted_weighted_FEM_avg]]</f>
        <v>1.4859086607692538</v>
      </c>
      <c r="L1205" s="5">
        <f>ABS(Table1[[#This Row],[modulair_err]])</f>
        <v>2.4606039907692541</v>
      </c>
      <c r="M1205" s="5">
        <f>ABS(Table1[[#This Row],[purpleair_err]])</f>
        <v>1.4859086607692538</v>
      </c>
      <c r="N1205" s="5">
        <f>Table1[[#This Row],[modulair_err]]^2</f>
        <v>6.0545719993895792</v>
      </c>
      <c r="O1205" s="5">
        <f>Table1[[#This Row],[purpleair_err]]^2</f>
        <v>2.2079245481490775</v>
      </c>
      <c r="P1205" s="5"/>
      <c r="Q1205" s="5"/>
    </row>
    <row r="1206" spans="1:17" x14ac:dyDescent="0.3">
      <c r="A1206" s="2">
        <v>45553.666666666701</v>
      </c>
      <c r="B1206" s="5">
        <v>4.4000000000000004</v>
      </c>
      <c r="C1206" s="5"/>
      <c r="D1206" s="5">
        <v>4</v>
      </c>
      <c r="E1206" s="5">
        <f t="shared" si="25"/>
        <v>4.2</v>
      </c>
      <c r="F1206" s="5">
        <f>AVERAGE((Table1[[#This Row],[thermo]]*$S$7),(Table1[[#This Row],[1022]]*$T$7),( Table1[[#This Row],[1020]]*$U$7))</f>
        <v>1.8227049353860629</v>
      </c>
      <c r="G1206" s="5">
        <f>AVERAGE((Table1[[#This Row],[thermo]]*$S$8),(Table1[[#This Row],[1022]]*$T$8),( Table1[[#This Row],[1020]]*$U$8))</f>
        <v>2.4782118762822805</v>
      </c>
      <c r="H1206" s="5">
        <v>5.3</v>
      </c>
      <c r="I1206" s="7">
        <v>4.1765660000000002</v>
      </c>
      <c r="J1206" s="7">
        <f>Table1[[#This Row],[modulair]]-Table1[[#This Row],[adjusted_weighted_FEM_avg]]</f>
        <v>2.8217881237177194</v>
      </c>
      <c r="K1206" s="5">
        <f>Table1[[#This Row],[purpleair]]-Table1[[#This Row],[adjusted_weighted_FEM_avg]]</f>
        <v>1.6983541237177198</v>
      </c>
      <c r="L1206" s="5">
        <f>ABS(Table1[[#This Row],[modulair_err]])</f>
        <v>2.8217881237177194</v>
      </c>
      <c r="M1206" s="5">
        <f>ABS(Table1[[#This Row],[purpleair_err]])</f>
        <v>1.6983541237177198</v>
      </c>
      <c r="N1206" s="5">
        <f>Table1[[#This Row],[modulair_err]]^2</f>
        <v>7.9624882151543668</v>
      </c>
      <c r="O1206" s="5">
        <f>Table1[[#This Row],[purpleair_err]]^2</f>
        <v>2.8844067295489837</v>
      </c>
      <c r="P1206" s="5"/>
      <c r="Q1206" s="5"/>
    </row>
    <row r="1207" spans="1:17" x14ac:dyDescent="0.3">
      <c r="A1207" s="2">
        <v>45553.708333333299</v>
      </c>
      <c r="B1207" s="5">
        <v>4.4000000000000004</v>
      </c>
      <c r="C1207" s="5"/>
      <c r="D1207" s="5">
        <v>4.7</v>
      </c>
      <c r="E1207" s="5">
        <f t="shared" si="25"/>
        <v>4.5500000000000007</v>
      </c>
      <c r="F1207" s="5">
        <f>AVERAGE((Table1[[#This Row],[thermo]]*$S$7),(Table1[[#This Row],[1022]]*$T$7),( Table1[[#This Row],[1020]]*$U$7))</f>
        <v>2.0134931122933799</v>
      </c>
      <c r="G1207" s="5">
        <f>AVERAGE((Table1[[#This Row],[thermo]]*$S$8),(Table1[[#This Row],[1022]]*$T$8),( Table1[[#This Row],[1020]]*$U$8))</f>
        <v>2.7025359853187463</v>
      </c>
      <c r="H1207" s="5">
        <v>4.4000000000000004</v>
      </c>
      <c r="I1207" s="7">
        <v>3.921338</v>
      </c>
      <c r="J1207" s="7">
        <f>Table1[[#This Row],[modulair]]-Table1[[#This Row],[adjusted_weighted_FEM_avg]]</f>
        <v>1.6974640146812541</v>
      </c>
      <c r="K1207" s="5">
        <f>Table1[[#This Row],[purpleair]]-Table1[[#This Row],[adjusted_weighted_FEM_avg]]</f>
        <v>1.2188020146812537</v>
      </c>
      <c r="L1207" s="5">
        <f>ABS(Table1[[#This Row],[modulair_err]])</f>
        <v>1.6974640146812541</v>
      </c>
      <c r="M1207" s="5">
        <f>ABS(Table1[[#This Row],[purpleair_err]])</f>
        <v>1.2188020146812537</v>
      </c>
      <c r="N1207" s="5">
        <f>Table1[[#This Row],[modulair_err]]^2</f>
        <v>2.8813840811378006</v>
      </c>
      <c r="O1207" s="5">
        <f>Table1[[#This Row],[purpleair_err]]^2</f>
        <v>1.4854783509910829</v>
      </c>
      <c r="P1207" s="5"/>
      <c r="Q1207" s="5"/>
    </row>
    <row r="1208" spans="1:17" x14ac:dyDescent="0.3">
      <c r="A1208" s="2">
        <v>45553.75</v>
      </c>
      <c r="B1208" s="5">
        <v>8</v>
      </c>
      <c r="C1208" s="5"/>
      <c r="D1208" s="5">
        <v>3.5</v>
      </c>
      <c r="E1208" s="5">
        <f t="shared" si="25"/>
        <v>5.75</v>
      </c>
      <c r="F1208" s="5">
        <f>AVERAGE((Table1[[#This Row],[thermo]]*$S$7),(Table1[[#This Row],[1022]]*$T$7),( Table1[[#This Row],[1020]]*$U$7))</f>
        <v>2.2857350329547046</v>
      </c>
      <c r="G1208" s="5">
        <f>AVERAGE((Table1[[#This Row],[thermo]]*$S$8),(Table1[[#This Row],[1022]]*$T$8),( Table1[[#This Row],[1020]]*$U$8))</f>
        <v>3.2968202263556634</v>
      </c>
      <c r="H1208" s="5">
        <v>4.5999999999999996</v>
      </c>
      <c r="I1208" s="7">
        <v>3.8348420000000001</v>
      </c>
      <c r="J1208" s="7">
        <f>Table1[[#This Row],[modulair]]-Table1[[#This Row],[adjusted_weighted_FEM_avg]]</f>
        <v>1.3031797736443362</v>
      </c>
      <c r="K1208" s="5">
        <f>Table1[[#This Row],[purpleair]]-Table1[[#This Row],[adjusted_weighted_FEM_avg]]</f>
        <v>0.53802177364433668</v>
      </c>
      <c r="L1208" s="5">
        <f>ABS(Table1[[#This Row],[modulair_err]])</f>
        <v>1.3031797736443362</v>
      </c>
      <c r="M1208" s="5">
        <f>ABS(Table1[[#This Row],[purpleair_err]])</f>
        <v>0.53802177364433668</v>
      </c>
      <c r="N1208" s="5">
        <f>Table1[[#This Row],[modulair_err]]^2</f>
        <v>1.6982775224357034</v>
      </c>
      <c r="O1208" s="5">
        <f>Table1[[#This Row],[purpleair_err]]^2</f>
        <v>0.28946742891539784</v>
      </c>
      <c r="P1208" s="5"/>
      <c r="Q1208" s="5"/>
    </row>
    <row r="1209" spans="1:17" x14ac:dyDescent="0.3">
      <c r="A1209" s="2">
        <v>45553.791666666701</v>
      </c>
      <c r="B1209" s="5">
        <v>7.8</v>
      </c>
      <c r="C1209" s="5"/>
      <c r="D1209" s="5">
        <v>2.2999999999999998</v>
      </c>
      <c r="E1209" s="5">
        <f t="shared" si="25"/>
        <v>5.05</v>
      </c>
      <c r="F1209" s="5">
        <f>AVERAGE((Table1[[#This Row],[thermo]]*$S$7),(Table1[[#This Row],[1022]]*$T$7),( Table1[[#This Row],[1020]]*$U$7))</f>
        <v>1.9253747331174222</v>
      </c>
      <c r="G1209" s="5">
        <f>AVERAGE((Table1[[#This Row],[thermo]]*$S$8),(Table1[[#This Row],[1022]]*$T$8),( Table1[[#This Row],[1020]]*$U$8))</f>
        <v>2.8578846188352465</v>
      </c>
      <c r="H1209" s="5">
        <v>4.0999999999999996</v>
      </c>
      <c r="I1209" s="7">
        <v>3.6583296999999999</v>
      </c>
      <c r="J1209" s="7">
        <f>Table1[[#This Row],[modulair]]-Table1[[#This Row],[adjusted_weighted_FEM_avg]]</f>
        <v>1.2421153811647532</v>
      </c>
      <c r="K1209" s="5">
        <f>Table1[[#This Row],[purpleair]]-Table1[[#This Row],[adjusted_weighted_FEM_avg]]</f>
        <v>0.80044508116475344</v>
      </c>
      <c r="L1209" s="5">
        <f>ABS(Table1[[#This Row],[modulair_err]])</f>
        <v>1.2421153811647532</v>
      </c>
      <c r="M1209" s="5">
        <f>ABS(Table1[[#This Row],[purpleair_err]])</f>
        <v>0.80044508116475344</v>
      </c>
      <c r="N1209" s="5">
        <f>Table1[[#This Row],[modulair_err]]^2</f>
        <v>1.5428506201260601</v>
      </c>
      <c r="O1209" s="5">
        <f>Table1[[#This Row],[purpleair_err]]^2</f>
        <v>0.64071232796084876</v>
      </c>
      <c r="P1209" s="5"/>
      <c r="Q1209" s="5"/>
    </row>
    <row r="1210" spans="1:17" x14ac:dyDescent="0.3">
      <c r="A1210" s="2">
        <v>45553.833333333299</v>
      </c>
      <c r="B1210" s="5">
        <v>9.1</v>
      </c>
      <c r="C1210" s="5"/>
      <c r="D1210" s="5">
        <v>0.5</v>
      </c>
      <c r="E1210" s="5">
        <f t="shared" si="25"/>
        <v>4.8</v>
      </c>
      <c r="F1210" s="5">
        <f>AVERAGE((Table1[[#This Row],[thermo]]*$S$7),(Table1[[#This Row],[1022]]*$T$7),( Table1[[#This Row],[1020]]*$U$7))</f>
        <v>1.651193113045123</v>
      </c>
      <c r="G1210" s="5">
        <f>AVERAGE((Table1[[#This Row],[thermo]]*$S$8),(Table1[[#This Row],[1022]]*$T$8),( Table1[[#This Row],[1020]]*$U$8))</f>
        <v>2.6345211437892879</v>
      </c>
      <c r="H1210" s="5">
        <v>4.7</v>
      </c>
      <c r="I1210" s="7">
        <v>3.8466632999999999</v>
      </c>
      <c r="J1210" s="7">
        <f>Table1[[#This Row],[modulair]]-Table1[[#This Row],[adjusted_weighted_FEM_avg]]</f>
        <v>2.0654788562107123</v>
      </c>
      <c r="K1210" s="5">
        <f>Table1[[#This Row],[purpleair]]-Table1[[#This Row],[adjusted_weighted_FEM_avg]]</f>
        <v>1.212142156210712</v>
      </c>
      <c r="L1210" s="5">
        <f>ABS(Table1[[#This Row],[modulair_err]])</f>
        <v>2.0654788562107123</v>
      </c>
      <c r="M1210" s="5">
        <f>ABS(Table1[[#This Row],[purpleair_err]])</f>
        <v>1.212142156210712</v>
      </c>
      <c r="N1210" s="5">
        <f>Table1[[#This Row],[modulair_err]]^2</f>
        <v>4.266202905453512</v>
      </c>
      <c r="O1210" s="5">
        <f>Table1[[#This Row],[purpleair_err]]^2</f>
        <v>1.4692886068631541</v>
      </c>
      <c r="P1210" s="5"/>
      <c r="Q1210" s="5"/>
    </row>
    <row r="1211" spans="1:17" x14ac:dyDescent="0.3">
      <c r="A1211" s="2">
        <v>45553.875</v>
      </c>
      <c r="B1211" s="5">
        <v>4.2</v>
      </c>
      <c r="C1211" s="5"/>
      <c r="D1211" s="5">
        <v>-1.2</v>
      </c>
      <c r="E1211" s="5">
        <f t="shared" si="25"/>
        <v>1.5</v>
      </c>
      <c r="F1211" s="5">
        <f>AVERAGE((Table1[[#This Row],[thermo]]*$S$7),(Table1[[#This Row],[1022]]*$T$7),( Table1[[#This Row],[1020]]*$U$7))</f>
        <v>0.37212648179268348</v>
      </c>
      <c r="G1211" s="5">
        <f>AVERAGE((Table1[[#This Row],[thermo]]*$S$8),(Table1[[#This Row],[1022]]*$T$8),( Table1[[#This Row],[1020]]*$U$8))</f>
        <v>0.75742421712491792</v>
      </c>
      <c r="H1211" s="5">
        <v>4.2</v>
      </c>
      <c r="I1211" s="7">
        <v>3.6291267</v>
      </c>
      <c r="J1211" s="7">
        <f>Table1[[#This Row],[modulair]]-Table1[[#This Row],[adjusted_weighted_FEM_avg]]</f>
        <v>3.4425757828750823</v>
      </c>
      <c r="K1211" s="5">
        <f>Table1[[#This Row],[purpleair]]-Table1[[#This Row],[adjusted_weighted_FEM_avg]]</f>
        <v>2.8717024828750821</v>
      </c>
      <c r="L1211" s="5">
        <f>ABS(Table1[[#This Row],[modulair_err]])</f>
        <v>3.4425757828750823</v>
      </c>
      <c r="M1211" s="5">
        <f>ABS(Table1[[#This Row],[purpleair_err]])</f>
        <v>2.8717024828750821</v>
      </c>
      <c r="N1211" s="5">
        <f>Table1[[#This Row],[modulair_err]]^2</f>
        <v>11.851328020837986</v>
      </c>
      <c r="O1211" s="5">
        <f>Table1[[#This Row],[purpleair_err]]^2</f>
        <v>8.2466751501509119</v>
      </c>
      <c r="P1211" s="5"/>
      <c r="Q1211" s="5"/>
    </row>
    <row r="1212" spans="1:17" x14ac:dyDescent="0.3">
      <c r="A1212" s="2">
        <v>45553.916666666701</v>
      </c>
      <c r="B1212" s="5">
        <v>0.9</v>
      </c>
      <c r="C1212" s="5"/>
      <c r="D1212" s="5">
        <v>0</v>
      </c>
      <c r="E1212" s="5">
        <f t="shared" si="25"/>
        <v>0.45</v>
      </c>
      <c r="F1212" s="5">
        <f>AVERAGE((Table1[[#This Row],[thermo]]*$S$7),(Table1[[#This Row],[1022]]*$T$7),( Table1[[#This Row],[1020]]*$U$7))</f>
        <v>0.14982684169703844</v>
      </c>
      <c r="G1212" s="5">
        <f>AVERAGE((Table1[[#This Row],[thermo]]*$S$8),(Table1[[#This Row],[1022]]*$T$8),( Table1[[#This Row],[1020]]*$U$8))</f>
        <v>0.24470996413200033</v>
      </c>
      <c r="H1212" s="5">
        <v>3.6</v>
      </c>
      <c r="I1212" s="7">
        <v>3.29986333</v>
      </c>
      <c r="J1212" s="7">
        <f>Table1[[#This Row],[modulair]]-Table1[[#This Row],[adjusted_weighted_FEM_avg]]</f>
        <v>3.3552900358679998</v>
      </c>
      <c r="K1212" s="5">
        <f>Table1[[#This Row],[purpleair]]-Table1[[#This Row],[adjusted_weighted_FEM_avg]]</f>
        <v>3.0551533658679997</v>
      </c>
      <c r="L1212" s="5">
        <f>ABS(Table1[[#This Row],[modulair_err]])</f>
        <v>3.3552900358679998</v>
      </c>
      <c r="M1212" s="5">
        <f>ABS(Table1[[#This Row],[purpleair_err]])</f>
        <v>3.0551533658679997</v>
      </c>
      <c r="N1212" s="5">
        <f>Table1[[#This Row],[modulair_err]]^2</f>
        <v>11.257971224795083</v>
      </c>
      <c r="O1212" s="5">
        <f>Table1[[#This Row],[purpleair_err]]^2</f>
        <v>9.3339620889745678</v>
      </c>
      <c r="P1212" s="5"/>
      <c r="Q1212" s="5"/>
    </row>
    <row r="1213" spans="1:17" x14ac:dyDescent="0.3">
      <c r="A1213" s="2">
        <v>45553.958333333299</v>
      </c>
      <c r="B1213" s="5">
        <v>6.1</v>
      </c>
      <c r="C1213" s="5"/>
      <c r="D1213" s="5">
        <v>1.5</v>
      </c>
      <c r="E1213" s="5">
        <f t="shared" si="25"/>
        <v>3.8</v>
      </c>
      <c r="F1213" s="5">
        <f>AVERAGE((Table1[[#This Row],[thermo]]*$S$7),(Table1[[#This Row],[1022]]*$T$7),( Table1[[#This Row],[1020]]*$U$7))</f>
        <v>1.4243248458273525</v>
      </c>
      <c r="G1213" s="5">
        <f>AVERAGE((Table1[[#This Row],[thermo]]*$S$8),(Table1[[#This Row],[1022]]*$T$8),( Table1[[#This Row],[1020]]*$U$8))</f>
        <v>2.1392842762585236</v>
      </c>
      <c r="H1213" s="5">
        <v>3.6</v>
      </c>
      <c r="I1213" s="7">
        <v>3.1815172399999998</v>
      </c>
      <c r="J1213" s="7">
        <f>Table1[[#This Row],[modulair]]-Table1[[#This Row],[adjusted_weighted_FEM_avg]]</f>
        <v>1.4607157237414765</v>
      </c>
      <c r="K1213" s="5">
        <f>Table1[[#This Row],[purpleair]]-Table1[[#This Row],[adjusted_weighted_FEM_avg]]</f>
        <v>1.0422329637414762</v>
      </c>
      <c r="L1213" s="5">
        <f>ABS(Table1[[#This Row],[modulair_err]])</f>
        <v>1.4607157237414765</v>
      </c>
      <c r="M1213" s="5">
        <f>ABS(Table1[[#This Row],[purpleair_err]])</f>
        <v>1.0422329637414762</v>
      </c>
      <c r="N1213" s="5">
        <f>Table1[[#This Row],[modulair_err]]^2</f>
        <v>2.1336904255855855</v>
      </c>
      <c r="O1213" s="5">
        <f>Table1[[#This Row],[purpleair_err]]^2</f>
        <v>1.0862495507093413</v>
      </c>
      <c r="P1213" s="5"/>
      <c r="Q1213" s="5"/>
    </row>
    <row r="1214" spans="1:17" x14ac:dyDescent="0.3">
      <c r="A1214" s="2">
        <v>45554</v>
      </c>
      <c r="B1214" s="5">
        <v>2.6</v>
      </c>
      <c r="C1214" s="5"/>
      <c r="D1214" s="5">
        <v>4.7</v>
      </c>
      <c r="E1214" s="5">
        <f t="shared" si="25"/>
        <v>3.6500000000000004</v>
      </c>
      <c r="F1214" s="5">
        <f>AVERAGE((Table1[[#This Row],[thermo]]*$S$7),(Table1[[#This Row],[1022]]*$T$7),( Table1[[#This Row],[1020]]*$U$7))</f>
        <v>1.7138394288993031</v>
      </c>
      <c r="G1214" s="5">
        <f>AVERAGE((Table1[[#This Row],[thermo]]*$S$8),(Table1[[#This Row],[1022]]*$T$8),( Table1[[#This Row],[1020]]*$U$8))</f>
        <v>2.2131160570547457</v>
      </c>
      <c r="H1214" s="5">
        <v>3.7</v>
      </c>
      <c r="I1214" s="7">
        <v>3.5241419999999999</v>
      </c>
      <c r="J1214" s="7">
        <f>Table1[[#This Row],[modulair]]-Table1[[#This Row],[adjusted_weighted_FEM_avg]]</f>
        <v>1.4868839429452545</v>
      </c>
      <c r="K1214" s="5">
        <f>Table1[[#This Row],[purpleair]]-Table1[[#This Row],[adjusted_weighted_FEM_avg]]</f>
        <v>1.3110259429452542</v>
      </c>
      <c r="L1214" s="5">
        <f>ABS(Table1[[#This Row],[modulair_err]])</f>
        <v>1.4868839429452545</v>
      </c>
      <c r="M1214" s="5">
        <f>ABS(Table1[[#This Row],[purpleair_err]])</f>
        <v>1.3110259429452542</v>
      </c>
      <c r="N1214" s="5">
        <f>Table1[[#This Row],[modulair_err]]^2</f>
        <v>2.2108238597884267</v>
      </c>
      <c r="O1214" s="5">
        <f>Table1[[#This Row],[purpleair_err]]^2</f>
        <v>1.718789023075493</v>
      </c>
      <c r="P1214" s="5"/>
      <c r="Q1214" s="5"/>
    </row>
    <row r="1215" spans="1:17" x14ac:dyDescent="0.3">
      <c r="A1215" s="2">
        <v>45554.041666666701</v>
      </c>
      <c r="B1215" s="5">
        <v>5.3</v>
      </c>
      <c r="C1215" s="5"/>
      <c r="D1215" s="5">
        <v>4</v>
      </c>
      <c r="E1215" s="5">
        <f t="shared" si="25"/>
        <v>4.6500000000000004</v>
      </c>
      <c r="F1215" s="5">
        <f>AVERAGE((Table1[[#This Row],[thermo]]*$S$7),(Table1[[#This Row],[1022]]*$T$7),( Table1[[#This Row],[1020]]*$U$7))</f>
        <v>1.9725317770831012</v>
      </c>
      <c r="G1215" s="5">
        <f>AVERAGE((Table1[[#This Row],[thermo]]*$S$8),(Table1[[#This Row],[1022]]*$T$8),( Table1[[#This Row],[1020]]*$U$8))</f>
        <v>2.7229218404142812</v>
      </c>
      <c r="H1215" s="5">
        <v>3.2</v>
      </c>
      <c r="I1215" s="7">
        <v>3.0937893000000001</v>
      </c>
      <c r="J1215" s="7">
        <f>Table1[[#This Row],[modulair]]-Table1[[#This Row],[adjusted_weighted_FEM_avg]]</f>
        <v>0.47707815958571897</v>
      </c>
      <c r="K1215" s="5">
        <f>Table1[[#This Row],[purpleair]]-Table1[[#This Row],[adjusted_weighted_FEM_avg]]</f>
        <v>0.37086745958571887</v>
      </c>
      <c r="L1215" s="5">
        <f>ABS(Table1[[#This Row],[modulair_err]])</f>
        <v>0.47707815958571897</v>
      </c>
      <c r="M1215" s="5">
        <f>ABS(Table1[[#This Row],[purpleair_err]])</f>
        <v>0.37086745958571887</v>
      </c>
      <c r="N1215" s="5">
        <f>Table1[[#This Row],[modulair_err]]^2</f>
        <v>0.22760357035369674</v>
      </c>
      <c r="O1215" s="5">
        <f>Table1[[#This Row],[purpleair_err]]^2</f>
        <v>0.13754267257956482</v>
      </c>
      <c r="P1215" s="5"/>
      <c r="Q1215" s="5"/>
    </row>
    <row r="1216" spans="1:17" x14ac:dyDescent="0.3">
      <c r="A1216" s="2">
        <v>45554.083333333299</v>
      </c>
      <c r="B1216" s="5">
        <v>4</v>
      </c>
      <c r="C1216" s="5"/>
      <c r="D1216" s="5">
        <v>4</v>
      </c>
      <c r="E1216" s="5">
        <f t="shared" si="25"/>
        <v>4</v>
      </c>
      <c r="F1216" s="5">
        <f>AVERAGE((Table1[[#This Row],[thermo]]*$S$7),(Table1[[#This Row],[1022]]*$T$7),( Table1[[#This Row],[1020]]*$U$7))</f>
        <v>1.7561152279651571</v>
      </c>
      <c r="G1216" s="5">
        <f>AVERAGE((Table1[[#This Row],[thermo]]*$S$8),(Table1[[#This Row],[1022]]*$T$8),( Table1[[#This Row],[1020]]*$U$8))</f>
        <v>2.3694518922236139</v>
      </c>
      <c r="H1216" s="5">
        <v>2.9</v>
      </c>
      <c r="I1216" s="7">
        <v>2.8699337900000002</v>
      </c>
      <c r="J1216" s="7">
        <f>Table1[[#This Row],[modulair]]-Table1[[#This Row],[adjusted_weighted_FEM_avg]]</f>
        <v>0.53054810777638606</v>
      </c>
      <c r="K1216" s="5">
        <f>Table1[[#This Row],[purpleair]]-Table1[[#This Row],[adjusted_weighted_FEM_avg]]</f>
        <v>0.5004818977763863</v>
      </c>
      <c r="L1216" s="5">
        <f>ABS(Table1[[#This Row],[modulair_err]])</f>
        <v>0.53054810777638606</v>
      </c>
      <c r="M1216" s="5">
        <f>ABS(Table1[[#This Row],[purpleair_err]])</f>
        <v>0.5004818977763863</v>
      </c>
      <c r="N1216" s="5">
        <f>Table1[[#This Row],[modulair_err]]^2</f>
        <v>0.28148129466510374</v>
      </c>
      <c r="O1216" s="5">
        <f>Table1[[#This Row],[purpleair_err]]^2</f>
        <v>0.25048213000185321</v>
      </c>
      <c r="P1216" s="5"/>
      <c r="Q1216" s="5"/>
    </row>
    <row r="1217" spans="1:17" x14ac:dyDescent="0.3">
      <c r="A1217" s="2">
        <v>45554.125</v>
      </c>
      <c r="B1217" s="5">
        <v>10.1</v>
      </c>
      <c r="C1217" s="5"/>
      <c r="D1217" s="5">
        <v>6.5</v>
      </c>
      <c r="E1217" s="5">
        <f t="shared" si="25"/>
        <v>8.3000000000000007</v>
      </c>
      <c r="F1217" s="5">
        <f>AVERAGE((Table1[[#This Row],[thermo]]*$S$7),(Table1[[#This Row],[1022]]*$T$7),( Table1[[#This Row],[1020]]*$U$7))</f>
        <v>3.4529946122315338</v>
      </c>
      <c r="G1217" s="5">
        <f>AVERAGE((Table1[[#This Row],[thermo]]*$S$8),(Table1[[#This Row],[1022]]*$T$8),( Table1[[#This Row],[1020]]*$U$8))</f>
        <v>4.8291991813913731</v>
      </c>
      <c r="H1217" s="5">
        <v>3</v>
      </c>
      <c r="I1217" s="7">
        <v>2.6458487000000002</v>
      </c>
      <c r="J1217" s="7">
        <f>Table1[[#This Row],[modulair]]-Table1[[#This Row],[adjusted_weighted_FEM_avg]]</f>
        <v>-1.8291991813913731</v>
      </c>
      <c r="K1217" s="5">
        <f>Table1[[#This Row],[purpleair]]-Table1[[#This Row],[adjusted_weighted_FEM_avg]]</f>
        <v>-2.1833504813913729</v>
      </c>
      <c r="L1217" s="5">
        <f>ABS(Table1[[#This Row],[modulair_err]])</f>
        <v>1.8291991813913731</v>
      </c>
      <c r="M1217" s="5">
        <f>ABS(Table1[[#This Row],[purpleair_err]])</f>
        <v>2.1833504813913729</v>
      </c>
      <c r="N1217" s="5">
        <f>Table1[[#This Row],[modulair_err]]^2</f>
        <v>3.3459696452028691</v>
      </c>
      <c r="O1217" s="5">
        <f>Table1[[#This Row],[purpleair_err]]^2</f>
        <v>4.7670193245919394</v>
      </c>
      <c r="P1217" s="5"/>
      <c r="Q1217" s="5"/>
    </row>
    <row r="1218" spans="1:17" x14ac:dyDescent="0.3">
      <c r="A1218" s="2">
        <v>45554.166666666701</v>
      </c>
      <c r="B1218" s="5">
        <v>-0.8</v>
      </c>
      <c r="C1218" s="5"/>
      <c r="D1218" s="5">
        <v>3.5</v>
      </c>
      <c r="E1218" s="5">
        <f t="shared" si="25"/>
        <v>1.35</v>
      </c>
      <c r="F1218" s="5">
        <f>AVERAGE((Table1[[#This Row],[thermo]]*$S$7),(Table1[[#This Row],[1022]]*$T$7),( Table1[[#This Row],[1020]]*$U$7))</f>
        <v>0.82076146969477326</v>
      </c>
      <c r="G1218" s="5">
        <f>AVERAGE((Table1[[#This Row],[thermo]]*$S$8),(Table1[[#This Row],[1022]]*$T$8),( Table1[[#This Row],[1020]]*$U$8))</f>
        <v>0.90410057706499369</v>
      </c>
      <c r="H1218" s="5">
        <v>3.2</v>
      </c>
      <c r="I1218" s="7">
        <v>2.7658163999999998</v>
      </c>
      <c r="J1218" s="7">
        <f>Table1[[#This Row],[modulair]]-Table1[[#This Row],[adjusted_weighted_FEM_avg]]</f>
        <v>2.2958994229350065</v>
      </c>
      <c r="K1218" s="5">
        <f>Table1[[#This Row],[purpleair]]-Table1[[#This Row],[adjusted_weighted_FEM_avg]]</f>
        <v>1.8617158229350061</v>
      </c>
      <c r="L1218" s="5">
        <f>ABS(Table1[[#This Row],[modulair_err]])</f>
        <v>2.2958994229350065</v>
      </c>
      <c r="M1218" s="5">
        <f>ABS(Table1[[#This Row],[purpleair_err]])</f>
        <v>1.8617158229350061</v>
      </c>
      <c r="N1218" s="5">
        <f>Table1[[#This Row],[modulair_err]]^2</f>
        <v>5.2711541602332961</v>
      </c>
      <c r="O1218" s="5">
        <f>Table1[[#This Row],[purpleair_err]]^2</f>
        <v>3.4659858053665671</v>
      </c>
      <c r="P1218" s="5"/>
      <c r="Q1218" s="5"/>
    </row>
    <row r="1219" spans="1:17" x14ac:dyDescent="0.3">
      <c r="A1219" s="2">
        <v>45554.208333333299</v>
      </c>
      <c r="B1219" s="5">
        <v>10.4</v>
      </c>
      <c r="C1219" s="5"/>
      <c r="D1219" s="5">
        <v>1</v>
      </c>
      <c r="E1219" s="5">
        <f t="shared" ref="E1219:E1282" si="26">AVERAGE(B1219:D1219)</f>
        <v>5.7</v>
      </c>
      <c r="F1219" s="5">
        <f>AVERAGE((Table1[[#This Row],[thermo]]*$S$7),(Table1[[#This Row],[1022]]*$T$7),( Table1[[#This Row],[1020]]*$U$7))</f>
        <v>2.0038869313825796</v>
      </c>
      <c r="G1219" s="5">
        <f>AVERAGE((Table1[[#This Row],[thermo]]*$S$8),(Table1[[#This Row],[1022]]*$T$8),( Table1[[#This Row],[1020]]*$U$8))</f>
        <v>3.1482225984345735</v>
      </c>
      <c r="H1219" s="5">
        <v>3.1</v>
      </c>
      <c r="I1219" s="7">
        <v>2.8291753000000002</v>
      </c>
      <c r="J1219" s="7">
        <f>Table1[[#This Row],[modulair]]-Table1[[#This Row],[adjusted_weighted_FEM_avg]]</f>
        <v>-4.8222598434573438E-2</v>
      </c>
      <c r="K1219" s="5">
        <f>Table1[[#This Row],[purpleair]]-Table1[[#This Row],[adjusted_weighted_FEM_avg]]</f>
        <v>-0.31904729843457336</v>
      </c>
      <c r="L1219" s="5">
        <f>ABS(Table1[[#This Row],[modulair_err]])</f>
        <v>4.8222598434573438E-2</v>
      </c>
      <c r="M1219" s="5">
        <f>ABS(Table1[[#This Row],[purpleair_err]])</f>
        <v>0.31904729843457336</v>
      </c>
      <c r="N1219" s="5">
        <f>Table1[[#This Row],[modulair_err]]^2</f>
        <v>2.3254189997821248E-3</v>
      </c>
      <c r="O1219" s="5">
        <f>Table1[[#This Row],[purpleair_err]]^2</f>
        <v>0.10179117863839972</v>
      </c>
      <c r="P1219" s="5"/>
      <c r="Q1219" s="5"/>
    </row>
    <row r="1220" spans="1:17" x14ac:dyDescent="0.3">
      <c r="A1220" s="2">
        <v>45554.25</v>
      </c>
      <c r="B1220" s="5">
        <v>5</v>
      </c>
      <c r="C1220" s="5"/>
      <c r="D1220" s="5">
        <v>2.5</v>
      </c>
      <c r="E1220" s="5">
        <f t="shared" si="26"/>
        <v>3.75</v>
      </c>
      <c r="F1220" s="5">
        <f>AVERAGE((Table1[[#This Row],[thermo]]*$S$7),(Table1[[#This Row],[1022]]*$T$7),( Table1[[#This Row],[1020]]*$U$7))</f>
        <v>1.5137576888588853</v>
      </c>
      <c r="G1220" s="5">
        <f>AVERAGE((Table1[[#This Row],[thermo]]*$S$8),(Table1[[#This Row],[1022]]*$T$8),( Table1[[#This Row],[1020]]*$U$8))</f>
        <v>2.160657333006426</v>
      </c>
      <c r="H1220" s="5">
        <v>3.7</v>
      </c>
      <c r="I1220" s="7">
        <v>2.9511859999999999</v>
      </c>
      <c r="J1220" s="7">
        <f>Table1[[#This Row],[modulair]]-Table1[[#This Row],[adjusted_weighted_FEM_avg]]</f>
        <v>1.5393426669935741</v>
      </c>
      <c r="K1220" s="5">
        <f>Table1[[#This Row],[purpleair]]-Table1[[#This Row],[adjusted_weighted_FEM_avg]]</f>
        <v>0.79052866699357383</v>
      </c>
      <c r="L1220" s="5">
        <f>ABS(Table1[[#This Row],[modulair_err]])</f>
        <v>1.5393426669935741</v>
      </c>
      <c r="M1220" s="5">
        <f>ABS(Table1[[#This Row],[purpleair_err]])</f>
        <v>0.79052866699357383</v>
      </c>
      <c r="N1220" s="5">
        <f>Table1[[#This Row],[modulair_err]]^2</f>
        <v>2.3695758464268897</v>
      </c>
      <c r="O1220" s="5">
        <f>Table1[[#This Row],[purpleair_err]]^2</f>
        <v>0.6249355733386367</v>
      </c>
      <c r="P1220" s="5"/>
      <c r="Q1220" s="5"/>
    </row>
    <row r="1221" spans="1:17" x14ac:dyDescent="0.3">
      <c r="A1221" s="2">
        <v>45554.291666666701</v>
      </c>
      <c r="B1221" s="5">
        <v>-2.7</v>
      </c>
      <c r="C1221" s="5"/>
      <c r="D1221" s="5">
        <v>7.9</v>
      </c>
      <c r="E1221" s="5">
        <f t="shared" si="26"/>
        <v>2.6</v>
      </c>
      <c r="F1221" s="5">
        <f>AVERAGE((Table1[[#This Row],[thermo]]*$S$7),(Table1[[#This Row],[1022]]*$T$7),( Table1[[#This Row],[1020]]*$U$7))</f>
        <v>1.7037003285771772</v>
      </c>
      <c r="G1221" s="5">
        <f>AVERAGE((Table1[[#This Row],[thermo]]*$S$8),(Table1[[#This Row],[1022]]*$T$8),( Table1[[#This Row],[1020]]*$U$8))</f>
        <v>1.797527909586967</v>
      </c>
      <c r="H1221" s="5">
        <v>3.3</v>
      </c>
      <c r="I1221" s="7">
        <v>2.946148</v>
      </c>
      <c r="J1221" s="7">
        <f>Table1[[#This Row],[modulair]]-Table1[[#This Row],[adjusted_weighted_FEM_avg]]</f>
        <v>1.5024720904130329</v>
      </c>
      <c r="K1221" s="5">
        <f>Table1[[#This Row],[purpleair]]-Table1[[#This Row],[adjusted_weighted_FEM_avg]]</f>
        <v>1.148620090413033</v>
      </c>
      <c r="L1221" s="5">
        <f>ABS(Table1[[#This Row],[modulair_err]])</f>
        <v>1.5024720904130329</v>
      </c>
      <c r="M1221" s="5">
        <f>ABS(Table1[[#This Row],[purpleair_err]])</f>
        <v>1.148620090413033</v>
      </c>
      <c r="N1221" s="5">
        <f>Table1[[#This Row],[modulair_err]]^2</f>
        <v>2.257422382470109</v>
      </c>
      <c r="O1221" s="5">
        <f>Table1[[#This Row],[purpleair_err]]^2</f>
        <v>1.3193281121004441</v>
      </c>
      <c r="P1221" s="5"/>
      <c r="Q1221" s="5"/>
    </row>
    <row r="1222" spans="1:17" x14ac:dyDescent="0.3">
      <c r="A1222" s="2">
        <v>45554.333333333299</v>
      </c>
      <c r="B1222" s="5">
        <v>-7</v>
      </c>
      <c r="C1222" s="5"/>
      <c r="D1222" s="5">
        <v>10.1</v>
      </c>
      <c r="E1222" s="5">
        <f t="shared" si="26"/>
        <v>1.5499999999999998</v>
      </c>
      <c r="F1222" s="5">
        <f>AVERAGE((Table1[[#This Row],[thermo]]*$S$7),(Table1[[#This Row],[1022]]*$T$7),( Table1[[#This Row],[1020]]*$U$7))</f>
        <v>1.5874809583682914</v>
      </c>
      <c r="G1222" s="5">
        <f>AVERAGE((Table1[[#This Row],[thermo]]*$S$8),(Table1[[#This Row],[1022]]*$T$8),( Table1[[#This Row],[1020]]*$U$8))</f>
        <v>1.3333767093566182</v>
      </c>
      <c r="H1222" s="5">
        <v>3.5</v>
      </c>
      <c r="I1222" s="7">
        <v>3.7293493</v>
      </c>
      <c r="J1222" s="7">
        <f>Table1[[#This Row],[modulair]]-Table1[[#This Row],[adjusted_weighted_FEM_avg]]</f>
        <v>2.1666232906433818</v>
      </c>
      <c r="K1222" s="5">
        <f>Table1[[#This Row],[purpleair]]-Table1[[#This Row],[adjusted_weighted_FEM_avg]]</f>
        <v>2.3959725906433817</v>
      </c>
      <c r="L1222" s="5">
        <f>ABS(Table1[[#This Row],[modulair_err]])</f>
        <v>2.1666232906433818</v>
      </c>
      <c r="M1222" s="5">
        <f>ABS(Table1[[#This Row],[purpleair_err]])</f>
        <v>2.3959725906433817</v>
      </c>
      <c r="N1222" s="5">
        <f>Table1[[#This Row],[modulair_err]]^2</f>
        <v>4.6942564835583562</v>
      </c>
      <c r="O1222" s="5">
        <f>Table1[[#This Row],[purpleair_err]]^2</f>
        <v>5.7406846551143582</v>
      </c>
      <c r="P1222" s="5"/>
      <c r="Q1222" s="5"/>
    </row>
    <row r="1223" spans="1:17" x14ac:dyDescent="0.3">
      <c r="A1223" s="2">
        <v>45554.375</v>
      </c>
      <c r="B1223" s="5">
        <v>-3</v>
      </c>
      <c r="C1223" s="5"/>
      <c r="D1223" s="5">
        <v>7.4</v>
      </c>
      <c r="E1223" s="5">
        <f t="shared" si="26"/>
        <v>2.2000000000000002</v>
      </c>
      <c r="F1223" s="5">
        <f>AVERAGE((Table1[[#This Row],[thermo]]*$S$7),(Table1[[#This Row],[1022]]*$T$7),( Table1[[#This Row],[1020]]*$U$7))</f>
        <v>1.5174807787919853</v>
      </c>
      <c r="G1223" s="5">
        <f>AVERAGE((Table1[[#This Row],[thermo]]*$S$8),(Table1[[#This Row],[1022]]*$T$8),( Table1[[#This Row],[1020]]*$U$8))</f>
        <v>1.5557264150883485</v>
      </c>
      <c r="H1223" s="5">
        <v>3.5</v>
      </c>
      <c r="I1223" s="7">
        <v>4.0599590000000001</v>
      </c>
      <c r="J1223" s="7">
        <f>Table1[[#This Row],[modulair]]-Table1[[#This Row],[adjusted_weighted_FEM_avg]]</f>
        <v>1.9442735849116515</v>
      </c>
      <c r="K1223" s="5">
        <f>Table1[[#This Row],[purpleair]]-Table1[[#This Row],[adjusted_weighted_FEM_avg]]</f>
        <v>2.5042325849116516</v>
      </c>
      <c r="L1223" s="5">
        <f>ABS(Table1[[#This Row],[modulair_err]])</f>
        <v>1.9442735849116515</v>
      </c>
      <c r="M1223" s="5">
        <f>ABS(Table1[[#This Row],[purpleair_err]])</f>
        <v>2.5042325849116516</v>
      </c>
      <c r="N1223" s="5">
        <f>Table1[[#This Row],[modulair_err]]^2</f>
        <v>3.7801997729852048</v>
      </c>
      <c r="O1223" s="5">
        <f>Table1[[#This Row],[purpleair_err]]^2</f>
        <v>6.271180839333292</v>
      </c>
      <c r="P1223" s="5"/>
      <c r="Q1223" s="5"/>
    </row>
    <row r="1224" spans="1:17" x14ac:dyDescent="0.3">
      <c r="A1224" s="2">
        <v>45554.416666666701</v>
      </c>
      <c r="B1224" s="5">
        <v>4.3</v>
      </c>
      <c r="C1224" s="5"/>
      <c r="D1224" s="5">
        <v>5</v>
      </c>
      <c r="E1224" s="5">
        <f t="shared" si="26"/>
        <v>4.6500000000000004</v>
      </c>
      <c r="F1224" s="5">
        <f>AVERAGE((Table1[[#This Row],[thermo]]*$S$7),(Table1[[#This Row],[1022]]*$T$7),( Table1[[#This Row],[1020]]*$U$7))</f>
        <v>2.0786120469698606</v>
      </c>
      <c r="G1224" s="5">
        <f>AVERAGE((Table1[[#This Row],[thermo]]*$S$8),(Table1[[#This Row],[1022]]*$T$8),( Table1[[#This Row],[1020]]*$U$8))</f>
        <v>2.7714848931768503</v>
      </c>
      <c r="H1224" s="5">
        <v>3.5</v>
      </c>
      <c r="I1224" s="7">
        <v>4.2753319999999997</v>
      </c>
      <c r="J1224" s="7">
        <f>Table1[[#This Row],[modulair]]-Table1[[#This Row],[adjusted_weighted_FEM_avg]]</f>
        <v>0.72851510682314968</v>
      </c>
      <c r="K1224" s="5">
        <f>Table1[[#This Row],[purpleair]]-Table1[[#This Row],[adjusted_weighted_FEM_avg]]</f>
        <v>1.5038471068231494</v>
      </c>
      <c r="L1224" s="5">
        <f>ABS(Table1[[#This Row],[modulair_err]])</f>
        <v>0.72851510682314968</v>
      </c>
      <c r="M1224" s="5">
        <f>ABS(Table1[[#This Row],[purpleair_err]])</f>
        <v>1.5038471068231494</v>
      </c>
      <c r="N1224" s="5">
        <f>Table1[[#This Row],[modulair_err]]^2</f>
        <v>0.53073426086954523</v>
      </c>
      <c r="O1224" s="5">
        <f>Table1[[#This Row],[purpleair_err]]^2</f>
        <v>2.2615561207003569</v>
      </c>
      <c r="P1224" s="5"/>
      <c r="Q1224" s="5"/>
    </row>
    <row r="1225" spans="1:17" x14ac:dyDescent="0.3">
      <c r="A1225" s="2">
        <v>45554.458333333299</v>
      </c>
      <c r="B1225" s="5">
        <v>-5.4</v>
      </c>
      <c r="C1225" s="5"/>
      <c r="D1225" s="5">
        <v>3.7</v>
      </c>
      <c r="E1225" s="5">
        <f t="shared" si="26"/>
        <v>-0.85000000000000009</v>
      </c>
      <c r="F1225" s="5">
        <f>AVERAGE((Table1[[#This Row],[thermo]]*$S$7),(Table1[[#This Row],[1022]]*$T$7),( Table1[[#This Row],[1020]]*$U$7))</f>
        <v>0.10949074204215951</v>
      </c>
      <c r="G1225" s="5">
        <f>AVERAGE((Table1[[#This Row],[thermo]]*$S$8),(Table1[[#This Row],[1022]]*$T$8),( Table1[[#This Row],[1020]]*$U$8))</f>
        <v>-0.28254663702782734</v>
      </c>
      <c r="H1225" s="5">
        <v>2.8</v>
      </c>
      <c r="I1225" s="7">
        <v>3.9774769999999999</v>
      </c>
      <c r="J1225" s="7">
        <f>Table1[[#This Row],[modulair]]-Table1[[#This Row],[adjusted_weighted_FEM_avg]]</f>
        <v>3.0825466370278272</v>
      </c>
      <c r="K1225" s="5">
        <f>Table1[[#This Row],[purpleair]]-Table1[[#This Row],[adjusted_weighted_FEM_avg]]</f>
        <v>4.2600236370278273</v>
      </c>
      <c r="L1225" s="5">
        <f>ABS(Table1[[#This Row],[modulair_err]])</f>
        <v>3.0825466370278272</v>
      </c>
      <c r="M1225" s="5">
        <f>ABS(Table1[[#This Row],[purpleair_err]])</f>
        <v>4.2600236370278273</v>
      </c>
      <c r="N1225" s="5">
        <f>Table1[[#This Row],[modulair_err]]^2</f>
        <v>9.5020937694515677</v>
      </c>
      <c r="O1225" s="5">
        <f>Table1[[#This Row],[purpleair_err]]^2</f>
        <v>18.147801388035798</v>
      </c>
      <c r="P1225" s="5"/>
      <c r="Q1225" s="5"/>
    </row>
    <row r="1226" spans="1:17" x14ac:dyDescent="0.3">
      <c r="A1226" s="2">
        <v>45554.5</v>
      </c>
      <c r="B1226" s="5">
        <v>2</v>
      </c>
      <c r="C1226" s="5"/>
      <c r="D1226" s="5">
        <v>2.2000000000000002</v>
      </c>
      <c r="E1226" s="5">
        <f t="shared" si="26"/>
        <v>2.1</v>
      </c>
      <c r="F1226" s="5">
        <f>AVERAGE((Table1[[#This Row],[thermo]]*$S$7),(Table1[[#This Row],[1022]]*$T$7),( Table1[[#This Row],[1020]]*$U$7))</f>
        <v>0.93256852167038351</v>
      </c>
      <c r="G1226" s="5">
        <f>AVERAGE((Table1[[#This Row],[thermo]]*$S$8),(Table1[[#This Row],[1022]]*$T$8),( Table1[[#This Row],[1020]]*$U$8))</f>
        <v>1.2488185486936543</v>
      </c>
      <c r="H1226" s="5">
        <v>2.8</v>
      </c>
      <c r="I1226" s="7">
        <v>4.1356650000000004</v>
      </c>
      <c r="J1226" s="7">
        <f>Table1[[#This Row],[modulair]]-Table1[[#This Row],[adjusted_weighted_FEM_avg]]</f>
        <v>1.5511814513063455</v>
      </c>
      <c r="K1226" s="5">
        <f>Table1[[#This Row],[purpleair]]-Table1[[#This Row],[adjusted_weighted_FEM_avg]]</f>
        <v>2.8868464513063463</v>
      </c>
      <c r="L1226" s="5">
        <f>ABS(Table1[[#This Row],[modulair_err]])</f>
        <v>1.5511814513063455</v>
      </c>
      <c r="M1226" s="5">
        <f>ABS(Table1[[#This Row],[purpleair_err]])</f>
        <v>2.8868464513063463</v>
      </c>
      <c r="N1226" s="5">
        <f>Table1[[#This Row],[modulair_err]]^2</f>
        <v>2.4061638948768604</v>
      </c>
      <c r="O1226" s="5">
        <f>Table1[[#This Row],[purpleair_err]]^2</f>
        <v>8.3338824334200456</v>
      </c>
      <c r="P1226" s="5"/>
      <c r="Q1226" s="5"/>
    </row>
    <row r="1227" spans="1:17" x14ac:dyDescent="0.3">
      <c r="A1227" s="2">
        <v>45554.541666666701</v>
      </c>
      <c r="B1227" s="5">
        <v>2.5</v>
      </c>
      <c r="C1227" s="5"/>
      <c r="D1227" s="5">
        <v>4.7</v>
      </c>
      <c r="E1227" s="5">
        <f t="shared" si="26"/>
        <v>3.6</v>
      </c>
      <c r="F1227" s="5">
        <f>AVERAGE((Table1[[#This Row],[thermo]]*$S$7),(Table1[[#This Row],[1022]]*$T$7),( Table1[[#This Row],[1020]]*$U$7))</f>
        <v>1.6971920020440765</v>
      </c>
      <c r="G1227" s="5">
        <f>AVERAGE((Table1[[#This Row],[thermo]]*$S$8),(Table1[[#This Row],[1022]]*$T$8),( Table1[[#This Row],[1020]]*$U$8))</f>
        <v>2.1859260610400786</v>
      </c>
      <c r="H1227" s="5">
        <v>2.4</v>
      </c>
      <c r="I1227" s="7">
        <v>4.1251309999999997</v>
      </c>
      <c r="J1227" s="7">
        <f>Table1[[#This Row],[modulair]]-Table1[[#This Row],[adjusted_weighted_FEM_avg]]</f>
        <v>0.21407393895992133</v>
      </c>
      <c r="K1227" s="5">
        <f>Table1[[#This Row],[purpleair]]-Table1[[#This Row],[adjusted_weighted_FEM_avg]]</f>
        <v>1.9392049389599211</v>
      </c>
      <c r="L1227" s="5">
        <f>ABS(Table1[[#This Row],[modulair_err]])</f>
        <v>0.21407393895992133</v>
      </c>
      <c r="M1227" s="5">
        <f>ABS(Table1[[#This Row],[purpleair_err]])</f>
        <v>1.9392049389599211</v>
      </c>
      <c r="N1227" s="5">
        <f>Table1[[#This Row],[modulair_err]]^2</f>
        <v>4.5827651341816121E-2</v>
      </c>
      <c r="O1227" s="5">
        <f>Table1[[#This Row],[purpleair_err]]^2</f>
        <v>3.7605157952865511</v>
      </c>
      <c r="P1227" s="5"/>
      <c r="Q1227" s="5"/>
    </row>
    <row r="1228" spans="1:17" x14ac:dyDescent="0.3">
      <c r="A1228" s="2">
        <v>45554.583333333299</v>
      </c>
      <c r="B1228" s="5">
        <v>-0.3</v>
      </c>
      <c r="C1228" s="5"/>
      <c r="D1228" s="5">
        <v>1.2</v>
      </c>
      <c r="E1228" s="5">
        <f t="shared" si="26"/>
        <v>0.44999999999999996</v>
      </c>
      <c r="F1228" s="5">
        <f>AVERAGE((Table1[[#This Row],[thermo]]*$S$7),(Table1[[#This Row],[1022]]*$T$7),( Table1[[#This Row],[1020]]*$U$7))</f>
        <v>0.27712316556114974</v>
      </c>
      <c r="G1228" s="5">
        <f>AVERAGE((Table1[[#This Row],[thermo]]*$S$8),(Table1[[#This Row],[1022]]*$T$8),( Table1[[#This Row],[1020]]*$U$8))</f>
        <v>0.30298562744708352</v>
      </c>
      <c r="H1228" s="5">
        <v>1.6</v>
      </c>
      <c r="I1228" s="7">
        <v>3.9252850000000001</v>
      </c>
      <c r="J1228" s="7">
        <f>Table1[[#This Row],[modulair]]-Table1[[#This Row],[adjusted_weighted_FEM_avg]]</f>
        <v>1.2970143725529166</v>
      </c>
      <c r="K1228" s="5">
        <f>Table1[[#This Row],[purpleair]]-Table1[[#This Row],[adjusted_weighted_FEM_avg]]</f>
        <v>3.6222993725529165</v>
      </c>
      <c r="L1228" s="5">
        <f>ABS(Table1[[#This Row],[modulair_err]])</f>
        <v>1.2970143725529166</v>
      </c>
      <c r="M1228" s="5">
        <f>ABS(Table1[[#This Row],[purpleair_err]])</f>
        <v>3.6222993725529165</v>
      </c>
      <c r="N1228" s="5">
        <f>Table1[[#This Row],[modulair_err]]^2</f>
        <v>1.682246282608836</v>
      </c>
      <c r="O1228" s="5">
        <f>Table1[[#This Row],[purpleair_err]]^2</f>
        <v>13.121052744397252</v>
      </c>
      <c r="P1228" s="5"/>
      <c r="Q1228" s="5"/>
    </row>
    <row r="1229" spans="1:17" x14ac:dyDescent="0.3">
      <c r="A1229" s="2">
        <v>45554.625</v>
      </c>
      <c r="B1229" s="5">
        <v>1.3</v>
      </c>
      <c r="C1229" s="5"/>
      <c r="D1229" s="5">
        <v>-2.6</v>
      </c>
      <c r="E1229" s="5">
        <f t="shared" si="26"/>
        <v>-0.65</v>
      </c>
      <c r="F1229" s="5">
        <f>AVERAGE((Table1[[#This Row],[thermo]]*$S$7),(Table1[[#This Row],[1022]]*$T$7),( Table1[[#This Row],[1020]]*$U$7))</f>
        <v>-0.49222525082351881</v>
      </c>
      <c r="G1229" s="5">
        <f>AVERAGE((Table1[[#This Row],[thermo]]*$S$8),(Table1[[#This Row],[1022]]*$T$8),( Table1[[#This Row],[1020]]*$U$8))</f>
        <v>-0.47973388537334755</v>
      </c>
      <c r="H1229" s="5">
        <v>1.5</v>
      </c>
      <c r="I1229" s="7">
        <v>4.041887</v>
      </c>
      <c r="J1229" s="7">
        <f>Table1[[#This Row],[modulair]]-Table1[[#This Row],[adjusted_weighted_FEM_avg]]</f>
        <v>1.9797338853733475</v>
      </c>
      <c r="K1229" s="5">
        <f>Table1[[#This Row],[purpleair]]-Table1[[#This Row],[adjusted_weighted_FEM_avg]]</f>
        <v>4.5216208853733475</v>
      </c>
      <c r="L1229" s="5">
        <f>ABS(Table1[[#This Row],[modulair_err]])</f>
        <v>1.9797338853733475</v>
      </c>
      <c r="M1229" s="5">
        <f>ABS(Table1[[#This Row],[purpleair_err]])</f>
        <v>4.5216208853733475</v>
      </c>
      <c r="N1229" s="5">
        <f>Table1[[#This Row],[modulair_err]]^2</f>
        <v>3.9193462568954507</v>
      </c>
      <c r="O1229" s="5">
        <f>Table1[[#This Row],[purpleair_err]]^2</f>
        <v>20.445055431044455</v>
      </c>
      <c r="P1229" s="5"/>
      <c r="Q1229" s="5"/>
    </row>
    <row r="1230" spans="1:17" x14ac:dyDescent="0.3">
      <c r="A1230" s="2">
        <v>45554.666666666701</v>
      </c>
      <c r="B1230" s="5">
        <v>2.4</v>
      </c>
      <c r="C1230" s="5"/>
      <c r="D1230" s="5">
        <v>0.5</v>
      </c>
      <c r="E1230" s="5">
        <f t="shared" si="26"/>
        <v>1.45</v>
      </c>
      <c r="F1230" s="5">
        <f>AVERAGE((Table1[[#This Row],[thermo]]*$S$7),(Table1[[#This Row],[1022]]*$T$7),( Table1[[#This Row],[1020]]*$U$7))</f>
        <v>0.53581551374494796</v>
      </c>
      <c r="G1230" s="5">
        <f>AVERAGE((Table1[[#This Row],[thermo]]*$S$8),(Table1[[#This Row],[1022]]*$T$8),( Table1[[#This Row],[1020]]*$U$8))</f>
        <v>0.8127914108066191</v>
      </c>
      <c r="H1230" s="5">
        <v>1.6</v>
      </c>
      <c r="I1230" s="7">
        <v>4.1493099999999998</v>
      </c>
      <c r="J1230" s="7">
        <f>Table1[[#This Row],[modulair]]-Table1[[#This Row],[adjusted_weighted_FEM_avg]]</f>
        <v>0.78720858919338099</v>
      </c>
      <c r="K1230" s="5">
        <f>Table1[[#This Row],[purpleair]]-Table1[[#This Row],[adjusted_weighted_FEM_avg]]</f>
        <v>3.3365185891933806</v>
      </c>
      <c r="L1230" s="5">
        <f>ABS(Table1[[#This Row],[modulair_err]])</f>
        <v>0.78720858919338099</v>
      </c>
      <c r="M1230" s="5">
        <f>ABS(Table1[[#This Row],[purpleair_err]])</f>
        <v>3.3365185891933806</v>
      </c>
      <c r="N1230" s="5">
        <f>Table1[[#This Row],[modulair_err]]^2</f>
        <v>0.61969736289983324</v>
      </c>
      <c r="O1230" s="5">
        <f>Table1[[#This Row],[purpleair_err]]^2</f>
        <v>11.132356296032986</v>
      </c>
      <c r="P1230" s="5"/>
      <c r="Q1230" s="5"/>
    </row>
    <row r="1231" spans="1:17" x14ac:dyDescent="0.3">
      <c r="A1231" s="2">
        <v>45554.708333333299</v>
      </c>
      <c r="B1231" s="5">
        <v>6</v>
      </c>
      <c r="C1231" s="5"/>
      <c r="D1231" s="5">
        <v>4.2</v>
      </c>
      <c r="E1231" s="5">
        <f t="shared" si="26"/>
        <v>5.0999999999999996</v>
      </c>
      <c r="F1231" s="5">
        <f>AVERAGE((Table1[[#This Row],[thermo]]*$S$7),(Table1[[#This Row],[1022]]*$T$7),( Table1[[#This Row],[1020]]*$U$7))</f>
        <v>2.143574672757492</v>
      </c>
      <c r="G1231" s="5">
        <f>AVERAGE((Table1[[#This Row],[thermo]]*$S$8),(Table1[[#This Row],[1022]]*$T$8),( Table1[[#This Row],[1020]]*$U$8))</f>
        <v>2.9773444150987949</v>
      </c>
      <c r="H1231" s="5">
        <v>1.9</v>
      </c>
      <c r="I1231" s="7">
        <v>4.3387729999999998</v>
      </c>
      <c r="J1231" s="7">
        <f>Table1[[#This Row],[modulair]]-Table1[[#This Row],[adjusted_weighted_FEM_avg]]</f>
        <v>-1.077344415098795</v>
      </c>
      <c r="K1231" s="5">
        <f>Table1[[#This Row],[purpleair]]-Table1[[#This Row],[adjusted_weighted_FEM_avg]]</f>
        <v>1.3614285849012049</v>
      </c>
      <c r="L1231" s="5">
        <f>ABS(Table1[[#This Row],[modulair_err]])</f>
        <v>1.077344415098795</v>
      </c>
      <c r="M1231" s="5">
        <f>ABS(Table1[[#This Row],[purpleair_err]])</f>
        <v>1.3614285849012049</v>
      </c>
      <c r="N1231" s="5">
        <f>Table1[[#This Row],[modulair_err]]^2</f>
        <v>1.1606709887445648</v>
      </c>
      <c r="O1231" s="5">
        <f>Table1[[#This Row],[purpleair_err]]^2</f>
        <v>1.8534877917860972</v>
      </c>
      <c r="P1231" s="5"/>
      <c r="Q1231" s="5"/>
    </row>
    <row r="1232" spans="1:17" x14ac:dyDescent="0.3">
      <c r="A1232" s="2">
        <v>45554.75</v>
      </c>
      <c r="B1232" s="5">
        <v>13.5</v>
      </c>
      <c r="C1232" s="5"/>
      <c r="D1232" s="5">
        <v>4</v>
      </c>
      <c r="E1232" s="5">
        <f t="shared" si="26"/>
        <v>8.75</v>
      </c>
      <c r="F1232" s="5">
        <f>AVERAGE((Table1[[#This Row],[thermo]]*$S$7),(Table1[[#This Row],[1022]]*$T$7),( Table1[[#This Row],[1020]]*$U$7))</f>
        <v>3.3376207792116737</v>
      </c>
      <c r="G1232" s="5">
        <f>AVERAGE((Table1[[#This Row],[thermo]]*$S$8),(Table1[[#This Row],[1022]]*$T$8),( Table1[[#This Row],[1020]]*$U$8))</f>
        <v>4.9525015136169506</v>
      </c>
      <c r="H1232" s="5">
        <v>2.8</v>
      </c>
      <c r="I1232" s="7">
        <v>4.3199687000000004</v>
      </c>
      <c r="J1232" s="7">
        <f>Table1[[#This Row],[modulair]]-Table1[[#This Row],[adjusted_weighted_FEM_avg]]</f>
        <v>-2.1525015136169507</v>
      </c>
      <c r="K1232" s="5">
        <f>Table1[[#This Row],[purpleair]]-Table1[[#This Row],[adjusted_weighted_FEM_avg]]</f>
        <v>-0.63253281361695013</v>
      </c>
      <c r="L1232" s="5">
        <f>ABS(Table1[[#This Row],[modulair_err]])</f>
        <v>2.1525015136169507</v>
      </c>
      <c r="M1232" s="5">
        <f>ABS(Table1[[#This Row],[purpleair_err]])</f>
        <v>0.63253281361695013</v>
      </c>
      <c r="N1232" s="5">
        <f>Table1[[#This Row],[modulair_err]]^2</f>
        <v>4.6332627661232637</v>
      </c>
      <c r="O1232" s="5">
        <f>Table1[[#This Row],[purpleair_err]]^2</f>
        <v>0.40009776030217536</v>
      </c>
      <c r="P1232" s="5"/>
      <c r="Q1232" s="5"/>
    </row>
    <row r="1233" spans="1:17" x14ac:dyDescent="0.3">
      <c r="A1233" s="2">
        <v>45554.791666666701</v>
      </c>
      <c r="B1233" s="5">
        <v>17.8</v>
      </c>
      <c r="C1233" s="5"/>
      <c r="D1233" s="5">
        <v>5.2</v>
      </c>
      <c r="E1233" s="5">
        <f t="shared" si="26"/>
        <v>11.5</v>
      </c>
      <c r="F1233" s="5">
        <f>AVERAGE((Table1[[#This Row],[thermo]]*$S$7),(Table1[[#This Row],[1022]]*$T$7),( Table1[[#This Row],[1020]]*$U$7))</f>
        <v>4.3805255801132423</v>
      </c>
      <c r="G1233" s="5">
        <f>AVERAGE((Table1[[#This Row],[thermo]]*$S$8),(Table1[[#This Row],[1022]]*$T$8),( Table1[[#This Row],[1020]]*$U$8))</f>
        <v>6.5062269577387015</v>
      </c>
      <c r="H1233" s="5">
        <v>3</v>
      </c>
      <c r="I1233" s="7">
        <v>3.8404189999999998</v>
      </c>
      <c r="J1233" s="7">
        <f>Table1[[#This Row],[modulair]]-Table1[[#This Row],[adjusted_weighted_FEM_avg]]</f>
        <v>-3.5062269577387015</v>
      </c>
      <c r="K1233" s="5">
        <f>Table1[[#This Row],[purpleair]]-Table1[[#This Row],[adjusted_weighted_FEM_avg]]</f>
        <v>-2.6658079577387017</v>
      </c>
      <c r="L1233" s="5">
        <f>ABS(Table1[[#This Row],[modulair_err]])</f>
        <v>3.5062269577387015</v>
      </c>
      <c r="M1233" s="5">
        <f>ABS(Table1[[#This Row],[purpleair_err]])</f>
        <v>2.6658079577387017</v>
      </c>
      <c r="N1233" s="5">
        <f>Table1[[#This Row],[modulair_err]]^2</f>
        <v>12.29362747917359</v>
      </c>
      <c r="O1233" s="5">
        <f>Table1[[#This Row],[purpleair_err]]^2</f>
        <v>7.1065320675429877</v>
      </c>
      <c r="P1233" s="5"/>
      <c r="Q1233" s="5"/>
    </row>
    <row r="1234" spans="1:17" x14ac:dyDescent="0.3">
      <c r="A1234" s="2">
        <v>45554.833333333299</v>
      </c>
      <c r="B1234" s="5">
        <v>9.6999999999999993</v>
      </c>
      <c r="C1234" s="5"/>
      <c r="D1234" s="5">
        <v>3.2</v>
      </c>
      <c r="E1234" s="5">
        <f t="shared" si="26"/>
        <v>6.4499999999999993</v>
      </c>
      <c r="F1234" s="5">
        <f>AVERAGE((Table1[[#This Row],[thermo]]*$S$7),(Table1[[#This Row],[1022]]*$T$7),( Table1[[#This Row],[1020]]*$U$7))</f>
        <v>2.4869749279618474</v>
      </c>
      <c r="G1234" s="5">
        <f>AVERAGE((Table1[[#This Row],[thermo]]*$S$8),(Table1[[#This Row],[1022]]*$T$8),( Table1[[#This Row],[1020]]*$U$8))</f>
        <v>3.6629112547322262</v>
      </c>
      <c r="H1234" s="5">
        <v>2.9</v>
      </c>
      <c r="I1234" s="7">
        <v>3.4251450000000001</v>
      </c>
      <c r="J1234" s="7">
        <f>Table1[[#This Row],[modulair]]-Table1[[#This Row],[adjusted_weighted_FEM_avg]]</f>
        <v>-0.76291125473222632</v>
      </c>
      <c r="K1234" s="5">
        <f>Table1[[#This Row],[purpleair]]-Table1[[#This Row],[adjusted_weighted_FEM_avg]]</f>
        <v>-0.23776625473222612</v>
      </c>
      <c r="L1234" s="5">
        <f>ABS(Table1[[#This Row],[modulair_err]])</f>
        <v>0.76291125473222632</v>
      </c>
      <c r="M1234" s="5">
        <f>ABS(Table1[[#This Row],[purpleair_err]])</f>
        <v>0.23776625473222612</v>
      </c>
      <c r="N1234" s="5">
        <f>Table1[[#This Row],[modulair_err]]^2</f>
        <v>0.58203358259709992</v>
      </c>
      <c r="O1234" s="5">
        <f>Table1[[#This Row],[purpleair_err]]^2</f>
        <v>5.6532791889389838E-2</v>
      </c>
      <c r="P1234" s="5"/>
      <c r="Q1234" s="5"/>
    </row>
    <row r="1235" spans="1:17" x14ac:dyDescent="0.3">
      <c r="A1235" s="2">
        <v>45554.875</v>
      </c>
      <c r="B1235" s="5">
        <v>6.7</v>
      </c>
      <c r="C1235" s="5"/>
      <c r="D1235" s="5">
        <v>6.5</v>
      </c>
      <c r="E1235" s="5">
        <f t="shared" si="26"/>
        <v>6.6</v>
      </c>
      <c r="F1235" s="5">
        <f>AVERAGE((Table1[[#This Row],[thermo]]*$S$7),(Table1[[#This Row],[1022]]*$T$7),( Table1[[#This Row],[1020]]*$U$7))</f>
        <v>2.8869820991538333</v>
      </c>
      <c r="G1235" s="5">
        <f>AVERAGE((Table1[[#This Row],[thermo]]*$S$8),(Table1[[#This Row],[1022]]*$T$8),( Table1[[#This Row],[1020]]*$U$8))</f>
        <v>3.9047393168927056</v>
      </c>
      <c r="H1235" s="5">
        <v>3.5</v>
      </c>
      <c r="I1235" s="7">
        <v>3.2906599999999999</v>
      </c>
      <c r="J1235" s="7">
        <f>Table1[[#This Row],[modulair]]-Table1[[#This Row],[adjusted_weighted_FEM_avg]]</f>
        <v>-0.40473931689270559</v>
      </c>
      <c r="K1235" s="5">
        <f>Table1[[#This Row],[purpleair]]-Table1[[#This Row],[adjusted_weighted_FEM_avg]]</f>
        <v>-0.61407931689270567</v>
      </c>
      <c r="L1235" s="5">
        <f>ABS(Table1[[#This Row],[modulair_err]])</f>
        <v>0.40473931689270559</v>
      </c>
      <c r="M1235" s="5">
        <f>ABS(Table1[[#This Row],[purpleair_err]])</f>
        <v>0.61407931689270567</v>
      </c>
      <c r="N1235" s="5">
        <f>Table1[[#This Row],[modulair_err]]^2</f>
        <v>0.16381391463877396</v>
      </c>
      <c r="O1235" s="5">
        <f>Table1[[#This Row],[purpleair_err]]^2</f>
        <v>0.37709340743541203</v>
      </c>
      <c r="P1235" s="5"/>
      <c r="Q1235" s="5"/>
    </row>
    <row r="1236" spans="1:17" x14ac:dyDescent="0.3">
      <c r="A1236" s="2">
        <v>45554.916666666701</v>
      </c>
      <c r="B1236" s="5">
        <v>11</v>
      </c>
      <c r="C1236" s="5"/>
      <c r="D1236" s="5">
        <v>6.5</v>
      </c>
      <c r="E1236" s="5">
        <f t="shared" si="26"/>
        <v>8.75</v>
      </c>
      <c r="F1236" s="5">
        <f>AVERAGE((Table1[[#This Row],[thermo]]*$S$7),(Table1[[#This Row],[1022]]*$T$7),( Table1[[#This Row],[1020]]*$U$7))</f>
        <v>3.6028214539285721</v>
      </c>
      <c r="G1236" s="5">
        <f>AVERAGE((Table1[[#This Row],[thermo]]*$S$8),(Table1[[#This Row],[1022]]*$T$8),( Table1[[#This Row],[1020]]*$U$8))</f>
        <v>5.0739091455233742</v>
      </c>
      <c r="H1236" s="5">
        <v>3</v>
      </c>
      <c r="I1236" s="7">
        <v>2.4941270000000002</v>
      </c>
      <c r="J1236" s="7">
        <f>Table1[[#This Row],[modulair]]-Table1[[#This Row],[adjusted_weighted_FEM_avg]]</f>
        <v>-2.0739091455233742</v>
      </c>
      <c r="K1236" s="5">
        <f>Table1[[#This Row],[purpleair]]-Table1[[#This Row],[adjusted_weighted_FEM_avg]]</f>
        <v>-2.579782145523374</v>
      </c>
      <c r="L1236" s="5">
        <f>ABS(Table1[[#This Row],[modulair_err]])</f>
        <v>2.0739091455233742</v>
      </c>
      <c r="M1236" s="5">
        <f>ABS(Table1[[#This Row],[purpleair_err]])</f>
        <v>2.579782145523374</v>
      </c>
      <c r="N1236" s="5">
        <f>Table1[[#This Row],[modulair_err]]^2</f>
        <v>4.3010991438854926</v>
      </c>
      <c r="O1236" s="5">
        <f>Table1[[#This Row],[purpleair_err]]^2</f>
        <v>6.6552759183611832</v>
      </c>
      <c r="P1236" s="5"/>
      <c r="Q1236" s="5"/>
    </row>
    <row r="1237" spans="1:17" x14ac:dyDescent="0.3">
      <c r="A1237" s="2">
        <v>45554.958333333299</v>
      </c>
      <c r="B1237" s="5">
        <v>4.0999999999999996</v>
      </c>
      <c r="C1237" s="5"/>
      <c r="D1237" s="5">
        <v>3.7</v>
      </c>
      <c r="E1237" s="5">
        <f t="shared" si="26"/>
        <v>3.9</v>
      </c>
      <c r="F1237" s="5">
        <f>AVERAGE((Table1[[#This Row],[thermo]]*$S$7),(Table1[[#This Row],[1022]]*$T$7),( Table1[[#This Row],[1020]]*$U$7))</f>
        <v>1.6909962932886762</v>
      </c>
      <c r="G1237" s="5">
        <f>AVERAGE((Table1[[#This Row],[thermo]]*$S$8),(Table1[[#This Row],[1022]]*$T$8),( Table1[[#This Row],[1020]]*$U$8))</f>
        <v>2.3005029843655094</v>
      </c>
      <c r="H1237" s="5">
        <v>3</v>
      </c>
      <c r="I1237" s="7">
        <v>2.357691</v>
      </c>
      <c r="J1237" s="7">
        <f>Table1[[#This Row],[modulair]]-Table1[[#This Row],[adjusted_weighted_FEM_avg]]</f>
        <v>0.69949701563449063</v>
      </c>
      <c r="K1237" s="5">
        <f>Table1[[#This Row],[purpleair]]-Table1[[#This Row],[adjusted_weighted_FEM_avg]]</f>
        <v>5.7188015634490608E-2</v>
      </c>
      <c r="L1237" s="5">
        <f>ABS(Table1[[#This Row],[modulair_err]])</f>
        <v>0.69949701563449063</v>
      </c>
      <c r="M1237" s="5">
        <f>ABS(Table1[[#This Row],[purpleair_err]])</f>
        <v>5.7188015634490608E-2</v>
      </c>
      <c r="N1237" s="5">
        <f>Table1[[#This Row],[modulair_err]]^2</f>
        <v>0.48929607488155885</v>
      </c>
      <c r="O1237" s="5">
        <f>Table1[[#This Row],[purpleair_err]]^2</f>
        <v>3.2704691322107422E-3</v>
      </c>
      <c r="P1237" s="5"/>
      <c r="Q1237" s="5"/>
    </row>
    <row r="1238" spans="1:17" x14ac:dyDescent="0.3">
      <c r="A1238" s="2">
        <v>45555</v>
      </c>
      <c r="B1238" s="5">
        <v>-6.6</v>
      </c>
      <c r="C1238" s="5"/>
      <c r="D1238" s="5">
        <v>3</v>
      </c>
      <c r="E1238" s="5">
        <f t="shared" si="26"/>
        <v>-1.7999999999999998</v>
      </c>
      <c r="F1238" s="5">
        <f>AVERAGE((Table1[[#This Row],[thermo]]*$S$7),(Table1[[#This Row],[1022]]*$T$7),( Table1[[#This Row],[1020]]*$U$7))</f>
        <v>-0.28106655712787543</v>
      </c>
      <c r="G1238" s="5">
        <f>AVERAGE((Table1[[#This Row],[thermo]]*$S$8),(Table1[[#This Row],[1022]]*$T$8),( Table1[[#This Row],[1020]]*$U$8))</f>
        <v>-0.83315069824029298</v>
      </c>
      <c r="H1238" s="5">
        <v>2.8</v>
      </c>
      <c r="I1238" s="7">
        <v>2.1779259999999998</v>
      </c>
      <c r="J1238" s="7">
        <f>Table1[[#This Row],[modulair]]-Table1[[#This Row],[adjusted_weighted_FEM_avg]]</f>
        <v>3.6331506982402928</v>
      </c>
      <c r="K1238" s="5">
        <f>Table1[[#This Row],[purpleair]]-Table1[[#This Row],[adjusted_weighted_FEM_avg]]</f>
        <v>3.0110766982402928</v>
      </c>
      <c r="L1238" s="5">
        <f>ABS(Table1[[#This Row],[modulair_err]])</f>
        <v>3.6331506982402928</v>
      </c>
      <c r="M1238" s="5">
        <f>ABS(Table1[[#This Row],[purpleair_err]])</f>
        <v>3.0110766982402928</v>
      </c>
      <c r="N1238" s="5">
        <f>Table1[[#This Row],[modulair_err]]^2</f>
        <v>13.199783996123926</v>
      </c>
      <c r="O1238" s="5">
        <f>Table1[[#This Row],[purpleair_err]]^2</f>
        <v>9.0665828826856636</v>
      </c>
      <c r="P1238" s="5"/>
      <c r="Q1238" s="5"/>
    </row>
    <row r="1239" spans="1:17" x14ac:dyDescent="0.3">
      <c r="A1239" s="2">
        <v>45555.041666666701</v>
      </c>
      <c r="B1239" s="5">
        <v>-3.6</v>
      </c>
      <c r="C1239" s="5"/>
      <c r="D1239" s="5">
        <v>3.7</v>
      </c>
      <c r="E1239" s="5">
        <f t="shared" si="26"/>
        <v>5.0000000000000044E-2</v>
      </c>
      <c r="F1239" s="5">
        <f>AVERAGE((Table1[[#This Row],[thermo]]*$S$7),(Table1[[#This Row],[1022]]*$T$7),( Table1[[#This Row],[1020]]*$U$7))</f>
        <v>0.40914442543623636</v>
      </c>
      <c r="G1239" s="5">
        <f>AVERAGE((Table1[[#This Row],[thermo]]*$S$8),(Table1[[#This Row],[1022]]*$T$8),( Table1[[#This Row],[1020]]*$U$8))</f>
        <v>0.2068732912361734</v>
      </c>
      <c r="H1239" s="5">
        <v>2.6</v>
      </c>
      <c r="I1239" s="7">
        <v>2.1899076000000002</v>
      </c>
      <c r="J1239" s="7">
        <f>Table1[[#This Row],[modulair]]-Table1[[#This Row],[adjusted_weighted_FEM_avg]]</f>
        <v>2.3931267087638268</v>
      </c>
      <c r="K1239" s="5">
        <f>Table1[[#This Row],[purpleair]]-Table1[[#This Row],[adjusted_weighted_FEM_avg]]</f>
        <v>1.9830343087638267</v>
      </c>
      <c r="L1239" s="5">
        <f>ABS(Table1[[#This Row],[modulair_err]])</f>
        <v>2.3931267087638268</v>
      </c>
      <c r="M1239" s="5">
        <f>ABS(Table1[[#This Row],[purpleair_err]])</f>
        <v>1.9830343087638267</v>
      </c>
      <c r="N1239" s="5">
        <f>Table1[[#This Row],[modulair_err]]^2</f>
        <v>5.7270554441987862</v>
      </c>
      <c r="O1239" s="5">
        <f>Table1[[#This Row],[purpleair_err]]^2</f>
        <v>3.9324250697344278</v>
      </c>
      <c r="P1239" s="5"/>
      <c r="Q1239" s="5"/>
    </row>
    <row r="1240" spans="1:17" x14ac:dyDescent="0.3">
      <c r="A1240" s="2">
        <v>45555.083333333299</v>
      </c>
      <c r="B1240" s="5">
        <v>-6.7</v>
      </c>
      <c r="C1240" s="5"/>
      <c r="D1240" s="5">
        <v>1</v>
      </c>
      <c r="E1240" s="5">
        <f t="shared" si="26"/>
        <v>-2.85</v>
      </c>
      <c r="F1240" s="5">
        <f>AVERAGE((Table1[[#This Row],[thermo]]*$S$7),(Table1[[#This Row],[1022]]*$T$7),( Table1[[#This Row],[1020]]*$U$7))</f>
        <v>-0.84282306086115077</v>
      </c>
      <c r="G1240" s="5">
        <f>AVERAGE((Table1[[#This Row],[thermo]]*$S$8),(Table1[[#This Row],[1022]]*$T$8),( Table1[[#This Row],[1020]]*$U$8))</f>
        <v>-1.5012667200734324</v>
      </c>
      <c r="H1240" s="5">
        <v>2.8</v>
      </c>
      <c r="I1240" s="7">
        <v>2.364913</v>
      </c>
      <c r="J1240" s="7">
        <f>Table1[[#This Row],[modulair]]-Table1[[#This Row],[adjusted_weighted_FEM_avg]]</f>
        <v>4.301266720073432</v>
      </c>
      <c r="K1240" s="5">
        <f>Table1[[#This Row],[purpleair]]-Table1[[#This Row],[adjusted_weighted_FEM_avg]]</f>
        <v>3.8661797200734327</v>
      </c>
      <c r="L1240" s="5">
        <f>ABS(Table1[[#This Row],[modulair_err]])</f>
        <v>4.301266720073432</v>
      </c>
      <c r="M1240" s="5">
        <f>ABS(Table1[[#This Row],[purpleair_err]])</f>
        <v>3.8661797200734327</v>
      </c>
      <c r="N1240" s="5">
        <f>Table1[[#This Row],[modulair_err]]^2</f>
        <v>18.500895397211259</v>
      </c>
      <c r="O1240" s="5">
        <f>Table1[[#This Row],[purpleair_err]]^2</f>
        <v>14.947345627907087</v>
      </c>
      <c r="P1240" s="5"/>
      <c r="Q1240" s="5"/>
    </row>
    <row r="1241" spans="1:17" x14ac:dyDescent="0.3">
      <c r="A1241" s="2">
        <v>45555.125</v>
      </c>
      <c r="B1241" s="5">
        <v>0.7</v>
      </c>
      <c r="C1241" s="5"/>
      <c r="D1241" s="5">
        <v>-1.4</v>
      </c>
      <c r="E1241" s="5">
        <f t="shared" si="26"/>
        <v>-0.35</v>
      </c>
      <c r="F1241" s="5">
        <f>AVERAGE((Table1[[#This Row],[thermo]]*$S$7),(Table1[[#This Row],[1022]]*$T$7),( Table1[[#This Row],[1020]]*$U$7))</f>
        <v>-0.26504436582804858</v>
      </c>
      <c r="G1241" s="5">
        <f>AVERAGE((Table1[[#This Row],[thermo]]*$S$8),(Table1[[#This Row],[1022]]*$T$8),( Table1[[#This Row],[1020]]*$U$8))</f>
        <v>-0.25831824597026404</v>
      </c>
      <c r="H1241" s="5">
        <v>2.8</v>
      </c>
      <c r="I1241" s="7">
        <v>2.2614339999999999</v>
      </c>
      <c r="J1241" s="7">
        <f>Table1[[#This Row],[modulair]]-Table1[[#This Row],[adjusted_weighted_FEM_avg]]</f>
        <v>3.058318245970264</v>
      </c>
      <c r="K1241" s="5">
        <f>Table1[[#This Row],[purpleair]]-Table1[[#This Row],[adjusted_weighted_FEM_avg]]</f>
        <v>2.5197522459702641</v>
      </c>
      <c r="L1241" s="5">
        <f>ABS(Table1[[#This Row],[modulair_err]])</f>
        <v>3.058318245970264</v>
      </c>
      <c r="M1241" s="5">
        <f>ABS(Table1[[#This Row],[purpleair_err]])</f>
        <v>2.5197522459702641</v>
      </c>
      <c r="N1241" s="5">
        <f>Table1[[#This Row],[modulair_err]]^2</f>
        <v>9.3533104936346323</v>
      </c>
      <c r="O1241" s="5">
        <f>Table1[[#This Row],[purpleair_err]]^2</f>
        <v>6.3491513810721907</v>
      </c>
      <c r="P1241" s="5"/>
      <c r="Q1241" s="5"/>
    </row>
    <row r="1242" spans="1:17" x14ac:dyDescent="0.3">
      <c r="A1242" s="2">
        <v>45555.166666666701</v>
      </c>
      <c r="B1242" s="5">
        <v>2.5</v>
      </c>
      <c r="C1242" s="5"/>
      <c r="D1242" s="5">
        <v>2</v>
      </c>
      <c r="E1242" s="5">
        <f t="shared" si="26"/>
        <v>2.25</v>
      </c>
      <c r="F1242" s="5">
        <f>AVERAGE((Table1[[#This Row],[thermo]]*$S$7),(Table1[[#This Row],[1022]]*$T$7),( Table1[[#This Row],[1020]]*$U$7))</f>
        <v>0.96129474825871097</v>
      </c>
      <c r="G1242" s="5">
        <f>AVERAGE((Table1[[#This Row],[thermo]]*$S$8),(Table1[[#This Row],[1022]]*$T$8),( Table1[[#This Row],[1020]]*$U$8))</f>
        <v>1.3206759261851404</v>
      </c>
      <c r="H1242" s="5">
        <v>2.9</v>
      </c>
      <c r="I1242" s="7">
        <v>2.253009</v>
      </c>
      <c r="J1242" s="7">
        <f>Table1[[#This Row],[modulair]]-Table1[[#This Row],[adjusted_weighted_FEM_avg]]</f>
        <v>1.5793240738148595</v>
      </c>
      <c r="K1242" s="5">
        <f>Table1[[#This Row],[purpleair]]-Table1[[#This Row],[adjusted_weighted_FEM_avg]]</f>
        <v>0.93233307381485964</v>
      </c>
      <c r="L1242" s="5">
        <f>ABS(Table1[[#This Row],[modulair_err]])</f>
        <v>1.5793240738148595</v>
      </c>
      <c r="M1242" s="5">
        <f>ABS(Table1[[#This Row],[purpleair_err]])</f>
        <v>0.93233307381485964</v>
      </c>
      <c r="N1242" s="5">
        <f>Table1[[#This Row],[modulair_err]]^2</f>
        <v>2.4942645301311637</v>
      </c>
      <c r="O1242" s="5">
        <f>Table1[[#This Row],[purpleair_err]]^2</f>
        <v>0.86924496052906453</v>
      </c>
      <c r="P1242" s="5"/>
      <c r="Q1242" s="5"/>
    </row>
    <row r="1243" spans="1:17" x14ac:dyDescent="0.3">
      <c r="A1243" s="2">
        <v>45555.208333333299</v>
      </c>
      <c r="B1243" s="5">
        <v>4.2</v>
      </c>
      <c r="C1243" s="5"/>
      <c r="D1243" s="5">
        <v>2</v>
      </c>
      <c r="E1243" s="5">
        <f t="shared" si="26"/>
        <v>3.1</v>
      </c>
      <c r="F1243" s="5">
        <f>AVERAGE((Table1[[#This Row],[thermo]]*$S$7),(Table1[[#This Row],[1022]]*$T$7),( Table1[[#This Row],[1020]]*$U$7))</f>
        <v>1.2443010047975613</v>
      </c>
      <c r="G1243" s="5">
        <f>AVERAGE((Table1[[#This Row],[thermo]]*$S$8),(Table1[[#This Row],[1022]]*$T$8),( Table1[[#This Row],[1020]]*$U$8))</f>
        <v>1.7829058584344744</v>
      </c>
      <c r="H1243" s="5">
        <v>3</v>
      </c>
      <c r="I1243" s="7">
        <v>2.5725313000000001</v>
      </c>
      <c r="J1243" s="7">
        <f>Table1[[#This Row],[modulair]]-Table1[[#This Row],[adjusted_weighted_FEM_avg]]</f>
        <v>1.2170941415655256</v>
      </c>
      <c r="K1243" s="5">
        <f>Table1[[#This Row],[purpleair]]-Table1[[#This Row],[adjusted_weighted_FEM_avg]]</f>
        <v>0.78962544156552572</v>
      </c>
      <c r="L1243" s="5">
        <f>ABS(Table1[[#This Row],[modulair_err]])</f>
        <v>1.2170941415655256</v>
      </c>
      <c r="M1243" s="5">
        <f>ABS(Table1[[#This Row],[purpleair_err]])</f>
        <v>0.78962544156552572</v>
      </c>
      <c r="N1243" s="5">
        <f>Table1[[#This Row],[modulair_err]]^2</f>
        <v>1.4813181494331238</v>
      </c>
      <c r="O1243" s="5">
        <f>Table1[[#This Row],[purpleair_err]]^2</f>
        <v>0.62350833796755145</v>
      </c>
      <c r="P1243" s="5"/>
      <c r="Q1243" s="5"/>
    </row>
    <row r="1244" spans="1:17" x14ac:dyDescent="0.3">
      <c r="A1244" s="2">
        <v>45555.25</v>
      </c>
      <c r="B1244" s="5">
        <v>6.5</v>
      </c>
      <c r="C1244" s="5"/>
      <c r="D1244" s="5">
        <v>5</v>
      </c>
      <c r="E1244" s="5">
        <f t="shared" si="26"/>
        <v>5.75</v>
      </c>
      <c r="F1244" s="5">
        <f>AVERAGE((Table1[[#This Row],[thermo]]*$S$7),(Table1[[#This Row],[1022]]*$T$7),( Table1[[#This Row],[1020]]*$U$7))</f>
        <v>2.4448554377848435</v>
      </c>
      <c r="G1244" s="5">
        <f>AVERAGE((Table1[[#This Row],[thermo]]*$S$8),(Table1[[#This Row],[1022]]*$T$8),( Table1[[#This Row],[1020]]*$U$8))</f>
        <v>3.369664805499518</v>
      </c>
      <c r="H1244" s="5">
        <v>4.3</v>
      </c>
      <c r="I1244" s="7">
        <v>3.8897390000000001</v>
      </c>
      <c r="J1244" s="7">
        <f>Table1[[#This Row],[modulair]]-Table1[[#This Row],[adjusted_weighted_FEM_avg]]</f>
        <v>0.93033519450048185</v>
      </c>
      <c r="K1244" s="5">
        <f>Table1[[#This Row],[purpleair]]-Table1[[#This Row],[adjusted_weighted_FEM_avg]]</f>
        <v>0.52007419450048209</v>
      </c>
      <c r="L1244" s="5">
        <f>ABS(Table1[[#This Row],[modulair_err]])</f>
        <v>0.93033519450048185</v>
      </c>
      <c r="M1244" s="5">
        <f>ABS(Table1[[#This Row],[purpleair_err]])</f>
        <v>0.52007419450048209</v>
      </c>
      <c r="N1244" s="5">
        <f>Table1[[#This Row],[modulair_err]]^2</f>
        <v>0.86552357412624936</v>
      </c>
      <c r="O1244" s="5">
        <f>Table1[[#This Row],[purpleair_err]]^2</f>
        <v>0.27047716778532527</v>
      </c>
      <c r="P1244" s="5"/>
      <c r="Q1244" s="5"/>
    </row>
    <row r="1245" spans="1:17" x14ac:dyDescent="0.3">
      <c r="A1245" s="2">
        <v>45555.291666666701</v>
      </c>
      <c r="B1245" s="5">
        <v>5.8</v>
      </c>
      <c r="C1245" s="5"/>
      <c r="D1245" s="5">
        <v>5</v>
      </c>
      <c r="E1245" s="5">
        <f t="shared" si="26"/>
        <v>5.4</v>
      </c>
      <c r="F1245" s="5">
        <f>AVERAGE((Table1[[#This Row],[thermo]]*$S$7),(Table1[[#This Row],[1022]]*$T$7),( Table1[[#This Row],[1020]]*$U$7))</f>
        <v>2.3283234497982579</v>
      </c>
      <c r="G1245" s="5">
        <f>AVERAGE((Table1[[#This Row],[thermo]]*$S$8),(Table1[[#This Row],[1022]]*$T$8),( Table1[[#This Row],[1020]]*$U$8))</f>
        <v>3.179334833396851</v>
      </c>
      <c r="H1245" s="5">
        <v>4.8</v>
      </c>
      <c r="I1245" s="7">
        <v>4.3161670000000001</v>
      </c>
      <c r="J1245" s="7">
        <f>Table1[[#This Row],[modulair]]-Table1[[#This Row],[adjusted_weighted_FEM_avg]]</f>
        <v>1.6206651666031489</v>
      </c>
      <c r="K1245" s="5">
        <f>Table1[[#This Row],[purpleair]]-Table1[[#This Row],[adjusted_weighted_FEM_avg]]</f>
        <v>1.1368321666031491</v>
      </c>
      <c r="L1245" s="5">
        <f>ABS(Table1[[#This Row],[modulair_err]])</f>
        <v>1.6206651666031489</v>
      </c>
      <c r="M1245" s="5">
        <f>ABS(Table1[[#This Row],[purpleair_err]])</f>
        <v>1.1368321666031491</v>
      </c>
      <c r="N1245" s="5">
        <f>Table1[[#This Row],[modulair_err]]^2</f>
        <v>2.6265555822408122</v>
      </c>
      <c r="O1245" s="5">
        <f>Table1[[#This Row],[purpleair_err]]^2</f>
        <v>1.2923873750236101</v>
      </c>
      <c r="P1245" s="5"/>
      <c r="Q1245" s="5"/>
    </row>
    <row r="1246" spans="1:17" x14ac:dyDescent="0.3">
      <c r="A1246" s="2">
        <v>45555.333333333299</v>
      </c>
      <c r="B1246" s="5">
        <v>-24.5</v>
      </c>
      <c r="C1246" s="5"/>
      <c r="D1246" s="5">
        <v>3.7</v>
      </c>
      <c r="E1246" s="5">
        <f t="shared" si="26"/>
        <v>-10.4</v>
      </c>
      <c r="F1246" s="5">
        <f>AVERAGE((Table1[[#This Row],[thermo]]*$S$7),(Table1[[#This Row],[1022]]*$T$7),( Table1[[#This Row],[1020]]*$U$7))</f>
        <v>-3.0701677873061004</v>
      </c>
      <c r="G1246" s="5">
        <f>AVERAGE((Table1[[#This Row],[thermo]]*$S$8),(Table1[[#This Row],[1022]]*$T$8),( Table1[[#This Row],[1020]]*$U$8))</f>
        <v>-5.4758358758291683</v>
      </c>
      <c r="H1246" s="5">
        <v>5.8</v>
      </c>
      <c r="I1246" s="7">
        <v>4.9226039999999998</v>
      </c>
      <c r="J1246" s="7">
        <f>Table1[[#This Row],[modulair]]-Table1[[#This Row],[adjusted_weighted_FEM_avg]]</f>
        <v>11.275835875829168</v>
      </c>
      <c r="K1246" s="5">
        <f>Table1[[#This Row],[purpleair]]-Table1[[#This Row],[adjusted_weighted_FEM_avg]]</f>
        <v>10.398439875829169</v>
      </c>
      <c r="L1246" s="5">
        <f>ABS(Table1[[#This Row],[modulair_err]])</f>
        <v>11.275835875829168</v>
      </c>
      <c r="M1246" s="5">
        <f>ABS(Table1[[#This Row],[purpleair_err]])</f>
        <v>10.398439875829169</v>
      </c>
      <c r="N1246" s="5">
        <f>Table1[[#This Row],[modulair_err]]^2</f>
        <v>127.14447469863615</v>
      </c>
      <c r="O1246" s="5">
        <f>Table1[[#This Row],[purpleair_err]]^2</f>
        <v>108.12755185123414</v>
      </c>
      <c r="P1246" s="5"/>
      <c r="Q1246" s="5"/>
    </row>
    <row r="1247" spans="1:17" x14ac:dyDescent="0.3">
      <c r="A1247" s="2">
        <v>45555.375</v>
      </c>
      <c r="B1247" s="5">
        <v>-4.9000000000000004</v>
      </c>
      <c r="C1247" s="5"/>
      <c r="D1247" s="5">
        <v>2.2000000000000002</v>
      </c>
      <c r="E1247" s="5">
        <f t="shared" si="26"/>
        <v>-1.35</v>
      </c>
      <c r="F1247" s="5">
        <f>AVERAGE((Table1[[#This Row],[thermo]]*$S$7),(Table1[[#This Row],[1022]]*$T$7),( Table1[[#This Row],[1020]]*$U$7))</f>
        <v>-0.21610393134024455</v>
      </c>
      <c r="G1247" s="5">
        <f>AVERAGE((Table1[[#This Row],[thermo]]*$S$8),(Table1[[#This Row],[1022]]*$T$8),( Table1[[#This Row],[1020]]*$U$8))</f>
        <v>-0.62729117631834841</v>
      </c>
      <c r="H1247" s="5">
        <v>6.1</v>
      </c>
      <c r="I1247" s="7">
        <v>6.0421760000000004</v>
      </c>
      <c r="J1247" s="7">
        <f>Table1[[#This Row],[modulair]]-Table1[[#This Row],[adjusted_weighted_FEM_avg]]</f>
        <v>6.7272911763183476</v>
      </c>
      <c r="K1247" s="5">
        <f>Table1[[#This Row],[purpleair]]-Table1[[#This Row],[adjusted_weighted_FEM_avg]]</f>
        <v>6.6694671763183493</v>
      </c>
      <c r="L1247" s="5">
        <f>ABS(Table1[[#This Row],[modulair_err]])</f>
        <v>6.7272911763183476</v>
      </c>
      <c r="M1247" s="5">
        <f>ABS(Table1[[#This Row],[purpleair_err]])</f>
        <v>6.6694671763183493</v>
      </c>
      <c r="N1247" s="5">
        <f>Table1[[#This Row],[modulair_err]]^2</f>
        <v>45.256446570970695</v>
      </c>
      <c r="O1247" s="5">
        <f>Table1[[#This Row],[purpleair_err]]^2</f>
        <v>44.481792415987854</v>
      </c>
      <c r="P1247" s="5"/>
      <c r="Q1247" s="5"/>
    </row>
    <row r="1248" spans="1:17" x14ac:dyDescent="0.3">
      <c r="A1248" s="2">
        <v>45555.416666666701</v>
      </c>
      <c r="B1248" s="5">
        <v>-10.199999999999999</v>
      </c>
      <c r="C1248" s="5"/>
      <c r="D1248" s="5">
        <v>3.5</v>
      </c>
      <c r="E1248" s="5">
        <f t="shared" si="26"/>
        <v>-3.3499999999999996</v>
      </c>
      <c r="F1248" s="5">
        <f>AVERAGE((Table1[[#This Row],[thermo]]*$S$7),(Table1[[#This Row],[1022]]*$T$7),( Table1[[#This Row],[1020]]*$U$7))</f>
        <v>-0.74409665469651687</v>
      </c>
      <c r="G1248" s="5">
        <f>AVERAGE((Table1[[#This Row],[thermo]]*$S$8),(Table1[[#This Row],[1022]]*$T$8),( Table1[[#This Row],[1020]]*$U$8))</f>
        <v>-1.6517590483136761</v>
      </c>
      <c r="H1248" s="5">
        <v>3.4</v>
      </c>
      <c r="I1248" s="7">
        <v>4.8822210000000004</v>
      </c>
      <c r="J1248" s="7">
        <f>Table1[[#This Row],[modulair]]-Table1[[#This Row],[adjusted_weighted_FEM_avg]]</f>
        <v>5.0517590483136763</v>
      </c>
      <c r="K1248" s="5">
        <f>Table1[[#This Row],[purpleair]]-Table1[[#This Row],[adjusted_weighted_FEM_avg]]</f>
        <v>6.5339800483136763</v>
      </c>
      <c r="L1248" s="5">
        <f>ABS(Table1[[#This Row],[modulair_err]])</f>
        <v>5.0517590483136763</v>
      </c>
      <c r="M1248" s="5">
        <f>ABS(Table1[[#This Row],[purpleair_err]])</f>
        <v>6.5339800483136763</v>
      </c>
      <c r="N1248" s="5">
        <f>Table1[[#This Row],[modulair_err]]^2</f>
        <v>25.520269482219099</v>
      </c>
      <c r="O1248" s="5">
        <f>Table1[[#This Row],[purpleair_err]]^2</f>
        <v>42.692895271761195</v>
      </c>
      <c r="P1248" s="5"/>
      <c r="Q1248" s="5"/>
    </row>
    <row r="1249" spans="1:17" x14ac:dyDescent="0.3">
      <c r="A1249" s="2">
        <v>45555.458333333299</v>
      </c>
      <c r="B1249" s="5">
        <v>2.7</v>
      </c>
      <c r="C1249" s="5"/>
      <c r="D1249" s="5">
        <v>1.5</v>
      </c>
      <c r="E1249" s="5">
        <f t="shared" si="26"/>
        <v>2.1</v>
      </c>
      <c r="F1249" s="5">
        <f>AVERAGE((Table1[[#This Row],[thermo]]*$S$7),(Table1[[#This Row],[1022]]*$T$7),( Table1[[#This Row],[1020]]*$U$7))</f>
        <v>0.85831233274965191</v>
      </c>
      <c r="G1249" s="5">
        <f>AVERAGE((Table1[[#This Row],[thermo]]*$S$8),(Table1[[#This Row],[1022]]*$T$8),( Table1[[#This Row],[1020]]*$U$8))</f>
        <v>1.2148244117598557</v>
      </c>
      <c r="H1249" s="5">
        <v>2.6</v>
      </c>
      <c r="I1249" s="7">
        <v>4.6607849999999997</v>
      </c>
      <c r="J1249" s="7">
        <f>Table1[[#This Row],[modulair]]-Table1[[#This Row],[adjusted_weighted_FEM_avg]]</f>
        <v>1.3851755882401444</v>
      </c>
      <c r="K1249" s="5">
        <f>Table1[[#This Row],[purpleair]]-Table1[[#This Row],[adjusted_weighted_FEM_avg]]</f>
        <v>3.4459605882401441</v>
      </c>
      <c r="L1249" s="5">
        <f>ABS(Table1[[#This Row],[modulair_err]])</f>
        <v>1.3851755882401444</v>
      </c>
      <c r="M1249" s="5">
        <f>ABS(Table1[[#This Row],[purpleair_err]])</f>
        <v>3.4459605882401441</v>
      </c>
      <c r="N1249" s="5">
        <f>Table1[[#This Row],[modulair_err]]^2</f>
        <v>1.9187114102564302</v>
      </c>
      <c r="O1249" s="5">
        <f>Table1[[#This Row],[purpleair_err]]^2</f>
        <v>11.87464437570436</v>
      </c>
      <c r="P1249" s="5"/>
      <c r="Q1249" s="5"/>
    </row>
    <row r="1250" spans="1:17" x14ac:dyDescent="0.3">
      <c r="A1250" s="2">
        <v>45555.5</v>
      </c>
      <c r="B1250" s="5">
        <v>4</v>
      </c>
      <c r="C1250" s="5"/>
      <c r="D1250" s="5">
        <v>-2.7</v>
      </c>
      <c r="E1250" s="5">
        <f t="shared" si="26"/>
        <v>0.64999999999999991</v>
      </c>
      <c r="F1250" s="5">
        <f>AVERAGE((Table1[[#This Row],[thermo]]*$S$7),(Table1[[#This Row],[1022]]*$T$7),( Table1[[#This Row],[1020]]*$U$7))</f>
        <v>-7.000017957630611E-2</v>
      </c>
      <c r="G1250" s="5">
        <f>AVERAGE((Table1[[#This Row],[thermo]]*$S$8),(Table1[[#This Row],[1022]]*$T$8),( Table1[[#This Row],[1020]]*$U$8))</f>
        <v>0.22234970573172971</v>
      </c>
      <c r="H1250" s="5">
        <v>1.9</v>
      </c>
      <c r="I1250" s="7">
        <v>4.5797540000000003</v>
      </c>
      <c r="J1250" s="7">
        <f>Table1[[#This Row],[modulair]]-Table1[[#This Row],[adjusted_weighted_FEM_avg]]</f>
        <v>1.6776502942682703</v>
      </c>
      <c r="K1250" s="5">
        <f>Table1[[#This Row],[purpleair]]-Table1[[#This Row],[adjusted_weighted_FEM_avg]]</f>
        <v>4.3574042942682709</v>
      </c>
      <c r="L1250" s="5">
        <f>ABS(Table1[[#This Row],[modulair_err]])</f>
        <v>1.6776502942682703</v>
      </c>
      <c r="M1250" s="5">
        <f>ABS(Table1[[#This Row],[purpleair_err]])</f>
        <v>4.3574042942682709</v>
      </c>
      <c r="N1250" s="5">
        <f>Table1[[#This Row],[modulair_err]]^2</f>
        <v>2.814510509858414</v>
      </c>
      <c r="O1250" s="5">
        <f>Table1[[#This Row],[purpleair_err]]^2</f>
        <v>18.986972183707568</v>
      </c>
      <c r="P1250" s="5"/>
      <c r="Q1250" s="5"/>
    </row>
    <row r="1251" spans="1:17" x14ac:dyDescent="0.3">
      <c r="A1251" s="2">
        <v>45555.541666666701</v>
      </c>
      <c r="B1251" s="5">
        <v>8</v>
      </c>
      <c r="C1251" s="5"/>
      <c r="D1251" s="5">
        <v>-2.4</v>
      </c>
      <c r="E1251" s="5">
        <f t="shared" si="26"/>
        <v>2.8</v>
      </c>
      <c r="F1251" s="5">
        <f>AVERAGE((Table1[[#This Row],[thermo]]*$S$7),(Table1[[#This Row],[1022]]*$T$7),( Table1[[#This Row],[1020]]*$U$7))</f>
        <v>0.67766325616446099</v>
      </c>
      <c r="G1251" s="5">
        <f>AVERAGE((Table1[[#This Row],[thermo]]*$S$8),(Table1[[#This Row],[1022]]*$T$8),( Table1[[#This Row],[1020]]*$U$8))</f>
        <v>1.406088450191169</v>
      </c>
      <c r="H1251" s="5">
        <v>2.2000000000000002</v>
      </c>
      <c r="I1251" s="7">
        <v>4.8406092999999997</v>
      </c>
      <c r="J1251" s="7">
        <f>Table1[[#This Row],[modulair]]-Table1[[#This Row],[adjusted_weighted_FEM_avg]]</f>
        <v>0.79391154980883116</v>
      </c>
      <c r="K1251" s="5">
        <f>Table1[[#This Row],[purpleair]]-Table1[[#This Row],[adjusted_weighted_FEM_avg]]</f>
        <v>3.4345208498088304</v>
      </c>
      <c r="L1251" s="5">
        <f>ABS(Table1[[#This Row],[modulair_err]])</f>
        <v>0.79391154980883116</v>
      </c>
      <c r="M1251" s="5">
        <f>ABS(Table1[[#This Row],[purpleair_err]])</f>
        <v>3.4345208498088304</v>
      </c>
      <c r="N1251" s="5">
        <f>Table1[[#This Row],[modulair_err]]^2</f>
        <v>0.63029554891986017</v>
      </c>
      <c r="O1251" s="5">
        <f>Table1[[#This Row],[purpleair_err]]^2</f>
        <v>11.795933467771571</v>
      </c>
      <c r="P1251" s="5"/>
      <c r="Q1251" s="5"/>
    </row>
    <row r="1252" spans="1:17" x14ac:dyDescent="0.3">
      <c r="A1252" s="2">
        <v>45555.583333333299</v>
      </c>
      <c r="B1252" s="5">
        <v>7.8</v>
      </c>
      <c r="C1252" s="5"/>
      <c r="D1252" s="5">
        <v>-1.2</v>
      </c>
      <c r="E1252" s="5">
        <f t="shared" si="26"/>
        <v>3.3</v>
      </c>
      <c r="F1252" s="5">
        <f>AVERAGE((Table1[[#This Row],[thermo]]*$S$7),(Table1[[#This Row],[1022]]*$T$7),( Table1[[#This Row],[1020]]*$U$7))</f>
        <v>0.97143384858083726</v>
      </c>
      <c r="G1252" s="5">
        <f>AVERAGE((Table1[[#This Row],[thermo]]*$S$8),(Table1[[#This Row],[1022]]*$T$8),( Table1[[#This Row],[1020]]*$U$8))</f>
        <v>1.7362640736529189</v>
      </c>
      <c r="H1252" s="5">
        <v>1.8</v>
      </c>
      <c r="I1252" s="7">
        <v>4.5758520000000003</v>
      </c>
      <c r="J1252" s="7">
        <f>Table1[[#This Row],[modulair]]-Table1[[#This Row],[adjusted_weighted_FEM_avg]]</f>
        <v>6.373592634708114E-2</v>
      </c>
      <c r="K1252" s="5">
        <f>Table1[[#This Row],[purpleair]]-Table1[[#This Row],[adjusted_weighted_FEM_avg]]</f>
        <v>2.8395879263470816</v>
      </c>
      <c r="L1252" s="5">
        <f>ABS(Table1[[#This Row],[modulair_err]])</f>
        <v>6.373592634708114E-2</v>
      </c>
      <c r="M1252" s="5">
        <f>ABS(Table1[[#This Row],[purpleair_err]])</f>
        <v>2.8395879263470816</v>
      </c>
      <c r="N1252" s="5">
        <f>Table1[[#This Row],[modulair_err]]^2</f>
        <v>4.0622683073205518E-3</v>
      </c>
      <c r="O1252" s="5">
        <f>Table1[[#This Row],[purpleair_err]]^2</f>
        <v>8.0632595914561183</v>
      </c>
      <c r="P1252" s="5"/>
      <c r="Q1252" s="5"/>
    </row>
    <row r="1253" spans="1:17" x14ac:dyDescent="0.3">
      <c r="A1253" s="2">
        <v>45555.625</v>
      </c>
      <c r="B1253" s="5">
        <v>13.2</v>
      </c>
      <c r="C1253" s="5"/>
      <c r="D1253" s="5">
        <v>-1.2</v>
      </c>
      <c r="E1253" s="5">
        <f t="shared" si="26"/>
        <v>6</v>
      </c>
      <c r="F1253" s="5">
        <f>AVERAGE((Table1[[#This Row],[thermo]]*$S$7),(Table1[[#This Row],[1022]]*$T$7),( Table1[[#This Row],[1020]]*$U$7))</f>
        <v>1.8703948987630676</v>
      </c>
      <c r="G1253" s="5">
        <f>AVERAGE((Table1[[#This Row],[thermo]]*$S$8),(Table1[[#This Row],[1022]]*$T$8),( Table1[[#This Row],[1020]]*$U$8))</f>
        <v>3.2045238584449209</v>
      </c>
      <c r="H1253" s="5">
        <v>1.8</v>
      </c>
      <c r="I1253" s="7">
        <v>4.5645020000000001</v>
      </c>
      <c r="J1253" s="7">
        <f>Table1[[#This Row],[modulair]]-Table1[[#This Row],[adjusted_weighted_FEM_avg]]</f>
        <v>-1.4045238584449209</v>
      </c>
      <c r="K1253" s="5">
        <f>Table1[[#This Row],[purpleair]]-Table1[[#This Row],[adjusted_weighted_FEM_avg]]</f>
        <v>1.3599781415550791</v>
      </c>
      <c r="L1253" s="5">
        <f>ABS(Table1[[#This Row],[modulair_err]])</f>
        <v>1.4045238584449209</v>
      </c>
      <c r="M1253" s="5">
        <f>ABS(Table1[[#This Row],[purpleair_err]])</f>
        <v>1.3599781415550791</v>
      </c>
      <c r="N1253" s="5">
        <f>Table1[[#This Row],[modulair_err]]^2</f>
        <v>1.9726872689410082</v>
      </c>
      <c r="O1253" s="5">
        <f>Table1[[#This Row],[purpleair_err]]^2</f>
        <v>1.8495405455076068</v>
      </c>
      <c r="P1253" s="5"/>
      <c r="Q1253" s="5"/>
    </row>
    <row r="1254" spans="1:17" x14ac:dyDescent="0.3">
      <c r="A1254" s="2">
        <v>45555.666666666701</v>
      </c>
      <c r="B1254" s="5">
        <v>9.5</v>
      </c>
      <c r="C1254" s="5"/>
      <c r="D1254" s="5">
        <v>-0.4</v>
      </c>
      <c r="E1254" s="5">
        <f t="shared" si="26"/>
        <v>4.55</v>
      </c>
      <c r="F1254" s="5">
        <f>AVERAGE((Table1[[#This Row],[thermo]]*$S$7),(Table1[[#This Row],[1022]]*$T$7),( Table1[[#This Row],[1020]]*$U$7))</f>
        <v>1.4724837358709071</v>
      </c>
      <c r="G1254" s="5">
        <f>AVERAGE((Table1[[#This Row],[thermo]]*$S$8),(Table1[[#This Row],[1022]]*$T$8),( Table1[[#This Row],[1020]]*$U$8))</f>
        <v>2.454864416229642</v>
      </c>
      <c r="H1254" s="5">
        <v>1.9</v>
      </c>
      <c r="I1254" s="7">
        <v>4.5272079999999999</v>
      </c>
      <c r="J1254" s="7">
        <f>Table1[[#This Row],[modulair]]-Table1[[#This Row],[adjusted_weighted_FEM_avg]]</f>
        <v>-0.55486441622964211</v>
      </c>
      <c r="K1254" s="5">
        <f>Table1[[#This Row],[purpleair]]-Table1[[#This Row],[adjusted_weighted_FEM_avg]]</f>
        <v>2.0723435837703579</v>
      </c>
      <c r="L1254" s="5">
        <f>ABS(Table1[[#This Row],[modulair_err]])</f>
        <v>0.55486441622964211</v>
      </c>
      <c r="M1254" s="5">
        <f>ABS(Table1[[#This Row],[purpleair_err]])</f>
        <v>2.0723435837703579</v>
      </c>
      <c r="N1254" s="5">
        <f>Table1[[#This Row],[modulair_err]]^2</f>
        <v>0.30787452039786151</v>
      </c>
      <c r="O1254" s="5">
        <f>Table1[[#This Row],[purpleair_err]]^2</f>
        <v>4.2946079291941706</v>
      </c>
      <c r="P1254" s="5"/>
      <c r="Q1254" s="5"/>
    </row>
    <row r="1255" spans="1:17" x14ac:dyDescent="0.3">
      <c r="A1255" s="2">
        <v>45555.708333333299</v>
      </c>
      <c r="B1255" s="5">
        <v>9.6999999999999993</v>
      </c>
      <c r="C1255" s="5"/>
      <c r="D1255" s="5">
        <v>1.2</v>
      </c>
      <c r="E1255" s="5">
        <f t="shared" si="26"/>
        <v>5.4499999999999993</v>
      </c>
      <c r="F1255" s="5">
        <f>AVERAGE((Table1[[#This Row],[thermo]]*$S$7),(Table1[[#This Row],[1022]]*$T$7),( Table1[[#This Row],[1020]]*$U$7))</f>
        <v>1.9418658510837989</v>
      </c>
      <c r="G1255" s="5">
        <f>AVERAGE((Table1[[#This Row],[thermo]]*$S$8),(Table1[[#This Row],[1022]]*$T$8),( Table1[[#This Row],[1020]]*$U$8))</f>
        <v>3.0219852289137541</v>
      </c>
      <c r="H1255" s="5">
        <v>2.2000000000000002</v>
      </c>
      <c r="I1255" s="7">
        <v>4.2894199999999998</v>
      </c>
      <c r="J1255" s="7">
        <f>Table1[[#This Row],[modulair]]-Table1[[#This Row],[adjusted_weighted_FEM_avg]]</f>
        <v>-0.82198522891375392</v>
      </c>
      <c r="K1255" s="5">
        <f>Table1[[#This Row],[purpleair]]-Table1[[#This Row],[adjusted_weighted_FEM_avg]]</f>
        <v>1.2674347710862457</v>
      </c>
      <c r="L1255" s="5">
        <f>ABS(Table1[[#This Row],[modulair_err]])</f>
        <v>0.82198522891375392</v>
      </c>
      <c r="M1255" s="5">
        <f>ABS(Table1[[#This Row],[purpleair_err]])</f>
        <v>1.2674347710862457</v>
      </c>
      <c r="N1255" s="5">
        <f>Table1[[#This Row],[modulair_err]]^2</f>
        <v>0.67565971655239643</v>
      </c>
      <c r="O1255" s="5">
        <f>Table1[[#This Row],[purpleair_err]]^2</f>
        <v>1.6063908989584441</v>
      </c>
      <c r="P1255" s="5"/>
      <c r="Q1255" s="5"/>
    </row>
    <row r="1256" spans="1:17" x14ac:dyDescent="0.3">
      <c r="A1256" s="2">
        <v>45555.75</v>
      </c>
      <c r="B1256" s="5">
        <v>23.7</v>
      </c>
      <c r="C1256" s="5"/>
      <c r="D1256" s="5">
        <v>10.8</v>
      </c>
      <c r="E1256" s="5">
        <f t="shared" si="26"/>
        <v>17.25</v>
      </c>
      <c r="F1256" s="5">
        <f>AVERAGE((Table1[[#This Row],[thermo]]*$S$7),(Table1[[#This Row],[1022]]*$T$7),( Table1[[#This Row],[1020]]*$U$7))</f>
        <v>6.8890291798301417</v>
      </c>
      <c r="G1256" s="5">
        <f>AVERAGE((Table1[[#This Row],[thermo]]*$S$8),(Table1[[#This Row],[1022]]*$T$8),( Table1[[#This Row],[1020]]*$U$8))</f>
        <v>9.9050295948957618</v>
      </c>
      <c r="H1256" s="5">
        <v>1.5</v>
      </c>
      <c r="I1256" s="7">
        <v>3.0777972999999998</v>
      </c>
      <c r="J1256" s="7">
        <f>Table1[[#This Row],[modulair]]-Table1[[#This Row],[adjusted_weighted_FEM_avg]]</f>
        <v>-8.4050295948957618</v>
      </c>
      <c r="K1256" s="5">
        <f>Table1[[#This Row],[purpleair]]-Table1[[#This Row],[adjusted_weighted_FEM_avg]]</f>
        <v>-6.8272322948957616</v>
      </c>
      <c r="L1256" s="5">
        <f>ABS(Table1[[#This Row],[modulair_err]])</f>
        <v>8.4050295948957618</v>
      </c>
      <c r="M1256" s="5">
        <f>ABS(Table1[[#This Row],[purpleair_err]])</f>
        <v>6.8272322948957616</v>
      </c>
      <c r="N1256" s="5">
        <f>Table1[[#This Row],[modulair_err]]^2</f>
        <v>70.644522491073616</v>
      </c>
      <c r="O1256" s="5">
        <f>Table1[[#This Row],[purpleair_err]]^2</f>
        <v>46.611100808467647</v>
      </c>
      <c r="P1256" s="5"/>
      <c r="Q1256" s="5"/>
    </row>
    <row r="1257" spans="1:17" x14ac:dyDescent="0.3">
      <c r="A1257" s="2">
        <v>45555.791666666701</v>
      </c>
      <c r="B1257" s="5">
        <v>21.5</v>
      </c>
      <c r="C1257" s="5"/>
      <c r="D1257" s="5">
        <v>6</v>
      </c>
      <c r="E1257" s="5">
        <f t="shared" si="26"/>
        <v>13.75</v>
      </c>
      <c r="F1257" s="5">
        <f>AVERAGE((Table1[[#This Row],[thermo]]*$S$7),(Table1[[#This Row],[1022]]*$T$7),( Table1[[#This Row],[1020]]*$U$7))</f>
        <v>5.214524004507842</v>
      </c>
      <c r="G1257" s="5">
        <f>AVERAGE((Table1[[#This Row],[thermo]]*$S$8),(Table1[[#This Row],[1022]]*$T$8),( Table1[[#This Row],[1020]]*$U$8))</f>
        <v>7.7686272206087592</v>
      </c>
      <c r="H1257" s="5">
        <v>1.1000000000000001</v>
      </c>
      <c r="I1257" s="7">
        <v>1.9648852999999999</v>
      </c>
      <c r="J1257" s="7">
        <f>Table1[[#This Row],[modulair]]-Table1[[#This Row],[adjusted_weighted_FEM_avg]]</f>
        <v>-6.6686272206087587</v>
      </c>
      <c r="K1257" s="5">
        <f>Table1[[#This Row],[purpleair]]-Table1[[#This Row],[adjusted_weighted_FEM_avg]]</f>
        <v>-5.8037419206087595</v>
      </c>
      <c r="L1257" s="5">
        <f>ABS(Table1[[#This Row],[modulair_err]])</f>
        <v>6.6686272206087587</v>
      </c>
      <c r="M1257" s="5">
        <f>ABS(Table1[[#This Row],[purpleair_err]])</f>
        <v>5.8037419206087595</v>
      </c>
      <c r="N1257" s="5">
        <f>Table1[[#This Row],[modulair_err]]^2</f>
        <v>44.470589007444097</v>
      </c>
      <c r="O1257" s="5">
        <f>Table1[[#This Row],[purpleair_err]]^2</f>
        <v>33.683420281031452</v>
      </c>
      <c r="P1257" s="5"/>
      <c r="Q1257" s="5"/>
    </row>
    <row r="1258" spans="1:17" x14ac:dyDescent="0.3">
      <c r="A1258" s="2">
        <v>45555.833333333299</v>
      </c>
      <c r="B1258" s="5">
        <v>7.3</v>
      </c>
      <c r="C1258" s="5"/>
      <c r="D1258" s="5">
        <v>0.5</v>
      </c>
      <c r="E1258" s="5">
        <f t="shared" si="26"/>
        <v>3.9</v>
      </c>
      <c r="F1258" s="5">
        <f>AVERAGE((Table1[[#This Row],[thermo]]*$S$7),(Table1[[#This Row],[1022]]*$T$7),( Table1[[#This Row],[1020]]*$U$7))</f>
        <v>1.3515394296510461</v>
      </c>
      <c r="G1258" s="5">
        <f>AVERAGE((Table1[[#This Row],[thermo]]*$S$8),(Table1[[#This Row],[1022]]*$T$8),( Table1[[#This Row],[1020]]*$U$8))</f>
        <v>2.1451012155252873</v>
      </c>
      <c r="H1258" s="5">
        <v>0.8</v>
      </c>
      <c r="I1258" s="7">
        <v>1.5882426700000001</v>
      </c>
      <c r="J1258" s="7">
        <f>Table1[[#This Row],[modulair]]-Table1[[#This Row],[adjusted_weighted_FEM_avg]]</f>
        <v>-1.3451012155252873</v>
      </c>
      <c r="K1258" s="5">
        <f>Table1[[#This Row],[purpleair]]-Table1[[#This Row],[adjusted_weighted_FEM_avg]]</f>
        <v>-0.55685854552528724</v>
      </c>
      <c r="L1258" s="5">
        <f>ABS(Table1[[#This Row],[modulair_err]])</f>
        <v>1.3451012155252873</v>
      </c>
      <c r="M1258" s="5">
        <f>ABS(Table1[[#This Row],[purpleair_err]])</f>
        <v>0.55685854552528724</v>
      </c>
      <c r="N1258" s="5">
        <f>Table1[[#This Row],[modulair_err]]^2</f>
        <v>1.8092972800076053</v>
      </c>
      <c r="O1258" s="5">
        <f>Table1[[#This Row],[purpleair_err]]^2</f>
        <v>0.3100914397245384</v>
      </c>
      <c r="P1258" s="5"/>
      <c r="Q1258" s="5"/>
    </row>
    <row r="1259" spans="1:17" x14ac:dyDescent="0.3">
      <c r="A1259" s="2">
        <v>45555.875</v>
      </c>
      <c r="B1259" s="5">
        <v>3.4</v>
      </c>
      <c r="C1259" s="5"/>
      <c r="D1259" s="5">
        <v>2.5</v>
      </c>
      <c r="E1259" s="5">
        <f t="shared" si="26"/>
        <v>2.95</v>
      </c>
      <c r="F1259" s="5">
        <f>AVERAGE((Table1[[#This Row],[thermo]]*$S$7),(Table1[[#This Row],[1022]]*$T$7),( Table1[[#This Row],[1020]]*$U$7))</f>
        <v>1.2473988591752614</v>
      </c>
      <c r="G1259" s="5">
        <f>AVERAGE((Table1[[#This Row],[thermo]]*$S$8),(Table1[[#This Row],[1022]]*$T$8),( Table1[[#This Row],[1020]]*$U$8))</f>
        <v>1.725617396771759</v>
      </c>
      <c r="H1259" s="5">
        <v>0.5</v>
      </c>
      <c r="I1259" s="7">
        <v>1.456288</v>
      </c>
      <c r="J1259" s="7">
        <f>Table1[[#This Row],[modulair]]-Table1[[#This Row],[adjusted_weighted_FEM_avg]]</f>
        <v>-1.225617396771759</v>
      </c>
      <c r="K1259" s="5">
        <f>Table1[[#This Row],[purpleair]]-Table1[[#This Row],[adjusted_weighted_FEM_avg]]</f>
        <v>-0.26932939677175893</v>
      </c>
      <c r="L1259" s="5">
        <f>ABS(Table1[[#This Row],[modulair_err]])</f>
        <v>1.225617396771759</v>
      </c>
      <c r="M1259" s="5">
        <f>ABS(Table1[[#This Row],[purpleair_err]])</f>
        <v>0.26932939677175893</v>
      </c>
      <c r="N1259" s="5">
        <f>Table1[[#This Row],[modulair_err]]^2</f>
        <v>1.5021380032695832</v>
      </c>
      <c r="O1259" s="5">
        <f>Table1[[#This Row],[purpleair_err]]^2</f>
        <v>7.253832396543955E-2</v>
      </c>
      <c r="P1259" s="5"/>
      <c r="Q1259" s="5"/>
    </row>
    <row r="1260" spans="1:17" x14ac:dyDescent="0.3">
      <c r="A1260" s="2">
        <v>45555.916666666701</v>
      </c>
      <c r="B1260" s="5">
        <v>0.7</v>
      </c>
      <c r="C1260" s="5"/>
      <c r="D1260" s="5">
        <v>2.7</v>
      </c>
      <c r="E1260" s="5">
        <f t="shared" si="26"/>
        <v>1.7000000000000002</v>
      </c>
      <c r="F1260" s="5">
        <f>AVERAGE((Table1[[#This Row],[thermo]]*$S$7),(Table1[[#This Row],[1022]]*$T$7),( Table1[[#This Row],[1020]]*$U$7))</f>
        <v>0.85242924177195123</v>
      </c>
      <c r="G1260" s="5">
        <f>AVERAGE((Table1[[#This Row],[thermo]]*$S$8),(Table1[[#This Row],[1022]]*$T$8),( Table1[[#This Row],[1020]]*$U$8))</f>
        <v>1.0555801069576052</v>
      </c>
      <c r="H1260" s="5">
        <v>0.5</v>
      </c>
      <c r="I1260" s="7">
        <v>1.358088</v>
      </c>
      <c r="J1260" s="7">
        <f>Table1[[#This Row],[modulair]]-Table1[[#This Row],[adjusted_weighted_FEM_avg]]</f>
        <v>-0.55558010695760518</v>
      </c>
      <c r="K1260" s="5">
        <f>Table1[[#This Row],[purpleair]]-Table1[[#This Row],[adjusted_weighted_FEM_avg]]</f>
        <v>0.30250789304239478</v>
      </c>
      <c r="L1260" s="5">
        <f>ABS(Table1[[#This Row],[modulair_err]])</f>
        <v>0.55558010695760518</v>
      </c>
      <c r="M1260" s="5">
        <f>ABS(Table1[[#This Row],[purpleair_err]])</f>
        <v>0.30250789304239478</v>
      </c>
      <c r="N1260" s="5">
        <f>Table1[[#This Row],[modulair_err]]^2</f>
        <v>0.30866925524702399</v>
      </c>
      <c r="O1260" s="5">
        <f>Table1[[#This Row],[purpleair_err]]^2</f>
        <v>9.1511025352948958E-2</v>
      </c>
      <c r="P1260" s="5"/>
      <c r="Q1260" s="5"/>
    </row>
    <row r="1261" spans="1:17" x14ac:dyDescent="0.3">
      <c r="A1261" s="2">
        <v>45555.958333333299</v>
      </c>
      <c r="B1261" s="5">
        <v>-0.8</v>
      </c>
      <c r="C1261" s="5"/>
      <c r="D1261" s="5">
        <v>3.5</v>
      </c>
      <c r="E1261" s="5">
        <f t="shared" si="26"/>
        <v>1.35</v>
      </c>
      <c r="F1261" s="5">
        <f>AVERAGE((Table1[[#This Row],[thermo]]*$S$7),(Table1[[#This Row],[1022]]*$T$7),( Table1[[#This Row],[1020]]*$U$7))</f>
        <v>0.82076146969477326</v>
      </c>
      <c r="G1261" s="5">
        <f>AVERAGE((Table1[[#This Row],[thermo]]*$S$8),(Table1[[#This Row],[1022]]*$T$8),( Table1[[#This Row],[1020]]*$U$8))</f>
        <v>0.90410057706499369</v>
      </c>
      <c r="H1261" s="5">
        <v>0.5</v>
      </c>
      <c r="I1261" s="7">
        <v>1.278926</v>
      </c>
      <c r="J1261" s="7">
        <f>Table1[[#This Row],[modulair]]-Table1[[#This Row],[adjusted_weighted_FEM_avg]]</f>
        <v>-0.40410057706499369</v>
      </c>
      <c r="K1261" s="5">
        <f>Table1[[#This Row],[purpleair]]-Table1[[#This Row],[adjusted_weighted_FEM_avg]]</f>
        <v>0.37482542293500631</v>
      </c>
      <c r="L1261" s="5">
        <f>ABS(Table1[[#This Row],[modulair_err]])</f>
        <v>0.40410057706499369</v>
      </c>
      <c r="M1261" s="5">
        <f>ABS(Table1[[#This Row],[purpleair_err]])</f>
        <v>0.37482542293500631</v>
      </c>
      <c r="N1261" s="5">
        <f>Table1[[#This Row],[modulair_err]]^2</f>
        <v>0.16329727638426092</v>
      </c>
      <c r="O1261" s="5">
        <f>Table1[[#This Row],[purpleair_err]]^2</f>
        <v>0.14049409767840634</v>
      </c>
      <c r="P1261" s="5"/>
      <c r="Q1261" s="5"/>
    </row>
    <row r="1262" spans="1:17" x14ac:dyDescent="0.3">
      <c r="A1262" s="2">
        <v>45556</v>
      </c>
      <c r="B1262" s="5">
        <v>2</v>
      </c>
      <c r="C1262" s="5"/>
      <c r="D1262" s="5">
        <v>2.7</v>
      </c>
      <c r="E1262" s="5">
        <f t="shared" si="26"/>
        <v>2.35</v>
      </c>
      <c r="F1262" s="5">
        <f>AVERAGE((Table1[[#This Row],[thermo]]*$S$7),(Table1[[#This Row],[1022]]*$T$7),( Table1[[#This Row],[1020]]*$U$7))</f>
        <v>1.0688457908898956</v>
      </c>
      <c r="G1262" s="5">
        <f>AVERAGE((Table1[[#This Row],[thermo]]*$S$8),(Table1[[#This Row],[1022]]*$T$8),( Table1[[#This Row],[1020]]*$U$8))</f>
        <v>1.4090500551482723</v>
      </c>
      <c r="H1262" s="5">
        <v>0.6</v>
      </c>
      <c r="I1262" s="7">
        <v>0.96836270000000002</v>
      </c>
      <c r="J1262" s="7">
        <f>Table1[[#This Row],[modulair]]-Table1[[#This Row],[adjusted_weighted_FEM_avg]]</f>
        <v>-0.80905005514827233</v>
      </c>
      <c r="K1262" s="5">
        <f>Table1[[#This Row],[purpleair]]-Table1[[#This Row],[adjusted_weighted_FEM_avg]]</f>
        <v>-0.44068735514827229</v>
      </c>
      <c r="L1262" s="5">
        <f>ABS(Table1[[#This Row],[modulair_err]])</f>
        <v>0.80905005514827233</v>
      </c>
      <c r="M1262" s="5">
        <f>ABS(Table1[[#This Row],[purpleair_err]])</f>
        <v>0.44068735514827229</v>
      </c>
      <c r="N1262" s="5">
        <f>Table1[[#This Row],[modulair_err]]^2</f>
        <v>0.65456199173542251</v>
      </c>
      <c r="O1262" s="5">
        <f>Table1[[#This Row],[purpleair_err]]^2</f>
        <v>0.19420534498757946</v>
      </c>
      <c r="P1262" s="5"/>
      <c r="Q1262" s="5"/>
    </row>
    <row r="1263" spans="1:17" x14ac:dyDescent="0.3">
      <c r="A1263" s="2">
        <v>45556.041666666701</v>
      </c>
      <c r="B1263" s="5">
        <v>-1.9</v>
      </c>
      <c r="C1263" s="5"/>
      <c r="D1263" s="5">
        <v>0.3</v>
      </c>
      <c r="E1263" s="5">
        <f t="shared" si="26"/>
        <v>-0.79999999999999993</v>
      </c>
      <c r="F1263" s="5">
        <f>AVERAGE((Table1[[#This Row],[thermo]]*$S$7),(Table1[[#This Row],[1022]]*$T$7),( Table1[[#This Row],[1020]]*$U$7))</f>
        <v>-0.23453474871759603</v>
      </c>
      <c r="G1263" s="5">
        <f>AVERAGE((Table1[[#This Row],[thermo]]*$S$8),(Table1[[#This Row],[1022]]*$T$8),( Table1[[#This Row],[1020]]*$U$8))</f>
        <v>-0.4204710204058964</v>
      </c>
      <c r="H1263" s="5">
        <v>0.6</v>
      </c>
      <c r="I1263" s="7">
        <v>1.21794483</v>
      </c>
      <c r="J1263" s="7">
        <f>Table1[[#This Row],[modulair]]-Table1[[#This Row],[adjusted_weighted_FEM_avg]]</f>
        <v>1.0204710204058964</v>
      </c>
      <c r="K1263" s="5">
        <f>Table1[[#This Row],[purpleair]]-Table1[[#This Row],[adjusted_weighted_FEM_avg]]</f>
        <v>1.6384158504058963</v>
      </c>
      <c r="L1263" s="5">
        <f>ABS(Table1[[#This Row],[modulair_err]])</f>
        <v>1.0204710204058964</v>
      </c>
      <c r="M1263" s="5">
        <f>ABS(Table1[[#This Row],[purpleair_err]])</f>
        <v>1.6384158504058963</v>
      </c>
      <c r="N1263" s="5">
        <f>Table1[[#This Row],[modulair_err]]^2</f>
        <v>1.0413611034882515</v>
      </c>
      <c r="O1263" s="5">
        <f>Table1[[#This Row],[purpleair_err]]^2</f>
        <v>2.6844064988612764</v>
      </c>
      <c r="P1263" s="5"/>
      <c r="Q1263" s="5"/>
    </row>
    <row r="1264" spans="1:17" x14ac:dyDescent="0.3">
      <c r="A1264" s="2">
        <v>45556.083333333299</v>
      </c>
      <c r="B1264" s="5">
        <v>4.0999999999999996</v>
      </c>
      <c r="C1264" s="5"/>
      <c r="D1264" s="5">
        <v>2</v>
      </c>
      <c r="E1264" s="5">
        <f t="shared" si="26"/>
        <v>3.05</v>
      </c>
      <c r="F1264" s="5">
        <f>AVERAGE((Table1[[#This Row],[thermo]]*$S$7),(Table1[[#This Row],[1022]]*$T$7),( Table1[[#This Row],[1020]]*$U$7))</f>
        <v>1.2276535779423348</v>
      </c>
      <c r="G1264" s="5">
        <f>AVERAGE((Table1[[#This Row],[thermo]]*$S$8),(Table1[[#This Row],[1022]]*$T$8),( Table1[[#This Row],[1020]]*$U$8))</f>
        <v>1.7557158624198077</v>
      </c>
      <c r="H1264" s="5">
        <v>0.7</v>
      </c>
      <c r="I1264" s="7">
        <v>0.86224897</v>
      </c>
      <c r="J1264" s="7">
        <f>Table1[[#This Row],[modulair]]-Table1[[#This Row],[adjusted_weighted_FEM_avg]]</f>
        <v>-1.0557158624198077</v>
      </c>
      <c r="K1264" s="5">
        <f>Table1[[#This Row],[purpleair]]-Table1[[#This Row],[adjusted_weighted_FEM_avg]]</f>
        <v>-0.8934668924198077</v>
      </c>
      <c r="L1264" s="5">
        <f>ABS(Table1[[#This Row],[modulair_err]])</f>
        <v>1.0557158624198077</v>
      </c>
      <c r="M1264" s="5">
        <f>ABS(Table1[[#This Row],[purpleair_err]])</f>
        <v>0.8934668924198077</v>
      </c>
      <c r="N1264" s="5">
        <f>Table1[[#This Row],[modulair_err]]^2</f>
        <v>1.1145359821647984</v>
      </c>
      <c r="O1264" s="5">
        <f>Table1[[#This Row],[purpleair_err]]^2</f>
        <v>0.79828308785030822</v>
      </c>
      <c r="P1264" s="5"/>
      <c r="Q1264" s="5"/>
    </row>
    <row r="1265" spans="1:17" x14ac:dyDescent="0.3">
      <c r="A1265" s="2">
        <v>45556.125</v>
      </c>
      <c r="B1265" s="5">
        <v>8.6</v>
      </c>
      <c r="C1265" s="5"/>
      <c r="D1265" s="5">
        <v>3.7</v>
      </c>
      <c r="E1265" s="5">
        <f t="shared" si="26"/>
        <v>6.15</v>
      </c>
      <c r="F1265" s="5">
        <f>AVERAGE((Table1[[#This Row],[thermo]]*$S$7),(Table1[[#This Row],[1022]]*$T$7),( Table1[[#This Row],[1020]]*$U$7))</f>
        <v>2.4401305017738681</v>
      </c>
      <c r="G1265" s="5">
        <f>AVERAGE((Table1[[#This Row],[thermo]]*$S$8),(Table1[[#This Row],[1022]]*$T$8),( Table1[[#This Row],[1020]]*$U$8))</f>
        <v>3.5240528050255109</v>
      </c>
      <c r="H1265" s="5">
        <v>0.7</v>
      </c>
      <c r="I1265" s="7">
        <v>0.75045200000000001</v>
      </c>
      <c r="J1265" s="7">
        <f>Table1[[#This Row],[modulair]]-Table1[[#This Row],[adjusted_weighted_FEM_avg]]</f>
        <v>-2.8240528050255111</v>
      </c>
      <c r="K1265" s="5">
        <f>Table1[[#This Row],[purpleair]]-Table1[[#This Row],[adjusted_weighted_FEM_avg]]</f>
        <v>-2.7736008050255108</v>
      </c>
      <c r="L1265" s="5">
        <f>ABS(Table1[[#This Row],[modulair_err]])</f>
        <v>2.8240528050255111</v>
      </c>
      <c r="M1265" s="5">
        <f>ABS(Table1[[#This Row],[purpleair_err]])</f>
        <v>2.7736008050255108</v>
      </c>
      <c r="N1265" s="5">
        <f>Table1[[#This Row],[modulair_err]]^2</f>
        <v>7.9752742455724581</v>
      </c>
      <c r="O1265" s="5">
        <f>Table1[[#This Row],[purpleair_err]]^2</f>
        <v>7.6928614256381618</v>
      </c>
      <c r="P1265" s="5"/>
      <c r="Q1265" s="5"/>
    </row>
    <row r="1266" spans="1:17" x14ac:dyDescent="0.3">
      <c r="A1266" s="2">
        <v>45556.166666666701</v>
      </c>
      <c r="B1266" s="5">
        <v>9.4</v>
      </c>
      <c r="C1266" s="5"/>
      <c r="D1266" s="5">
        <v>2.9</v>
      </c>
      <c r="E1266" s="5">
        <f t="shared" si="26"/>
        <v>6.15</v>
      </c>
      <c r="F1266" s="5">
        <f>AVERAGE((Table1[[#This Row],[thermo]]*$S$7),(Table1[[#This Row],[1022]]*$T$7),( Table1[[#This Row],[1020]]*$U$7))</f>
        <v>2.3552662858644609</v>
      </c>
      <c r="G1266" s="5">
        <f>AVERAGE((Table1[[#This Row],[thermo]]*$S$8),(Table1[[#This Row],[1022]]*$T$8),( Table1[[#This Row],[1020]]*$U$8))</f>
        <v>3.4852023628154556</v>
      </c>
      <c r="H1266" s="5">
        <v>1.3</v>
      </c>
      <c r="I1266" s="7">
        <v>0.65871332999999999</v>
      </c>
      <c r="J1266" s="7">
        <f>Table1[[#This Row],[modulair]]-Table1[[#This Row],[adjusted_weighted_FEM_avg]]</f>
        <v>-2.1852023628154553</v>
      </c>
      <c r="K1266" s="5">
        <f>Table1[[#This Row],[purpleair]]-Table1[[#This Row],[adjusted_weighted_FEM_avg]]</f>
        <v>-2.8264890328154557</v>
      </c>
      <c r="L1266" s="5">
        <f>ABS(Table1[[#This Row],[modulair_err]])</f>
        <v>2.1852023628154553</v>
      </c>
      <c r="M1266" s="5">
        <f>ABS(Table1[[#This Row],[purpleair_err]])</f>
        <v>2.8264890328154557</v>
      </c>
      <c r="N1266" s="5">
        <f>Table1[[#This Row],[modulair_err]]^2</f>
        <v>4.7751093664542488</v>
      </c>
      <c r="O1266" s="5">
        <f>Table1[[#This Row],[purpleair_err]]^2</f>
        <v>7.98904025262605</v>
      </c>
      <c r="P1266" s="5"/>
      <c r="Q1266" s="5"/>
    </row>
    <row r="1267" spans="1:17" x14ac:dyDescent="0.3">
      <c r="A1267" s="2">
        <v>45556.208333333299</v>
      </c>
      <c r="B1267" s="5">
        <v>3.9</v>
      </c>
      <c r="C1267" s="5"/>
      <c r="D1267" s="5">
        <v>4.7</v>
      </c>
      <c r="E1267" s="5">
        <f t="shared" si="26"/>
        <v>4.3</v>
      </c>
      <c r="F1267" s="5">
        <f>AVERAGE((Table1[[#This Row],[thermo]]*$S$7),(Table1[[#This Row],[1022]]*$T$7),( Table1[[#This Row],[1020]]*$U$7))</f>
        <v>1.9302559780172475</v>
      </c>
      <c r="G1267" s="5">
        <f>AVERAGE((Table1[[#This Row],[thermo]]*$S$8),(Table1[[#This Row],[1022]]*$T$8),( Table1[[#This Row],[1020]]*$U$8))</f>
        <v>2.5665860052454126</v>
      </c>
      <c r="H1267" s="5">
        <v>0.8</v>
      </c>
      <c r="I1267" s="7">
        <v>0.31164330000000001</v>
      </c>
      <c r="J1267" s="7">
        <f>Table1[[#This Row],[modulair]]-Table1[[#This Row],[adjusted_weighted_FEM_avg]]</f>
        <v>-1.7665860052454125</v>
      </c>
      <c r="K1267" s="5">
        <f>Table1[[#This Row],[purpleair]]-Table1[[#This Row],[adjusted_weighted_FEM_avg]]</f>
        <v>-2.2549427052454125</v>
      </c>
      <c r="L1267" s="5">
        <f>ABS(Table1[[#This Row],[modulair_err]])</f>
        <v>1.7665860052454125</v>
      </c>
      <c r="M1267" s="5">
        <f>ABS(Table1[[#This Row],[purpleair_err]])</f>
        <v>2.2549427052454125</v>
      </c>
      <c r="N1267" s="5">
        <f>Table1[[#This Row],[modulair_err]]^2</f>
        <v>3.1208261139289446</v>
      </c>
      <c r="O1267" s="5">
        <f>Table1[[#This Row],[purpleair_err]]^2</f>
        <v>5.0847666039394994</v>
      </c>
      <c r="P1267" s="5"/>
      <c r="Q1267" s="5"/>
    </row>
    <row r="1268" spans="1:17" x14ac:dyDescent="0.3">
      <c r="A1268" s="2">
        <v>45556.25</v>
      </c>
      <c r="B1268" s="5">
        <v>-1.6</v>
      </c>
      <c r="C1268" s="5"/>
      <c r="D1268" s="5">
        <v>3.7</v>
      </c>
      <c r="E1268" s="5">
        <f t="shared" si="26"/>
        <v>1.05</v>
      </c>
      <c r="F1268" s="5">
        <f>AVERAGE((Table1[[#This Row],[thermo]]*$S$7),(Table1[[#This Row],[1022]]*$T$7),( Table1[[#This Row],[1020]]*$U$7))</f>
        <v>0.74209296254076618</v>
      </c>
      <c r="G1268" s="5">
        <f>AVERAGE((Table1[[#This Row],[thermo]]*$S$8),(Table1[[#This Row],[1022]]*$T$8),( Table1[[#This Row],[1020]]*$U$8))</f>
        <v>0.7506732115295075</v>
      </c>
      <c r="H1268" s="5">
        <v>1</v>
      </c>
      <c r="I1268" s="7">
        <v>0.45537440000000001</v>
      </c>
      <c r="J1268" s="7">
        <f>Table1[[#This Row],[modulair]]-Table1[[#This Row],[adjusted_weighted_FEM_avg]]</f>
        <v>0.2493267884704925</v>
      </c>
      <c r="K1268" s="5">
        <f>Table1[[#This Row],[purpleair]]-Table1[[#This Row],[adjusted_weighted_FEM_avg]]</f>
        <v>-0.29529881152950749</v>
      </c>
      <c r="L1268" s="5">
        <f>ABS(Table1[[#This Row],[modulair_err]])</f>
        <v>0.2493267884704925</v>
      </c>
      <c r="M1268" s="5">
        <f>ABS(Table1[[#This Row],[purpleair_err]])</f>
        <v>0.29529881152950749</v>
      </c>
      <c r="N1268" s="5">
        <f>Table1[[#This Row],[modulair_err]]^2</f>
        <v>6.2163847449009713E-2</v>
      </c>
      <c r="O1268" s="5">
        <f>Table1[[#This Row],[purpleair_err]]^2</f>
        <v>8.7201388090739587E-2</v>
      </c>
      <c r="P1268" s="5"/>
      <c r="Q1268" s="5"/>
    </row>
    <row r="1269" spans="1:17" x14ac:dyDescent="0.3">
      <c r="A1269" s="2">
        <v>45556.291666666701</v>
      </c>
      <c r="B1269" s="5">
        <v>-21.2</v>
      </c>
      <c r="C1269" s="5"/>
      <c r="D1269" s="5">
        <v>3.9</v>
      </c>
      <c r="E1269" s="5">
        <f t="shared" si="26"/>
        <v>-8.65</v>
      </c>
      <c r="F1269" s="5">
        <f>AVERAGE((Table1[[#This Row],[thermo]]*$S$7),(Table1[[#This Row],[1022]]*$T$7),( Table1[[#This Row],[1020]]*$U$7))</f>
        <v>-2.4662917933958211</v>
      </c>
      <c r="G1269" s="5">
        <f>AVERAGE((Table1[[#This Row],[thermo]]*$S$8),(Table1[[#This Row],[1022]]*$T$8),( Table1[[#This Row],[1020]]*$U$8))</f>
        <v>-4.5144734047633195</v>
      </c>
      <c r="H1269" s="5">
        <v>1</v>
      </c>
      <c r="I1269" s="7">
        <v>0.81195799999999996</v>
      </c>
      <c r="J1269" s="7">
        <f>Table1[[#This Row],[modulair]]-Table1[[#This Row],[adjusted_weighted_FEM_avg]]</f>
        <v>5.5144734047633195</v>
      </c>
      <c r="K1269" s="5">
        <f>Table1[[#This Row],[purpleair]]-Table1[[#This Row],[adjusted_weighted_FEM_avg]]</f>
        <v>5.3264314047633192</v>
      </c>
      <c r="L1269" s="5">
        <f>ABS(Table1[[#This Row],[modulair_err]])</f>
        <v>5.5144734047633195</v>
      </c>
      <c r="M1269" s="5">
        <f>ABS(Table1[[#This Row],[purpleair_err]])</f>
        <v>5.3264314047633192</v>
      </c>
      <c r="N1269" s="5">
        <f>Table1[[#This Row],[modulair_err]]^2</f>
        <v>30.409416931841957</v>
      </c>
      <c r="O1269" s="5">
        <f>Table1[[#This Row],[purpleair_err]]^2</f>
        <v>28.370871509648946</v>
      </c>
      <c r="P1269" s="5"/>
      <c r="Q1269" s="5"/>
    </row>
    <row r="1270" spans="1:17" x14ac:dyDescent="0.3">
      <c r="A1270" s="2">
        <v>45556.333333333299</v>
      </c>
      <c r="B1270" s="5">
        <v>-26.6</v>
      </c>
      <c r="C1270" s="5"/>
      <c r="D1270" s="5">
        <v>3</v>
      </c>
      <c r="E1270" s="5">
        <f t="shared" si="26"/>
        <v>-11.8</v>
      </c>
      <c r="F1270" s="5">
        <f>AVERAGE((Table1[[#This Row],[thermo]]*$S$7),(Table1[[#This Row],[1022]]*$T$7),( Table1[[#This Row],[1020]]*$U$7))</f>
        <v>-3.6105519281731744</v>
      </c>
      <c r="G1270" s="5">
        <f>AVERAGE((Table1[[#This Row],[thermo]]*$S$8),(Table1[[#This Row],[1022]]*$T$8),( Table1[[#This Row],[1020]]*$U$8))</f>
        <v>-6.2711499011736338</v>
      </c>
      <c r="H1270" s="5">
        <v>1</v>
      </c>
      <c r="I1270" s="7">
        <v>1.7898073000000001</v>
      </c>
      <c r="J1270" s="7">
        <f>Table1[[#This Row],[modulair]]-Table1[[#This Row],[adjusted_weighted_FEM_avg]]</f>
        <v>7.2711499011736338</v>
      </c>
      <c r="K1270" s="5">
        <f>Table1[[#This Row],[purpleair]]-Table1[[#This Row],[adjusted_weighted_FEM_avg]]</f>
        <v>8.0609572011736343</v>
      </c>
      <c r="L1270" s="5">
        <f>ABS(Table1[[#This Row],[modulair_err]])</f>
        <v>7.2711499011736338</v>
      </c>
      <c r="M1270" s="5">
        <f>ABS(Table1[[#This Row],[purpleair_err]])</f>
        <v>8.0609572011736343</v>
      </c>
      <c r="N1270" s="5">
        <f>Table1[[#This Row],[modulair_err]]^2</f>
        <v>52.869620885337348</v>
      </c>
      <c r="O1270" s="5">
        <f>Table1[[#This Row],[purpleair_err]]^2</f>
        <v>64.979030999153068</v>
      </c>
      <c r="P1270" s="5"/>
      <c r="Q1270" s="5"/>
    </row>
    <row r="1271" spans="1:17" x14ac:dyDescent="0.3">
      <c r="A1271" s="2">
        <v>45556.375</v>
      </c>
      <c r="B1271" s="5">
        <v>-14.2</v>
      </c>
      <c r="C1271" s="5"/>
      <c r="D1271" s="5">
        <v>0.2</v>
      </c>
      <c r="E1271" s="5">
        <f t="shared" si="26"/>
        <v>-7</v>
      </c>
      <c r="F1271" s="5">
        <f>AVERAGE((Table1[[#This Row],[thermo]]*$S$7),(Table1[[#This Row],[1022]]*$T$7),( Table1[[#This Row],[1020]]*$U$7))</f>
        <v>-2.309423705754357</v>
      </c>
      <c r="G1271" s="5">
        <f>AVERAGE((Table1[[#This Row],[thermo]]*$S$8),(Table1[[#This Row],[1022]]*$T$8),( Table1[[#This Row],[1020]]*$U$8))</f>
        <v>-3.7968868315008244</v>
      </c>
      <c r="H1271" s="5">
        <v>1.6</v>
      </c>
      <c r="I1271" s="7">
        <v>2.692571</v>
      </c>
      <c r="J1271" s="7">
        <f>Table1[[#This Row],[modulair]]-Table1[[#This Row],[adjusted_weighted_FEM_avg]]</f>
        <v>5.396886831500824</v>
      </c>
      <c r="K1271" s="5">
        <f>Table1[[#This Row],[purpleair]]-Table1[[#This Row],[adjusted_weighted_FEM_avg]]</f>
        <v>6.4894578315008244</v>
      </c>
      <c r="L1271" s="5">
        <f>ABS(Table1[[#This Row],[modulair_err]])</f>
        <v>5.396886831500824</v>
      </c>
      <c r="M1271" s="5">
        <f>ABS(Table1[[#This Row],[purpleair_err]])</f>
        <v>6.4894578315008244</v>
      </c>
      <c r="N1271" s="5">
        <f>Table1[[#This Row],[modulair_err]]^2</f>
        <v>29.126387472027005</v>
      </c>
      <c r="O1271" s="5">
        <f>Table1[[#This Row],[purpleair_err]]^2</f>
        <v>42.113062946827384</v>
      </c>
      <c r="P1271" s="5"/>
      <c r="Q1271" s="5"/>
    </row>
    <row r="1272" spans="1:17" x14ac:dyDescent="0.3">
      <c r="A1272" s="2">
        <v>45556.416666666701</v>
      </c>
      <c r="B1272" s="5">
        <v>-5</v>
      </c>
      <c r="C1272" s="5"/>
      <c r="D1272" s="5">
        <v>-1.2</v>
      </c>
      <c r="E1272" s="5">
        <f t="shared" si="26"/>
        <v>-3.1</v>
      </c>
      <c r="F1272" s="5">
        <f>AVERAGE((Table1[[#This Row],[thermo]]*$S$7),(Table1[[#This Row],[1022]]*$T$7),( Table1[[#This Row],[1020]]*$U$7))</f>
        <v>-1.1594367888881536</v>
      </c>
      <c r="G1272" s="5">
        <f>AVERAGE((Table1[[#This Row],[thermo]]*$S$8),(Table1[[#This Row],[1022]]*$T$8),( Table1[[#This Row],[1020]]*$U$8))</f>
        <v>-1.7440554162244188</v>
      </c>
      <c r="H1272" s="5">
        <v>1.5</v>
      </c>
      <c r="I1272" s="7">
        <v>3.1570209999999999</v>
      </c>
      <c r="J1272" s="7">
        <f>Table1[[#This Row],[modulair]]-Table1[[#This Row],[adjusted_weighted_FEM_avg]]</f>
        <v>3.2440554162244188</v>
      </c>
      <c r="K1272" s="5">
        <f>Table1[[#This Row],[purpleair]]-Table1[[#This Row],[adjusted_weighted_FEM_avg]]</f>
        <v>4.9010764162244183</v>
      </c>
      <c r="L1272" s="5">
        <f>ABS(Table1[[#This Row],[modulair_err]])</f>
        <v>3.2440554162244188</v>
      </c>
      <c r="M1272" s="5">
        <f>ABS(Table1[[#This Row],[purpleair_err]])</f>
        <v>4.9010764162244183</v>
      </c>
      <c r="N1272" s="5">
        <f>Table1[[#This Row],[modulair_err]]^2</f>
        <v>10.523895543534987</v>
      </c>
      <c r="O1272" s="5">
        <f>Table1[[#This Row],[purpleair_err]]^2</f>
        <v>24.020550037671185</v>
      </c>
      <c r="P1272" s="5"/>
      <c r="Q1272" s="5"/>
    </row>
    <row r="1273" spans="1:17" x14ac:dyDescent="0.3">
      <c r="A1273" s="2">
        <v>45556.458333333299</v>
      </c>
      <c r="B1273" s="5">
        <v>-3.2</v>
      </c>
      <c r="C1273" s="5"/>
      <c r="D1273" s="5">
        <v>-1.4</v>
      </c>
      <c r="E1273" s="5">
        <f t="shared" si="26"/>
        <v>-2.2999999999999998</v>
      </c>
      <c r="F1273" s="5">
        <f>AVERAGE((Table1[[#This Row],[thermo]]*$S$7),(Table1[[#This Row],[1022]]*$T$7),( Table1[[#This Row],[1020]]*$U$7))</f>
        <v>-0.91429401318188186</v>
      </c>
      <c r="G1273" s="5">
        <f>AVERAGE((Table1[[#This Row],[thermo]]*$S$8),(Table1[[#This Row],[1022]]*$T$8),( Table1[[#This Row],[1020]]*$U$8))</f>
        <v>-1.3187280905422656</v>
      </c>
      <c r="H1273" s="5">
        <v>1.3</v>
      </c>
      <c r="I1273" s="7">
        <v>3.433449</v>
      </c>
      <c r="J1273" s="7">
        <f>Table1[[#This Row],[modulair]]-Table1[[#This Row],[adjusted_weighted_FEM_avg]]</f>
        <v>2.6187280905422656</v>
      </c>
      <c r="K1273" s="5">
        <f>Table1[[#This Row],[purpleair]]-Table1[[#This Row],[adjusted_weighted_FEM_avg]]</f>
        <v>4.7521770905422658</v>
      </c>
      <c r="L1273" s="5">
        <f>ABS(Table1[[#This Row],[modulair_err]])</f>
        <v>2.6187280905422656</v>
      </c>
      <c r="M1273" s="5">
        <f>ABS(Table1[[#This Row],[purpleair_err]])</f>
        <v>4.7521770905422658</v>
      </c>
      <c r="N1273" s="5">
        <f>Table1[[#This Row],[modulair_err]]^2</f>
        <v>6.8577368121951405</v>
      </c>
      <c r="O1273" s="5">
        <f>Table1[[#This Row],[purpleair_err]]^2</f>
        <v>22.583187099874753</v>
      </c>
      <c r="P1273" s="5"/>
      <c r="Q1273" s="5"/>
    </row>
    <row r="1274" spans="1:17" x14ac:dyDescent="0.3">
      <c r="A1274" s="2">
        <v>45556.5</v>
      </c>
      <c r="B1274" s="5">
        <v>5.0999999999999996</v>
      </c>
      <c r="C1274" s="5"/>
      <c r="D1274" s="5">
        <v>1.7</v>
      </c>
      <c r="E1274" s="5">
        <f t="shared" si="26"/>
        <v>3.4</v>
      </c>
      <c r="F1274" s="5">
        <f>AVERAGE((Table1[[#This Row],[thermo]]*$S$7),(Table1[[#This Row],[1022]]*$T$7),( Table1[[#This Row],[1020]]*$U$7))</f>
        <v>1.3123614849628924</v>
      </c>
      <c r="G1274" s="5">
        <f>AVERAGE((Table1[[#This Row],[thermo]]*$S$8),(Table1[[#This Row],[1022]]*$T$8),( Table1[[#This Row],[1020]]*$U$8))</f>
        <v>1.9314769186937035</v>
      </c>
      <c r="H1274" s="5">
        <v>1.3</v>
      </c>
      <c r="I1274" s="7">
        <v>3.6445907000000002</v>
      </c>
      <c r="J1274" s="7">
        <f>Table1[[#This Row],[modulair]]-Table1[[#This Row],[adjusted_weighted_FEM_avg]]</f>
        <v>-0.63147691869370348</v>
      </c>
      <c r="K1274" s="5">
        <f>Table1[[#This Row],[purpleair]]-Table1[[#This Row],[adjusted_weighted_FEM_avg]]</f>
        <v>1.7131137813062967</v>
      </c>
      <c r="L1274" s="5">
        <f>ABS(Table1[[#This Row],[modulair_err]])</f>
        <v>0.63147691869370348</v>
      </c>
      <c r="M1274" s="5">
        <f>ABS(Table1[[#This Row],[purpleair_err]])</f>
        <v>1.7131137813062967</v>
      </c>
      <c r="N1274" s="5">
        <f>Table1[[#This Row],[modulair_err]]^2</f>
        <v>0.39876309884289418</v>
      </c>
      <c r="O1274" s="5">
        <f>Table1[[#This Row],[purpleair_err]]^2</f>
        <v>2.9347588277015579</v>
      </c>
      <c r="P1274" s="5"/>
      <c r="Q1274" s="5"/>
    </row>
    <row r="1275" spans="1:17" x14ac:dyDescent="0.3">
      <c r="A1275" s="2">
        <v>45556.541666666701</v>
      </c>
      <c r="B1275" s="5">
        <v>2.2999999999999998</v>
      </c>
      <c r="C1275" s="5"/>
      <c r="D1275" s="5">
        <v>2.2000000000000002</v>
      </c>
      <c r="E1275" s="5">
        <f t="shared" si="26"/>
        <v>2.25</v>
      </c>
      <c r="F1275" s="5">
        <f>AVERAGE((Table1[[#This Row],[thermo]]*$S$7),(Table1[[#This Row],[1022]]*$T$7),( Table1[[#This Row],[1020]]*$U$7))</f>
        <v>0.98251080223606291</v>
      </c>
      <c r="G1275" s="5">
        <f>AVERAGE((Table1[[#This Row],[thermo]]*$S$8),(Table1[[#This Row],[1022]]*$T$8),( Table1[[#This Row],[1020]]*$U$8))</f>
        <v>1.3303885367376542</v>
      </c>
      <c r="H1275" s="5">
        <v>1.6</v>
      </c>
      <c r="I1275" s="7">
        <v>4.0964669999999996</v>
      </c>
      <c r="J1275" s="7">
        <f>Table1[[#This Row],[modulair]]-Table1[[#This Row],[adjusted_weighted_FEM_avg]]</f>
        <v>0.26961146326234586</v>
      </c>
      <c r="K1275" s="5">
        <f>Table1[[#This Row],[purpleair]]-Table1[[#This Row],[adjusted_weighted_FEM_avg]]</f>
        <v>2.7660784632623452</v>
      </c>
      <c r="L1275" s="5">
        <f>ABS(Table1[[#This Row],[modulair_err]])</f>
        <v>0.26961146326234586</v>
      </c>
      <c r="M1275" s="5">
        <f>ABS(Table1[[#This Row],[purpleair_err]])</f>
        <v>2.7660784632623452</v>
      </c>
      <c r="N1275" s="5">
        <f>Table1[[#This Row],[modulair_err]]^2</f>
        <v>7.2690341122463267E-2</v>
      </c>
      <c r="O1275" s="5">
        <f>Table1[[#This Row],[purpleair_err]]^2</f>
        <v>7.6511900649237772</v>
      </c>
      <c r="P1275" s="5"/>
      <c r="Q1275" s="5"/>
    </row>
    <row r="1276" spans="1:17" x14ac:dyDescent="0.3">
      <c r="A1276" s="2">
        <v>45556.583333333299</v>
      </c>
      <c r="B1276" s="5">
        <v>0.5</v>
      </c>
      <c r="C1276" s="5"/>
      <c r="D1276" s="5">
        <v>3.5</v>
      </c>
      <c r="E1276" s="5">
        <f t="shared" si="26"/>
        <v>2</v>
      </c>
      <c r="F1276" s="5">
        <f>AVERAGE((Table1[[#This Row],[thermo]]*$S$7),(Table1[[#This Row],[1022]]*$T$7),( Table1[[#This Row],[1020]]*$U$7))</f>
        <v>1.0371780188127175</v>
      </c>
      <c r="G1276" s="5">
        <f>AVERAGE((Table1[[#This Row],[thermo]]*$S$8),(Table1[[#This Row],[1022]]*$T$8),( Table1[[#This Row],[1020]]*$U$8))</f>
        <v>1.2575705252556608</v>
      </c>
      <c r="H1276" s="5">
        <v>1.8</v>
      </c>
      <c r="I1276" s="7">
        <v>4.2653999999999996</v>
      </c>
      <c r="J1276" s="7">
        <f>Table1[[#This Row],[modulair]]-Table1[[#This Row],[adjusted_weighted_FEM_avg]]</f>
        <v>0.54242947474433922</v>
      </c>
      <c r="K1276" s="5">
        <f>Table1[[#This Row],[purpleair]]-Table1[[#This Row],[adjusted_weighted_FEM_avg]]</f>
        <v>3.007829474744339</v>
      </c>
      <c r="L1276" s="5">
        <f>ABS(Table1[[#This Row],[modulair_err]])</f>
        <v>0.54242947474433922</v>
      </c>
      <c r="M1276" s="5">
        <f>ABS(Table1[[#This Row],[purpleair_err]])</f>
        <v>3.007829474744339</v>
      </c>
      <c r="N1276" s="5">
        <f>Table1[[#This Row],[modulair_err]]^2</f>
        <v>0.29422973507141975</v>
      </c>
      <c r="O1276" s="5">
        <f>Table1[[#This Row],[purpleair_err]]^2</f>
        <v>9.047038149140807</v>
      </c>
      <c r="P1276" s="5"/>
      <c r="Q1276" s="5"/>
    </row>
    <row r="1277" spans="1:17" x14ac:dyDescent="0.3">
      <c r="A1277" s="2">
        <v>45556.625</v>
      </c>
      <c r="B1277" s="5">
        <v>4</v>
      </c>
      <c r="C1277" s="5"/>
      <c r="D1277" s="5">
        <v>-0.4</v>
      </c>
      <c r="E1277" s="5">
        <f t="shared" si="26"/>
        <v>1.8</v>
      </c>
      <c r="F1277" s="5">
        <f>AVERAGE((Table1[[#This Row],[thermo]]*$S$7),(Table1[[#This Row],[1022]]*$T$7),( Table1[[#This Row],[1020]]*$U$7))</f>
        <v>0.5568752588334499</v>
      </c>
      <c r="G1277" s="5">
        <f>AVERAGE((Table1[[#This Row],[thermo]]*$S$8),(Table1[[#This Row],[1022]]*$T$8),( Table1[[#This Row],[1020]]*$U$8))</f>
        <v>0.95941463542297356</v>
      </c>
      <c r="H1277" s="5">
        <v>1.8</v>
      </c>
      <c r="I1277" s="7">
        <v>4.4048379999999998</v>
      </c>
      <c r="J1277" s="7">
        <f>Table1[[#This Row],[modulair]]-Table1[[#This Row],[adjusted_weighted_FEM_avg]]</f>
        <v>0.84058536457702648</v>
      </c>
      <c r="K1277" s="5">
        <f>Table1[[#This Row],[purpleair]]-Table1[[#This Row],[adjusted_weighted_FEM_avg]]</f>
        <v>3.4454233645770262</v>
      </c>
      <c r="L1277" s="5">
        <f>ABS(Table1[[#This Row],[modulair_err]])</f>
        <v>0.84058536457702648</v>
      </c>
      <c r="M1277" s="5">
        <f>ABS(Table1[[#This Row],[purpleair_err]])</f>
        <v>3.4454233645770262</v>
      </c>
      <c r="N1277" s="5">
        <f>Table1[[#This Row],[modulair_err]]^2</f>
        <v>0.70658375514109251</v>
      </c>
      <c r="O1277" s="5">
        <f>Table1[[#This Row],[purpleair_err]]^2</f>
        <v>11.870942161173275</v>
      </c>
      <c r="P1277" s="5"/>
      <c r="Q1277" s="5"/>
    </row>
    <row r="1278" spans="1:17" x14ac:dyDescent="0.3">
      <c r="A1278" s="2">
        <v>45556.666666666701</v>
      </c>
      <c r="B1278" s="5">
        <v>12.5</v>
      </c>
      <c r="C1278" s="5"/>
      <c r="D1278" s="5">
        <v>15.7</v>
      </c>
      <c r="E1278" s="5">
        <f t="shared" si="26"/>
        <v>14.1</v>
      </c>
      <c r="F1278" s="5">
        <f>AVERAGE((Table1[[#This Row],[thermo]]*$S$7),(Table1[[#This Row],[1022]]*$T$7),( Table1[[#This Row],[1020]]*$U$7))</f>
        <v>6.360034610395993</v>
      </c>
      <c r="G1278" s="5">
        <f>AVERAGE((Table1[[#This Row],[thermo]]*$S$8),(Table1[[#This Row],[1022]]*$T$8),( Table1[[#This Row],[1020]]*$U$8))</f>
        <v>8.4300188045083484</v>
      </c>
      <c r="H1278" s="5">
        <v>2</v>
      </c>
      <c r="I1278" s="7">
        <v>4.447133</v>
      </c>
      <c r="J1278" s="7">
        <f>Table1[[#This Row],[modulair]]-Table1[[#This Row],[adjusted_weighted_FEM_avg]]</f>
        <v>-6.4300188045083484</v>
      </c>
      <c r="K1278" s="5">
        <f>Table1[[#This Row],[purpleair]]-Table1[[#This Row],[adjusted_weighted_FEM_avg]]</f>
        <v>-3.9828858045083484</v>
      </c>
      <c r="L1278" s="5">
        <f>ABS(Table1[[#This Row],[modulair_err]])</f>
        <v>6.4300188045083484</v>
      </c>
      <c r="M1278" s="5">
        <f>ABS(Table1[[#This Row],[purpleair_err]])</f>
        <v>3.9828858045083484</v>
      </c>
      <c r="N1278" s="5">
        <f>Table1[[#This Row],[modulair_err]]^2</f>
        <v>41.345141826330973</v>
      </c>
      <c r="O1278" s="5">
        <f>Table1[[#This Row],[purpleair_err]]^2</f>
        <v>15.863379331754114</v>
      </c>
      <c r="P1278" s="5"/>
      <c r="Q1278" s="5"/>
    </row>
    <row r="1279" spans="1:17" x14ac:dyDescent="0.3">
      <c r="A1279" s="2">
        <v>45556.708333333299</v>
      </c>
      <c r="B1279" s="5">
        <v>15.7</v>
      </c>
      <c r="C1279" s="5"/>
      <c r="D1279" s="5">
        <v>4.5</v>
      </c>
      <c r="E1279" s="5">
        <f t="shared" si="26"/>
        <v>10.1</v>
      </c>
      <c r="F1279" s="5">
        <f>AVERAGE((Table1[[#This Row],[thermo]]*$S$7),(Table1[[#This Row],[1022]]*$T$7),( Table1[[#This Row],[1020]]*$U$7))</f>
        <v>3.8401414392461688</v>
      </c>
      <c r="G1279" s="5">
        <f>AVERAGE((Table1[[#This Row],[thermo]]*$S$8),(Table1[[#This Row],[1022]]*$T$8),( Table1[[#This Row],[1020]]*$U$8))</f>
        <v>5.710912932394236</v>
      </c>
      <c r="H1279" s="5">
        <v>2.9</v>
      </c>
      <c r="I1279" s="7">
        <v>4.6772070000000001</v>
      </c>
      <c r="J1279" s="7">
        <f>Table1[[#This Row],[modulair]]-Table1[[#This Row],[adjusted_weighted_FEM_avg]]</f>
        <v>-2.8109129323942361</v>
      </c>
      <c r="K1279" s="5">
        <f>Table1[[#This Row],[purpleair]]-Table1[[#This Row],[adjusted_weighted_FEM_avg]]</f>
        <v>-1.0337059323942359</v>
      </c>
      <c r="L1279" s="5">
        <f>ABS(Table1[[#This Row],[modulair_err]])</f>
        <v>2.8109129323942361</v>
      </c>
      <c r="M1279" s="5">
        <f>ABS(Table1[[#This Row],[purpleair_err]])</f>
        <v>1.0337059323942359</v>
      </c>
      <c r="N1279" s="5">
        <f>Table1[[#This Row],[modulair_err]]^2</f>
        <v>7.9012315135011635</v>
      </c>
      <c r="O1279" s="5">
        <f>Table1[[#This Row],[purpleair_err]]^2</f>
        <v>1.0685479546670367</v>
      </c>
      <c r="P1279" s="5"/>
      <c r="Q1279" s="5"/>
    </row>
    <row r="1280" spans="1:17" x14ac:dyDescent="0.3">
      <c r="A1280" s="2">
        <v>45556.75</v>
      </c>
      <c r="B1280" s="5">
        <v>21</v>
      </c>
      <c r="C1280" s="5"/>
      <c r="D1280" s="5">
        <v>6</v>
      </c>
      <c r="E1280" s="5">
        <f t="shared" si="26"/>
        <v>13.5</v>
      </c>
      <c r="F1280" s="5">
        <f>AVERAGE((Table1[[#This Row],[thermo]]*$S$7),(Table1[[#This Row],[1022]]*$T$7),( Table1[[#This Row],[1020]]*$U$7))</f>
        <v>5.1312868702317092</v>
      </c>
      <c r="G1280" s="5">
        <f>AVERAGE((Table1[[#This Row],[thermo]]*$S$8),(Table1[[#This Row],[1022]]*$T$8),( Table1[[#This Row],[1020]]*$U$8))</f>
        <v>7.6326772405354264</v>
      </c>
      <c r="H1280" s="5">
        <v>2.9</v>
      </c>
      <c r="I1280" s="7">
        <v>3.8402313000000001</v>
      </c>
      <c r="J1280" s="7">
        <f>Table1[[#This Row],[modulair]]-Table1[[#This Row],[adjusted_weighted_FEM_avg]]</f>
        <v>-4.7326772405354269</v>
      </c>
      <c r="K1280" s="5">
        <f>Table1[[#This Row],[purpleair]]-Table1[[#This Row],[adjusted_weighted_FEM_avg]]</f>
        <v>-3.7924459405354263</v>
      </c>
      <c r="L1280" s="5">
        <f>ABS(Table1[[#This Row],[modulair_err]])</f>
        <v>4.7326772405354269</v>
      </c>
      <c r="M1280" s="5">
        <f>ABS(Table1[[#This Row],[purpleair_err]])</f>
        <v>3.7924459405354263</v>
      </c>
      <c r="N1280" s="5">
        <f>Table1[[#This Row],[modulair_err]]^2</f>
        <v>22.398233863082023</v>
      </c>
      <c r="O1280" s="5">
        <f>Table1[[#This Row],[purpleair_err]]^2</f>
        <v>14.382646211883634</v>
      </c>
      <c r="P1280" s="5"/>
      <c r="Q1280" s="5"/>
    </row>
    <row r="1281" spans="1:17" x14ac:dyDescent="0.3">
      <c r="A1281" s="2">
        <v>45556.791666666701</v>
      </c>
      <c r="B1281" s="5">
        <v>10.9</v>
      </c>
      <c r="C1281" s="5"/>
      <c r="D1281" s="5">
        <v>4</v>
      </c>
      <c r="E1281" s="5">
        <f t="shared" si="26"/>
        <v>7.45</v>
      </c>
      <c r="F1281" s="5">
        <f>AVERAGE((Table1[[#This Row],[thermo]]*$S$7),(Table1[[#This Row],[1022]]*$T$7),( Table1[[#This Row],[1020]]*$U$7))</f>
        <v>2.9047876809757849</v>
      </c>
      <c r="G1281" s="5">
        <f>AVERAGE((Table1[[#This Row],[thermo]]*$S$8),(Table1[[#This Row],[1022]]*$T$8),( Table1[[#This Row],[1020]]*$U$8))</f>
        <v>4.2455616172356159</v>
      </c>
      <c r="H1281" s="5">
        <v>4.5</v>
      </c>
      <c r="I1281" s="7">
        <v>4.2163079999999997</v>
      </c>
      <c r="J1281" s="7">
        <f>Table1[[#This Row],[modulair]]-Table1[[#This Row],[adjusted_weighted_FEM_avg]]</f>
        <v>0.25443838276438413</v>
      </c>
      <c r="K1281" s="5">
        <f>Table1[[#This Row],[purpleair]]-Table1[[#This Row],[adjusted_weighted_FEM_avg]]</f>
        <v>-2.9253617235616147E-2</v>
      </c>
      <c r="L1281" s="5">
        <f>ABS(Table1[[#This Row],[modulair_err]])</f>
        <v>0.25443838276438413</v>
      </c>
      <c r="M1281" s="5">
        <f>ABS(Table1[[#This Row],[purpleair_err]])</f>
        <v>2.9253617235616147E-2</v>
      </c>
      <c r="N1281" s="5">
        <f>Table1[[#This Row],[modulair_err]]^2</f>
        <v>6.4738890623755249E-2</v>
      </c>
      <c r="O1281" s="5">
        <f>Table1[[#This Row],[purpleair_err]]^2</f>
        <v>8.5577412136793817E-4</v>
      </c>
      <c r="P1281" s="5"/>
      <c r="Q1281" s="5"/>
    </row>
    <row r="1282" spans="1:17" x14ac:dyDescent="0.3">
      <c r="A1282" s="2">
        <v>45556.833333333299</v>
      </c>
      <c r="B1282" s="5">
        <v>13.5</v>
      </c>
      <c r="C1282" s="5"/>
      <c r="D1282" s="5">
        <v>4</v>
      </c>
      <c r="E1282" s="5">
        <f t="shared" si="26"/>
        <v>8.75</v>
      </c>
      <c r="F1282" s="5">
        <f>AVERAGE((Table1[[#This Row],[thermo]]*$S$7),(Table1[[#This Row],[1022]]*$T$7),( Table1[[#This Row],[1020]]*$U$7))</f>
        <v>3.3376207792116737</v>
      </c>
      <c r="G1282" s="5">
        <f>AVERAGE((Table1[[#This Row],[thermo]]*$S$8),(Table1[[#This Row],[1022]]*$T$8),( Table1[[#This Row],[1020]]*$U$8))</f>
        <v>4.9525015136169506</v>
      </c>
      <c r="H1282" s="5">
        <v>5.8</v>
      </c>
      <c r="I1282" s="7">
        <v>5.3346640000000001</v>
      </c>
      <c r="J1282" s="7">
        <f>Table1[[#This Row],[modulair]]-Table1[[#This Row],[adjusted_weighted_FEM_avg]]</f>
        <v>0.84749848638304925</v>
      </c>
      <c r="K1282" s="5">
        <f>Table1[[#This Row],[purpleair]]-Table1[[#This Row],[adjusted_weighted_FEM_avg]]</f>
        <v>0.3821624863830495</v>
      </c>
      <c r="L1282" s="5">
        <f>ABS(Table1[[#This Row],[modulair_err]])</f>
        <v>0.84749848638304925</v>
      </c>
      <c r="M1282" s="5">
        <f>ABS(Table1[[#This Row],[purpleair_err]])</f>
        <v>0.3821624863830495</v>
      </c>
      <c r="N1282" s="5">
        <f>Table1[[#This Row],[modulair_err]]^2</f>
        <v>0.71825368442155957</v>
      </c>
      <c r="O1282" s="5">
        <f>Table1[[#This Row],[purpleair_err]]^2</f>
        <v>0.14604816599847451</v>
      </c>
      <c r="P1282" s="5"/>
      <c r="Q1282" s="5"/>
    </row>
    <row r="1283" spans="1:17" x14ac:dyDescent="0.3">
      <c r="A1283" s="2">
        <v>45556.875</v>
      </c>
      <c r="B1283" s="5">
        <v>9.8000000000000007</v>
      </c>
      <c r="C1283" s="5"/>
      <c r="D1283" s="5">
        <v>10.6</v>
      </c>
      <c r="E1283" s="5">
        <f t="shared" ref="E1283:E1346" si="27">AVERAGE(B1283:D1283)</f>
        <v>10.199999999999999</v>
      </c>
      <c r="F1283" s="5">
        <f>AVERAGE((Table1[[#This Row],[thermo]]*$S$7),(Table1[[#This Row],[1022]]*$T$7),( Table1[[#This Row],[1020]]*$U$7))</f>
        <v>4.5205259392658546</v>
      </c>
      <c r="G1283" s="5">
        <f>AVERAGE((Table1[[#This Row],[thermo]]*$S$8),(Table1[[#This Row],[1022]]*$T$8),( Table1[[#This Row],[1020]]*$U$8))</f>
        <v>6.0615275462752427</v>
      </c>
      <c r="H1283" s="5">
        <v>7.5</v>
      </c>
      <c r="I1283" s="7">
        <v>8.0090640000000004</v>
      </c>
      <c r="J1283" s="7">
        <f>Table1[[#This Row],[modulair]]-Table1[[#This Row],[adjusted_weighted_FEM_avg]]</f>
        <v>1.4384724537247573</v>
      </c>
      <c r="K1283" s="5">
        <f>Table1[[#This Row],[purpleair]]-Table1[[#This Row],[adjusted_weighted_FEM_avg]]</f>
        <v>1.9475364537247577</v>
      </c>
      <c r="L1283" s="5">
        <f>ABS(Table1[[#This Row],[modulair_err]])</f>
        <v>1.4384724537247573</v>
      </c>
      <c r="M1283" s="5">
        <f>ABS(Table1[[#This Row],[purpleair_err]])</f>
        <v>1.9475364537247577</v>
      </c>
      <c r="N1283" s="5">
        <f>Table1[[#This Row],[modulair_err]]^2</f>
        <v>2.069203000124924</v>
      </c>
      <c r="O1283" s="5">
        <f>Table1[[#This Row],[purpleair_err]]^2</f>
        <v>3.7928982385868051</v>
      </c>
      <c r="P1283" s="5"/>
      <c r="Q1283" s="5"/>
    </row>
    <row r="1284" spans="1:17" x14ac:dyDescent="0.3">
      <c r="A1284" s="2">
        <v>45556.916666666701</v>
      </c>
      <c r="B1284" s="5">
        <v>7.9</v>
      </c>
      <c r="C1284" s="5"/>
      <c r="D1284" s="5">
        <v>8.6999999999999993</v>
      </c>
      <c r="E1284" s="5">
        <f t="shared" si="27"/>
        <v>8.3000000000000007</v>
      </c>
      <c r="F1284" s="5">
        <f>AVERAGE((Table1[[#This Row],[thermo]]*$S$7),(Table1[[#This Row],[1022]]*$T$7),( Table1[[#This Row],[1020]]*$U$7))</f>
        <v>3.6863712059824043</v>
      </c>
      <c r="G1284" s="5">
        <f>AVERAGE((Table1[[#This Row],[thermo]]*$S$8),(Table1[[#This Row],[1022]]*$T$8),( Table1[[#This Row],[1020]]*$U$8))</f>
        <v>4.9360378974690269</v>
      </c>
      <c r="H1284" s="5">
        <v>6.2</v>
      </c>
      <c r="I1284" s="7">
        <v>6.7169590000000001</v>
      </c>
      <c r="J1284" s="7">
        <f>Table1[[#This Row],[modulair]]-Table1[[#This Row],[adjusted_weighted_FEM_avg]]</f>
        <v>1.2639621025309733</v>
      </c>
      <c r="K1284" s="5">
        <f>Table1[[#This Row],[purpleair]]-Table1[[#This Row],[adjusted_weighted_FEM_avg]]</f>
        <v>1.7809211025309732</v>
      </c>
      <c r="L1284" s="5">
        <f>ABS(Table1[[#This Row],[modulair_err]])</f>
        <v>1.2639621025309733</v>
      </c>
      <c r="M1284" s="5">
        <f>ABS(Table1[[#This Row],[purpleair_err]])</f>
        <v>1.7809211025309732</v>
      </c>
      <c r="N1284" s="5">
        <f>Table1[[#This Row],[modulair_err]]^2</f>
        <v>1.5976001966345186</v>
      </c>
      <c r="O1284" s="5">
        <f>Table1[[#This Row],[purpleair_err]]^2</f>
        <v>3.1716799734401375</v>
      </c>
      <c r="P1284" s="5"/>
      <c r="Q1284" s="5"/>
    </row>
    <row r="1285" spans="1:17" x14ac:dyDescent="0.3">
      <c r="A1285" s="2">
        <v>45556.958333333299</v>
      </c>
      <c r="B1285" s="5">
        <v>12.5</v>
      </c>
      <c r="C1285" s="5"/>
      <c r="D1285" s="5">
        <v>5.7</v>
      </c>
      <c r="E1285" s="5">
        <f t="shared" si="27"/>
        <v>9.1</v>
      </c>
      <c r="F1285" s="5">
        <f>AVERAGE((Table1[[#This Row],[thermo]]*$S$7),(Table1[[#This Row],[1022]]*$T$7),( Table1[[#This Row],[1020]]*$U$7))</f>
        <v>3.63448922600575</v>
      </c>
      <c r="G1285" s="5">
        <f>AVERAGE((Table1[[#This Row],[thermo]]*$S$8),(Table1[[#This Row],[1022]]*$T$8),( Table1[[#This Row],[1020]]*$U$8))</f>
        <v>5.225388675415986</v>
      </c>
      <c r="H1285" s="5">
        <v>3.7</v>
      </c>
      <c r="I1285" s="7">
        <v>4.2653299999999996</v>
      </c>
      <c r="J1285" s="7">
        <f>Table1[[#This Row],[modulair]]-Table1[[#This Row],[adjusted_weighted_FEM_avg]]</f>
        <v>-1.5253886754159858</v>
      </c>
      <c r="K1285" s="5">
        <f>Table1[[#This Row],[purpleair]]-Table1[[#This Row],[adjusted_weighted_FEM_avg]]</f>
        <v>-0.96005867541598633</v>
      </c>
      <c r="L1285" s="5">
        <f>ABS(Table1[[#This Row],[modulair_err]])</f>
        <v>1.5253886754159858</v>
      </c>
      <c r="M1285" s="5">
        <f>ABS(Table1[[#This Row],[purpleair_err]])</f>
        <v>0.96005867541598633</v>
      </c>
      <c r="N1285" s="5">
        <f>Table1[[#This Row],[modulair_err]]^2</f>
        <v>2.3268106110873354</v>
      </c>
      <c r="O1285" s="5">
        <f>Table1[[#This Row],[purpleair_err]]^2</f>
        <v>0.92171266024149823</v>
      </c>
      <c r="P1285" s="5"/>
      <c r="Q1285" s="5"/>
    </row>
    <row r="1286" spans="1:17" x14ac:dyDescent="0.3">
      <c r="A1286" s="2">
        <v>45557</v>
      </c>
      <c r="B1286" s="5">
        <v>5.3</v>
      </c>
      <c r="C1286" s="5"/>
      <c r="D1286" s="5">
        <v>2.5</v>
      </c>
      <c r="E1286" s="5">
        <f t="shared" si="27"/>
        <v>3.9</v>
      </c>
      <c r="F1286" s="5">
        <f>AVERAGE((Table1[[#This Row],[thermo]]*$S$7),(Table1[[#This Row],[1022]]*$T$7),( Table1[[#This Row],[1020]]*$U$7))</f>
        <v>1.5636999694245646</v>
      </c>
      <c r="G1286" s="5">
        <f>AVERAGE((Table1[[#This Row],[thermo]]*$S$8),(Table1[[#This Row],[1022]]*$T$8),( Table1[[#This Row],[1020]]*$U$8))</f>
        <v>2.2422273210504264</v>
      </c>
      <c r="H1286" s="5">
        <v>4.0999999999999996</v>
      </c>
      <c r="I1286" s="7">
        <v>4.3593460000000004</v>
      </c>
      <c r="J1286" s="7">
        <f>Table1[[#This Row],[modulair]]-Table1[[#This Row],[adjusted_weighted_FEM_avg]]</f>
        <v>1.8577726789495732</v>
      </c>
      <c r="K1286" s="5">
        <f>Table1[[#This Row],[purpleair]]-Table1[[#This Row],[adjusted_weighted_FEM_avg]]</f>
        <v>2.117118678949574</v>
      </c>
      <c r="L1286" s="5">
        <f>ABS(Table1[[#This Row],[modulair_err]])</f>
        <v>1.8577726789495732</v>
      </c>
      <c r="M1286" s="5">
        <f>ABS(Table1[[#This Row],[purpleair_err]])</f>
        <v>2.117118678949574</v>
      </c>
      <c r="N1286" s="5">
        <f>Table1[[#This Row],[modulair_err]]^2</f>
        <v>3.4513193266514741</v>
      </c>
      <c r="O1286" s="5">
        <f>Table1[[#This Row],[purpleair_err]]^2</f>
        <v>4.4821915007571889</v>
      </c>
      <c r="P1286" s="5"/>
      <c r="Q1286" s="5"/>
    </row>
    <row r="1287" spans="1:17" x14ac:dyDescent="0.3">
      <c r="A1287" s="2">
        <v>45557.041666666701</v>
      </c>
      <c r="B1287" s="5">
        <v>13.9</v>
      </c>
      <c r="C1287" s="5"/>
      <c r="D1287" s="5">
        <v>1.7</v>
      </c>
      <c r="E1287" s="5">
        <f t="shared" si="27"/>
        <v>7.8</v>
      </c>
      <c r="F1287" s="5">
        <f>AVERAGE((Table1[[#This Row],[thermo]]*$S$7),(Table1[[#This Row],[1022]]*$T$7),( Table1[[#This Row],[1020]]*$U$7))</f>
        <v>2.7773350482228238</v>
      </c>
      <c r="G1287" s="5">
        <f>AVERAGE((Table1[[#This Row],[thermo]]*$S$8),(Table1[[#This Row],[1022]]*$T$8),( Table1[[#This Row],[1020]]*$U$8))</f>
        <v>4.3241965679843739</v>
      </c>
      <c r="H1287" s="5">
        <v>4.8</v>
      </c>
      <c r="I1287" s="7">
        <v>5.3203193000000004</v>
      </c>
      <c r="J1287" s="7">
        <f>Table1[[#This Row],[modulair]]-Table1[[#This Row],[adjusted_weighted_FEM_avg]]</f>
        <v>0.47580343201562592</v>
      </c>
      <c r="K1287" s="5">
        <f>Table1[[#This Row],[purpleair]]-Table1[[#This Row],[adjusted_weighted_FEM_avg]]</f>
        <v>0.99612273201562651</v>
      </c>
      <c r="L1287" s="5">
        <f>ABS(Table1[[#This Row],[modulair_err]])</f>
        <v>0.47580343201562592</v>
      </c>
      <c r="M1287" s="5">
        <f>ABS(Table1[[#This Row],[purpleair_err]])</f>
        <v>0.99612273201562651</v>
      </c>
      <c r="N1287" s="5">
        <f>Table1[[#This Row],[modulair_err]]^2</f>
        <v>0.22638890591784835</v>
      </c>
      <c r="O1287" s="5">
        <f>Table1[[#This Row],[purpleair_err]]^2</f>
        <v>0.9922604972382757</v>
      </c>
      <c r="P1287" s="5"/>
      <c r="Q1287" s="5"/>
    </row>
    <row r="1288" spans="1:17" x14ac:dyDescent="0.3">
      <c r="A1288" s="2">
        <v>45557.083333333299</v>
      </c>
      <c r="B1288" s="5">
        <v>5.8</v>
      </c>
      <c r="C1288" s="5"/>
      <c r="D1288" s="5">
        <v>6.7</v>
      </c>
      <c r="E1288" s="5">
        <f t="shared" si="27"/>
        <v>6.25</v>
      </c>
      <c r="F1288" s="5">
        <f>AVERAGE((Table1[[#This Row],[thermo]]*$S$7),(Table1[[#This Row],[1022]]*$T$7),( Table1[[#This Row],[1020]]*$U$7))</f>
        <v>2.7916661651445995</v>
      </c>
      <c r="G1288" s="5">
        <f>AVERAGE((Table1[[#This Row],[thermo]]*$S$8),(Table1[[#This Row],[1022]]*$T$8),( Table1[[#This Row],[1020]]*$U$8))</f>
        <v>3.7241219553425524</v>
      </c>
      <c r="H1288" s="5">
        <v>3.1</v>
      </c>
      <c r="I1288" s="7">
        <v>3.5180965999999998</v>
      </c>
      <c r="J1288" s="7">
        <f>Table1[[#This Row],[modulair]]-Table1[[#This Row],[adjusted_weighted_FEM_avg]]</f>
        <v>-0.62412195534255233</v>
      </c>
      <c r="K1288" s="5">
        <f>Table1[[#This Row],[purpleair]]-Table1[[#This Row],[adjusted_weighted_FEM_avg]]</f>
        <v>-0.20602535534255262</v>
      </c>
      <c r="L1288" s="5">
        <f>ABS(Table1[[#This Row],[modulair_err]])</f>
        <v>0.62412195534255233</v>
      </c>
      <c r="M1288" s="5">
        <f>ABS(Table1[[#This Row],[purpleair_err]])</f>
        <v>0.20602535534255262</v>
      </c>
      <c r="N1288" s="5">
        <f>Table1[[#This Row],[modulair_err]]^2</f>
        <v>0.38952821514061087</v>
      </c>
      <c r="O1288" s="5">
        <f>Table1[[#This Row],[purpleair_err]]^2</f>
        <v>4.2446447044025074E-2</v>
      </c>
      <c r="P1288" s="5"/>
      <c r="Q1288" s="5"/>
    </row>
    <row r="1289" spans="1:17" x14ac:dyDescent="0.3">
      <c r="A1289" s="2">
        <v>45557.125</v>
      </c>
      <c r="B1289" s="5">
        <v>-0.6</v>
      </c>
      <c r="C1289" s="5"/>
      <c r="D1289" s="5">
        <v>4.4000000000000004</v>
      </c>
      <c r="E1289" s="5">
        <f t="shared" si="27"/>
        <v>1.9000000000000001</v>
      </c>
      <c r="F1289" s="5">
        <f>AVERAGE((Table1[[#This Row],[thermo]]*$S$7),(Table1[[#This Row],[1022]]*$T$7),( Table1[[#This Row],[1020]]*$U$7))</f>
        <v>1.0993554080003483</v>
      </c>
      <c r="G1289" s="5">
        <f>AVERAGE((Table1[[#This Row],[thermo]]*$S$8),(Table1[[#This Row],[1022]]*$T$8),( Table1[[#This Row],[1020]]*$U$8))</f>
        <v>1.2468972807126402</v>
      </c>
      <c r="H1289" s="5">
        <v>2.2000000000000002</v>
      </c>
      <c r="I1289" s="7">
        <v>2.2150666999999999</v>
      </c>
      <c r="J1289" s="7">
        <f>Table1[[#This Row],[modulair]]-Table1[[#This Row],[adjusted_weighted_FEM_avg]]</f>
        <v>0.95310271928736001</v>
      </c>
      <c r="K1289" s="5">
        <f>Table1[[#This Row],[purpleair]]-Table1[[#This Row],[adjusted_weighted_FEM_avg]]</f>
        <v>0.96816941928735978</v>
      </c>
      <c r="L1289" s="5">
        <f>ABS(Table1[[#This Row],[modulair_err]])</f>
        <v>0.95310271928736001</v>
      </c>
      <c r="M1289" s="5">
        <f>ABS(Table1[[#This Row],[purpleair_err]])</f>
        <v>0.96816941928735978</v>
      </c>
      <c r="N1289" s="5">
        <f>Table1[[#This Row],[modulair_err]]^2</f>
        <v>0.90840479351296022</v>
      </c>
      <c r="O1289" s="5">
        <f>Table1[[#This Row],[purpleair_err]]^2</f>
        <v>0.93735202444322341</v>
      </c>
      <c r="P1289" s="5"/>
      <c r="Q1289" s="5"/>
    </row>
    <row r="1290" spans="1:17" x14ac:dyDescent="0.3">
      <c r="A1290" s="2">
        <v>45557.166666666701</v>
      </c>
      <c r="B1290" s="5">
        <v>-1.8</v>
      </c>
      <c r="C1290" s="5"/>
      <c r="D1290" s="5">
        <v>2.5</v>
      </c>
      <c r="E1290" s="5">
        <f t="shared" si="27"/>
        <v>0.35</v>
      </c>
      <c r="F1290" s="5">
        <f>AVERAGE((Table1[[#This Row],[thermo]]*$S$7),(Table1[[#This Row],[1022]]*$T$7),( Table1[[#This Row],[1020]]*$U$7))</f>
        <v>0.38173266270348388</v>
      </c>
      <c r="G1290" s="5">
        <f>AVERAGE((Table1[[#This Row],[thermo]]*$S$8),(Table1[[#This Row],[1022]]*$T$8),( Table1[[#This Row],[1020]]*$U$8))</f>
        <v>0.31173760400909029</v>
      </c>
      <c r="H1290" s="5">
        <v>2.2999999999999998</v>
      </c>
      <c r="I1290" s="7">
        <v>2.4885887000000002</v>
      </c>
      <c r="J1290" s="7">
        <f>Table1[[#This Row],[modulair]]-Table1[[#This Row],[adjusted_weighted_FEM_avg]]</f>
        <v>1.9882623959909096</v>
      </c>
      <c r="K1290" s="5">
        <f>Table1[[#This Row],[purpleair]]-Table1[[#This Row],[adjusted_weighted_FEM_avg]]</f>
        <v>2.17685109599091</v>
      </c>
      <c r="L1290" s="5">
        <f>ABS(Table1[[#This Row],[modulair_err]])</f>
        <v>1.9882623959909096</v>
      </c>
      <c r="M1290" s="5">
        <f>ABS(Table1[[#This Row],[purpleair_err]])</f>
        <v>2.17685109599091</v>
      </c>
      <c r="N1290" s="5">
        <f>Table1[[#This Row],[modulair_err]]^2</f>
        <v>3.9531873553115124</v>
      </c>
      <c r="O1290" s="5">
        <f>Table1[[#This Row],[purpleair_err]]^2</f>
        <v>4.7386806941168258</v>
      </c>
      <c r="P1290" s="5"/>
      <c r="Q1290" s="5"/>
    </row>
    <row r="1291" spans="1:17" x14ac:dyDescent="0.3">
      <c r="A1291" s="2">
        <v>45557.208333333299</v>
      </c>
      <c r="B1291" s="5">
        <v>-2.5</v>
      </c>
      <c r="C1291" s="5"/>
      <c r="D1291" s="5">
        <v>3.7</v>
      </c>
      <c r="E1291" s="5">
        <f t="shared" si="27"/>
        <v>0.60000000000000009</v>
      </c>
      <c r="F1291" s="5">
        <f>AVERAGE((Table1[[#This Row],[thermo]]*$S$7),(Table1[[#This Row],[1022]]*$T$7),( Table1[[#This Row],[1020]]*$U$7))</f>
        <v>0.59226612084372776</v>
      </c>
      <c r="G1291" s="5">
        <f>AVERAGE((Table1[[#This Row],[thermo]]*$S$8),(Table1[[#This Row],[1022]]*$T$8),( Table1[[#This Row],[1020]]*$U$8))</f>
        <v>0.5059632473975072</v>
      </c>
      <c r="H1291" s="5">
        <v>2.1</v>
      </c>
      <c r="I1291" s="7">
        <v>2.2825920000000002</v>
      </c>
      <c r="J1291" s="7">
        <f>Table1[[#This Row],[modulair]]-Table1[[#This Row],[adjusted_weighted_FEM_avg]]</f>
        <v>1.5940367526024928</v>
      </c>
      <c r="K1291" s="5">
        <f>Table1[[#This Row],[purpleair]]-Table1[[#This Row],[adjusted_weighted_FEM_avg]]</f>
        <v>1.7766287526024929</v>
      </c>
      <c r="L1291" s="5">
        <f>ABS(Table1[[#This Row],[modulair_err]])</f>
        <v>1.5940367526024928</v>
      </c>
      <c r="M1291" s="5">
        <f>ABS(Table1[[#This Row],[purpleair_err]])</f>
        <v>1.7766287526024929</v>
      </c>
      <c r="N1291" s="5">
        <f>Table1[[#This Row],[modulair_err]]^2</f>
        <v>2.5409531686475009</v>
      </c>
      <c r="O1291" s="5">
        <f>Table1[[#This Row],[purpleair_err]]^2</f>
        <v>3.1564097245738898</v>
      </c>
      <c r="P1291" s="5"/>
      <c r="Q1291" s="5"/>
    </row>
    <row r="1292" spans="1:17" x14ac:dyDescent="0.3">
      <c r="A1292" s="2">
        <v>45557.25</v>
      </c>
      <c r="B1292" s="5">
        <v>0.1</v>
      </c>
      <c r="C1292" s="5"/>
      <c r="D1292" s="5">
        <v>-1</v>
      </c>
      <c r="E1292" s="5">
        <f t="shared" si="27"/>
        <v>-0.45</v>
      </c>
      <c r="F1292" s="5">
        <f>AVERAGE((Table1[[#This Row],[thermo]]*$S$7),(Table1[[#This Row],[1022]]*$T$7),( Table1[[#This Row],[1020]]*$U$7))</f>
        <v>-0.25590711158379781</v>
      </c>
      <c r="G1292" s="5">
        <f>AVERAGE((Table1[[#This Row],[thermo]]*$S$8),(Table1[[#This Row],[1022]]*$T$8),( Table1[[#This Row],[1020]]*$U$8))</f>
        <v>-0.29327301689456969</v>
      </c>
      <c r="H1292" s="5">
        <v>2.2999999999999998</v>
      </c>
      <c r="I1292" s="7">
        <v>2.5608067000000001</v>
      </c>
      <c r="J1292" s="7">
        <f>Table1[[#This Row],[modulair]]-Table1[[#This Row],[adjusted_weighted_FEM_avg]]</f>
        <v>2.5932730168945697</v>
      </c>
      <c r="K1292" s="5">
        <f>Table1[[#This Row],[purpleair]]-Table1[[#This Row],[adjusted_weighted_FEM_avg]]</f>
        <v>2.85407971689457</v>
      </c>
      <c r="L1292" s="5">
        <f>ABS(Table1[[#This Row],[modulair_err]])</f>
        <v>2.5932730168945697</v>
      </c>
      <c r="M1292" s="5">
        <f>ABS(Table1[[#This Row],[purpleair_err]])</f>
        <v>2.85407971689457</v>
      </c>
      <c r="N1292" s="5">
        <f>Table1[[#This Row],[modulair_err]]^2</f>
        <v>6.7250649401534632</v>
      </c>
      <c r="O1292" s="5">
        <f>Table1[[#This Row],[purpleair_err]]^2</f>
        <v>8.145771030388989</v>
      </c>
      <c r="P1292" s="5"/>
      <c r="Q1292" s="5"/>
    </row>
    <row r="1293" spans="1:17" x14ac:dyDescent="0.3">
      <c r="A1293" s="2">
        <v>45557.291666666701</v>
      </c>
      <c r="B1293" s="5">
        <v>-14.9</v>
      </c>
      <c r="C1293" s="5"/>
      <c r="D1293" s="5">
        <v>10</v>
      </c>
      <c r="E1293" s="5">
        <f t="shared" si="27"/>
        <v>-2.4500000000000002</v>
      </c>
      <c r="F1293" s="5">
        <f>AVERAGE((Table1[[#This Row],[thermo]]*$S$7),(Table1[[#This Row],[1022]]*$T$7),( Table1[[#This Row],[1020]]*$U$7))</f>
        <v>0.24507878296149599</v>
      </c>
      <c r="G1293" s="5">
        <f>AVERAGE((Table1[[#This Row],[thermo]]*$S$8),(Table1[[#This Row],[1022]]*$T$8),( Table1[[#This Row],[1020]]*$U$8))</f>
        <v>-0.84667927709297486</v>
      </c>
      <c r="H1293" s="5">
        <v>2.6</v>
      </c>
      <c r="I1293" s="7">
        <v>3.4590580000000002</v>
      </c>
      <c r="J1293" s="7">
        <f>Table1[[#This Row],[modulair]]-Table1[[#This Row],[adjusted_weighted_FEM_avg]]</f>
        <v>3.4466792770929748</v>
      </c>
      <c r="K1293" s="5">
        <f>Table1[[#This Row],[purpleair]]-Table1[[#This Row],[adjusted_weighted_FEM_avg]]</f>
        <v>4.3057372770929749</v>
      </c>
      <c r="L1293" s="5">
        <f>ABS(Table1[[#This Row],[modulair_err]])</f>
        <v>3.4466792770929748</v>
      </c>
      <c r="M1293" s="5">
        <f>ABS(Table1[[#This Row],[purpleair_err]])</f>
        <v>4.3057372770929749</v>
      </c>
      <c r="N1293" s="5">
        <f>Table1[[#This Row],[modulair_err]]^2</f>
        <v>11.879598039142152</v>
      </c>
      <c r="O1293" s="5">
        <f>Table1[[#This Row],[purpleair_err]]^2</f>
        <v>18.539373499348027</v>
      </c>
      <c r="P1293" s="5"/>
      <c r="Q1293" s="5"/>
    </row>
    <row r="1294" spans="1:17" x14ac:dyDescent="0.3">
      <c r="A1294" s="2">
        <v>45557.333333333299</v>
      </c>
      <c r="B1294" s="5">
        <v>-22</v>
      </c>
      <c r="C1294" s="5"/>
      <c r="D1294" s="5">
        <v>6.4</v>
      </c>
      <c r="E1294" s="5">
        <f t="shared" si="27"/>
        <v>-7.8</v>
      </c>
      <c r="F1294" s="5">
        <f>AVERAGE((Table1[[#This Row],[thermo]]*$S$7),(Table1[[#This Row],[1022]]*$T$7),( Table1[[#This Row],[1020]]*$U$7))</f>
        <v>-1.9180848621400723</v>
      </c>
      <c r="G1294" s="5">
        <f>AVERAGE((Table1[[#This Row],[thermo]]*$S$8),(Table1[[#This Row],[1022]]*$T$8),( Table1[[#This Row],[1020]]*$U$8))</f>
        <v>-3.9308358406075619</v>
      </c>
      <c r="H1294" s="5">
        <v>4.5</v>
      </c>
      <c r="I1294" s="7">
        <v>4.4732200000000004</v>
      </c>
      <c r="J1294" s="7">
        <f>Table1[[#This Row],[modulair]]-Table1[[#This Row],[adjusted_weighted_FEM_avg]]</f>
        <v>8.4308358406075623</v>
      </c>
      <c r="K1294" s="5">
        <f>Table1[[#This Row],[purpleair]]-Table1[[#This Row],[adjusted_weighted_FEM_avg]]</f>
        <v>8.4040558406075618</v>
      </c>
      <c r="L1294" s="5">
        <f>ABS(Table1[[#This Row],[modulair_err]])</f>
        <v>8.4308358406075623</v>
      </c>
      <c r="M1294" s="5">
        <f>ABS(Table1[[#This Row],[purpleair_err]])</f>
        <v>8.4040558406075618</v>
      </c>
      <c r="N1294" s="5">
        <f>Table1[[#This Row],[modulair_err]]^2</f>
        <v>71.078992971273024</v>
      </c>
      <c r="O1294" s="5">
        <f>Table1[[#This Row],[purpleair_err]]^2</f>
        <v>70.628154572050079</v>
      </c>
      <c r="P1294" s="5"/>
      <c r="Q1294" s="5"/>
    </row>
    <row r="1295" spans="1:17" x14ac:dyDescent="0.3">
      <c r="A1295" s="2">
        <v>45557.375</v>
      </c>
      <c r="B1295" s="5">
        <v>-18.5</v>
      </c>
      <c r="C1295" s="5"/>
      <c r="D1295" s="5">
        <v>7.4</v>
      </c>
      <c r="E1295" s="5">
        <f t="shared" si="27"/>
        <v>-5.55</v>
      </c>
      <c r="F1295" s="5">
        <f>AVERAGE((Table1[[#This Row],[thermo]]*$S$7),(Table1[[#This Row],[1022]]*$T$7),( Table1[[#This Row],[1020]]*$U$7))</f>
        <v>-1.0628703837681208</v>
      </c>
      <c r="G1295" s="5">
        <f>AVERAGE((Table1[[#This Row],[thermo]]*$S$8),(Table1[[#This Row],[1022]]*$T$8),( Table1[[#This Row],[1020]]*$U$8))</f>
        <v>-2.6587229671849903</v>
      </c>
      <c r="H1295" s="5">
        <v>4.8</v>
      </c>
      <c r="I1295" s="7">
        <v>4.9512080000000003</v>
      </c>
      <c r="J1295" s="7">
        <f>Table1[[#This Row],[modulair]]-Table1[[#This Row],[adjusted_weighted_FEM_avg]]</f>
        <v>7.4587229671849897</v>
      </c>
      <c r="K1295" s="5">
        <f>Table1[[#This Row],[purpleair]]-Table1[[#This Row],[adjusted_weighted_FEM_avg]]</f>
        <v>7.6099309671849902</v>
      </c>
      <c r="L1295" s="5">
        <f>ABS(Table1[[#This Row],[modulair_err]])</f>
        <v>7.4587229671849897</v>
      </c>
      <c r="M1295" s="5">
        <f>ABS(Table1[[#This Row],[purpleair_err]])</f>
        <v>7.6099309671849902</v>
      </c>
      <c r="N1295" s="5">
        <f>Table1[[#This Row],[modulair_err]]^2</f>
        <v>55.632548301212857</v>
      </c>
      <c r="O1295" s="5">
        <f>Table1[[#This Row],[purpleair_err]]^2</f>
        <v>57.911049325321081</v>
      </c>
      <c r="P1295" s="5"/>
      <c r="Q1295" s="5"/>
    </row>
    <row r="1296" spans="1:17" x14ac:dyDescent="0.3">
      <c r="A1296" s="2">
        <v>45557.416666666701</v>
      </c>
      <c r="B1296" s="5">
        <v>-5</v>
      </c>
      <c r="C1296" s="5"/>
      <c r="D1296" s="5">
        <v>6.5</v>
      </c>
      <c r="E1296" s="5">
        <f t="shared" si="27"/>
        <v>0.75</v>
      </c>
      <c r="F1296" s="5">
        <f>AVERAGE((Table1[[#This Row],[thermo]]*$S$7),(Table1[[#This Row],[1022]]*$T$7),( Table1[[#This Row],[1020]]*$U$7))</f>
        <v>0.93923315709233368</v>
      </c>
      <c r="G1296" s="5">
        <f>AVERAGE((Table1[[#This Row],[thermo]]*$S$8),(Table1[[#This Row],[1022]]*$T$8),( Table1[[#This Row],[1020]]*$U$8))</f>
        <v>0.72350978317670156</v>
      </c>
      <c r="H1296" s="5">
        <v>4.8</v>
      </c>
      <c r="I1296" s="7">
        <v>5.1241139999999996</v>
      </c>
      <c r="J1296" s="7">
        <f>Table1[[#This Row],[modulair]]-Table1[[#This Row],[adjusted_weighted_FEM_avg]]</f>
        <v>4.0764902168232986</v>
      </c>
      <c r="K1296" s="5">
        <f>Table1[[#This Row],[purpleair]]-Table1[[#This Row],[adjusted_weighted_FEM_avg]]</f>
        <v>4.4006042168232984</v>
      </c>
      <c r="L1296" s="5">
        <f>ABS(Table1[[#This Row],[modulair_err]])</f>
        <v>4.0764902168232986</v>
      </c>
      <c r="M1296" s="5">
        <f>ABS(Table1[[#This Row],[purpleair_err]])</f>
        <v>4.4006042168232984</v>
      </c>
      <c r="N1296" s="5">
        <f>Table1[[#This Row],[modulair_err]]^2</f>
        <v>16.617772487856065</v>
      </c>
      <c r="O1296" s="5">
        <f>Table1[[#This Row],[purpleair_err]]^2</f>
        <v>19.365317473122996</v>
      </c>
      <c r="P1296" s="5"/>
      <c r="Q1296" s="5"/>
    </row>
    <row r="1297" spans="1:17" x14ac:dyDescent="0.3">
      <c r="A1297" s="2">
        <v>45557.458333333299</v>
      </c>
      <c r="B1297" s="5">
        <v>-1.9</v>
      </c>
      <c r="C1297" s="5"/>
      <c r="D1297" s="5">
        <v>8.1999999999999993</v>
      </c>
      <c r="E1297" s="5">
        <f t="shared" si="27"/>
        <v>3.1499999999999995</v>
      </c>
      <c r="F1297" s="5">
        <f>AVERAGE((Table1[[#This Row],[thermo]]*$S$7),(Table1[[#This Row],[1022]]*$T$7),( Table1[[#This Row],[1020]]*$U$7))</f>
        <v>1.918646104950696</v>
      </c>
      <c r="G1297" s="5">
        <f>AVERAGE((Table1[[#This Row],[thermo]]*$S$8),(Table1[[#This Row],[1022]]*$T$8),( Table1[[#This Row],[1020]]*$U$8))</f>
        <v>2.1111867815770711</v>
      </c>
      <c r="H1297" s="5">
        <v>3.3</v>
      </c>
      <c r="I1297" s="7">
        <v>4.7687530000000002</v>
      </c>
      <c r="J1297" s="7">
        <f>Table1[[#This Row],[modulair]]-Table1[[#This Row],[adjusted_weighted_FEM_avg]]</f>
        <v>1.1888132184229288</v>
      </c>
      <c r="K1297" s="5">
        <f>Table1[[#This Row],[purpleair]]-Table1[[#This Row],[adjusted_weighted_FEM_avg]]</f>
        <v>2.6575662184229292</v>
      </c>
      <c r="L1297" s="5">
        <f>ABS(Table1[[#This Row],[modulair_err]])</f>
        <v>1.1888132184229288</v>
      </c>
      <c r="M1297" s="5">
        <f>ABS(Table1[[#This Row],[purpleair_err]])</f>
        <v>2.6575662184229292</v>
      </c>
      <c r="N1297" s="5">
        <f>Table1[[#This Row],[modulair_err]]^2</f>
        <v>1.4132768682970822</v>
      </c>
      <c r="O1297" s="5">
        <f>Table1[[#This Row],[purpleair_err]]^2</f>
        <v>7.062658205302748</v>
      </c>
      <c r="P1297" s="5"/>
      <c r="Q1297" s="5"/>
    </row>
    <row r="1298" spans="1:17" x14ac:dyDescent="0.3">
      <c r="A1298" s="2">
        <v>45557.5</v>
      </c>
      <c r="B1298" s="5">
        <v>0</v>
      </c>
      <c r="C1298" s="5"/>
      <c r="D1298" s="5">
        <v>5.7</v>
      </c>
      <c r="E1298" s="5">
        <f t="shared" si="27"/>
        <v>2.85</v>
      </c>
      <c r="F1298" s="5">
        <f>AVERAGE((Table1[[#This Row],[thermo]]*$S$7),(Table1[[#This Row],[1022]]*$T$7),( Table1[[#This Row],[1020]]*$U$7))</f>
        <v>1.5535608691024387</v>
      </c>
      <c r="G1298" s="5">
        <f>AVERAGE((Table1[[#This Row],[thermo]]*$S$8),(Table1[[#This Row],[1022]]*$T$8),( Table1[[#This Row],[1020]]*$U$8))</f>
        <v>1.8266391735826477</v>
      </c>
      <c r="H1298" s="5">
        <v>2.8</v>
      </c>
      <c r="I1298" s="7">
        <v>4.6439190000000004</v>
      </c>
      <c r="J1298" s="7">
        <f>Table1[[#This Row],[modulair]]-Table1[[#This Row],[adjusted_weighted_FEM_avg]]</f>
        <v>0.97336082641735211</v>
      </c>
      <c r="K1298" s="5">
        <f>Table1[[#This Row],[purpleair]]-Table1[[#This Row],[adjusted_weighted_FEM_avg]]</f>
        <v>2.8172798264173524</v>
      </c>
      <c r="L1298" s="5">
        <f>ABS(Table1[[#This Row],[modulair_err]])</f>
        <v>0.97336082641735211</v>
      </c>
      <c r="M1298" s="5">
        <f>ABS(Table1[[#This Row],[purpleair_err]])</f>
        <v>2.8172798264173524</v>
      </c>
      <c r="N1298" s="5">
        <f>Table1[[#This Row],[modulair_err]]^2</f>
        <v>0.94743129840387064</v>
      </c>
      <c r="O1298" s="5">
        <f>Table1[[#This Row],[purpleair_err]]^2</f>
        <v>7.9370656203381875</v>
      </c>
      <c r="P1298" s="5"/>
      <c r="Q1298" s="5"/>
    </row>
    <row r="1299" spans="1:17" x14ac:dyDescent="0.3">
      <c r="A1299" s="2">
        <v>45557.541666666701</v>
      </c>
      <c r="B1299" s="5">
        <v>1.1000000000000001</v>
      </c>
      <c r="C1299" s="5"/>
      <c r="D1299" s="5">
        <v>2.7</v>
      </c>
      <c r="E1299" s="5">
        <f t="shared" si="27"/>
        <v>1.9000000000000001</v>
      </c>
      <c r="F1299" s="5">
        <f>AVERAGE((Table1[[#This Row],[thermo]]*$S$7),(Table1[[#This Row],[1022]]*$T$7),( Table1[[#This Row],[1020]]*$U$7))</f>
        <v>0.9190189491928572</v>
      </c>
      <c r="G1299" s="5">
        <f>AVERAGE((Table1[[#This Row],[thermo]]*$S$8),(Table1[[#This Row],[1022]]*$T$8),( Table1[[#This Row],[1020]]*$U$8))</f>
        <v>1.1643400910162722</v>
      </c>
      <c r="H1299" s="5">
        <v>2.2000000000000002</v>
      </c>
      <c r="I1299" s="7">
        <v>4.5469270000000002</v>
      </c>
      <c r="J1299" s="7">
        <f>Table1[[#This Row],[modulair]]-Table1[[#This Row],[adjusted_weighted_FEM_avg]]</f>
        <v>1.035659908983728</v>
      </c>
      <c r="K1299" s="5">
        <f>Table1[[#This Row],[purpleair]]-Table1[[#This Row],[adjusted_weighted_FEM_avg]]</f>
        <v>3.3825869089837282</v>
      </c>
      <c r="L1299" s="5">
        <f>ABS(Table1[[#This Row],[modulair_err]])</f>
        <v>1.035659908983728</v>
      </c>
      <c r="M1299" s="5">
        <f>ABS(Table1[[#This Row],[purpleair_err]])</f>
        <v>3.3825869089837282</v>
      </c>
      <c r="N1299" s="5">
        <f>Table1[[#This Row],[modulair_err]]^2</f>
        <v>1.0725914470761837</v>
      </c>
      <c r="O1299" s="5">
        <f>Table1[[#This Row],[purpleair_err]]^2</f>
        <v>11.441894196828093</v>
      </c>
      <c r="P1299" s="5"/>
      <c r="Q1299" s="5"/>
    </row>
    <row r="1300" spans="1:17" x14ac:dyDescent="0.3">
      <c r="A1300" s="2">
        <v>45557.583333333299</v>
      </c>
      <c r="B1300" s="5">
        <v>7.4</v>
      </c>
      <c r="C1300" s="5"/>
      <c r="D1300" s="5">
        <v>4</v>
      </c>
      <c r="E1300" s="5">
        <f t="shared" si="27"/>
        <v>5.7</v>
      </c>
      <c r="F1300" s="5">
        <f>AVERAGE((Table1[[#This Row],[thermo]]*$S$7),(Table1[[#This Row],[1022]]*$T$7),( Table1[[#This Row],[1020]]*$U$7))</f>
        <v>2.3221277410428578</v>
      </c>
      <c r="G1300" s="5">
        <f>AVERAGE((Table1[[#This Row],[thermo]]*$S$8),(Table1[[#This Row],[1022]]*$T$8),( Table1[[#This Row],[1020]]*$U$8))</f>
        <v>3.2939117567222813</v>
      </c>
      <c r="H1300" s="5">
        <v>1.9</v>
      </c>
      <c r="I1300" s="7">
        <v>4.380217</v>
      </c>
      <c r="J1300" s="7">
        <f>Table1[[#This Row],[modulair]]-Table1[[#This Row],[adjusted_weighted_FEM_avg]]</f>
        <v>-1.3939117567222814</v>
      </c>
      <c r="K1300" s="5">
        <f>Table1[[#This Row],[purpleair]]-Table1[[#This Row],[adjusted_weighted_FEM_avg]]</f>
        <v>1.0863052432777187</v>
      </c>
      <c r="L1300" s="5">
        <f>ABS(Table1[[#This Row],[modulair_err]])</f>
        <v>1.3939117567222814</v>
      </c>
      <c r="M1300" s="5">
        <f>ABS(Table1[[#This Row],[purpleair_err]])</f>
        <v>1.0863052432777187</v>
      </c>
      <c r="N1300" s="5">
        <f>Table1[[#This Row],[modulair_err]]^2</f>
        <v>1.9429899855285966</v>
      </c>
      <c r="O1300" s="5">
        <f>Table1[[#This Row],[purpleair_err]]^2</f>
        <v>1.1800590815726637</v>
      </c>
      <c r="P1300" s="5"/>
      <c r="Q1300" s="5"/>
    </row>
    <row r="1301" spans="1:17" x14ac:dyDescent="0.3">
      <c r="A1301" s="2">
        <v>45557.625</v>
      </c>
      <c r="B1301" s="5">
        <v>14.1</v>
      </c>
      <c r="C1301" s="5"/>
      <c r="D1301" s="5">
        <v>3.5</v>
      </c>
      <c r="E1301" s="5">
        <f t="shared" si="27"/>
        <v>8.8000000000000007</v>
      </c>
      <c r="F1301" s="5">
        <f>AVERAGE((Table1[[#This Row],[thermo]]*$S$7),(Table1[[#This Row],[1022]]*$T$7),( Table1[[#This Row],[1020]]*$U$7))</f>
        <v>3.30122807112352</v>
      </c>
      <c r="G1301" s="5">
        <f>AVERAGE((Table1[[#This Row],[thermo]]*$S$8),(Table1[[#This Row],[1022]]*$T$8),( Table1[[#This Row],[1020]]*$U$8))</f>
        <v>4.9554099832503322</v>
      </c>
      <c r="H1301" s="5">
        <v>1.6</v>
      </c>
      <c r="I1301" s="7">
        <v>4.2232349999999999</v>
      </c>
      <c r="J1301" s="7">
        <f>Table1[[#This Row],[modulair]]-Table1[[#This Row],[adjusted_weighted_FEM_avg]]</f>
        <v>-3.3554099832503321</v>
      </c>
      <c r="K1301" s="5">
        <f>Table1[[#This Row],[purpleair]]-Table1[[#This Row],[adjusted_weighted_FEM_avg]]</f>
        <v>-0.73217498325033237</v>
      </c>
      <c r="L1301" s="5">
        <f>ABS(Table1[[#This Row],[modulair_err]])</f>
        <v>3.3554099832503321</v>
      </c>
      <c r="M1301" s="5">
        <f>ABS(Table1[[#This Row],[purpleair_err]])</f>
        <v>0.73217498325033237</v>
      </c>
      <c r="N1301" s="5">
        <f>Table1[[#This Row],[modulair_err]]^2</f>
        <v>11.258776155695994</v>
      </c>
      <c r="O1301" s="5">
        <f>Table1[[#This Row],[purpleair_err]]^2</f>
        <v>0.53608020609762452</v>
      </c>
      <c r="P1301" s="5"/>
      <c r="Q1301" s="5"/>
    </row>
    <row r="1302" spans="1:17" x14ac:dyDescent="0.3">
      <c r="A1302" s="2">
        <v>45557.666666666701</v>
      </c>
      <c r="B1302" s="5">
        <v>8.4</v>
      </c>
      <c r="C1302" s="5"/>
      <c r="D1302" s="5">
        <v>1.5</v>
      </c>
      <c r="E1302" s="5">
        <f t="shared" si="27"/>
        <v>4.95</v>
      </c>
      <c r="F1302" s="5">
        <f>AVERAGE((Table1[[#This Row],[thermo]]*$S$7),(Table1[[#This Row],[1022]]*$T$7),( Table1[[#This Row],[1020]]*$U$7))</f>
        <v>1.807215663497562</v>
      </c>
      <c r="G1302" s="5">
        <f>AVERAGE((Table1[[#This Row],[thermo]]*$S$8),(Table1[[#This Row],[1022]]*$T$8),( Table1[[#This Row],[1020]]*$U$8))</f>
        <v>2.7646541845958574</v>
      </c>
      <c r="H1302" s="5">
        <v>1.1000000000000001</v>
      </c>
      <c r="I1302" s="7">
        <v>3.740307</v>
      </c>
      <c r="J1302" s="7">
        <f>Table1[[#This Row],[modulair]]-Table1[[#This Row],[adjusted_weighted_FEM_avg]]</f>
        <v>-1.6646541845958573</v>
      </c>
      <c r="K1302" s="5">
        <f>Table1[[#This Row],[purpleair]]-Table1[[#This Row],[adjusted_weighted_FEM_avg]]</f>
        <v>0.97565281540414261</v>
      </c>
      <c r="L1302" s="5">
        <f>ABS(Table1[[#This Row],[modulair_err]])</f>
        <v>1.6646541845958573</v>
      </c>
      <c r="M1302" s="5">
        <f>ABS(Table1[[#This Row],[purpleair_err]])</f>
        <v>0.97565281540414261</v>
      </c>
      <c r="N1302" s="5">
        <f>Table1[[#This Row],[modulair_err]]^2</f>
        <v>2.7710735542924989</v>
      </c>
      <c r="O1302" s="5">
        <f>Table1[[#This Row],[purpleair_err]]^2</f>
        <v>0.95189841620603</v>
      </c>
      <c r="P1302" s="5"/>
      <c r="Q1302" s="5"/>
    </row>
    <row r="1303" spans="1:17" x14ac:dyDescent="0.3">
      <c r="A1303" s="2">
        <v>45557.708333333299</v>
      </c>
      <c r="B1303" s="5">
        <v>9.5</v>
      </c>
      <c r="C1303" s="5"/>
      <c r="D1303" s="5">
        <v>8.4</v>
      </c>
      <c r="E1303" s="5">
        <f t="shared" si="27"/>
        <v>8.9499999999999993</v>
      </c>
      <c r="F1303" s="5">
        <f>AVERAGE((Table1[[#This Row],[thermo]]*$S$7),(Table1[[#This Row],[1022]]*$T$7),( Table1[[#This Row],[1020]]*$U$7))</f>
        <v>3.8709636741343214</v>
      </c>
      <c r="G1303" s="5">
        <f>AVERAGE((Table1[[#This Row],[thermo]]*$S$8),(Table1[[#This Row],[1022]]*$T$8),( Table1[[#This Row],[1020]]*$U$8))</f>
        <v>5.2749389298309231</v>
      </c>
      <c r="H1303" s="5">
        <v>1.7</v>
      </c>
      <c r="I1303" s="7">
        <v>4.105505</v>
      </c>
      <c r="J1303" s="7">
        <f>Table1[[#This Row],[modulair]]-Table1[[#This Row],[adjusted_weighted_FEM_avg]]</f>
        <v>-3.5749389298309229</v>
      </c>
      <c r="K1303" s="5">
        <f>Table1[[#This Row],[purpleair]]-Table1[[#This Row],[adjusted_weighted_FEM_avg]]</f>
        <v>-1.1694339298309231</v>
      </c>
      <c r="L1303" s="5">
        <f>ABS(Table1[[#This Row],[modulair_err]])</f>
        <v>3.5749389298309229</v>
      </c>
      <c r="M1303" s="5">
        <f>ABS(Table1[[#This Row],[purpleair_err]])</f>
        <v>1.1694339298309231</v>
      </c>
      <c r="N1303" s="5">
        <f>Table1[[#This Row],[modulair_err]]^2</f>
        <v>12.780188352020664</v>
      </c>
      <c r="O1303" s="5">
        <f>Table1[[#This Row],[purpleair_err]]^2</f>
        <v>1.3675757162397963</v>
      </c>
      <c r="P1303" s="5"/>
      <c r="Q1303" s="5"/>
    </row>
    <row r="1304" spans="1:17" x14ac:dyDescent="0.3">
      <c r="A1304" s="2">
        <v>45557.75</v>
      </c>
      <c r="B1304" s="5">
        <v>10.1</v>
      </c>
      <c r="C1304" s="5"/>
      <c r="D1304" s="5">
        <v>6</v>
      </c>
      <c r="E1304" s="5">
        <f t="shared" si="27"/>
        <v>8.0500000000000007</v>
      </c>
      <c r="F1304" s="5">
        <f>AVERAGE((Table1[[#This Row],[thermo]]*$S$7),(Table1[[#This Row],[1022]]*$T$7),( Table1[[#This Row],[1020]]*$U$7))</f>
        <v>3.3167173430120216</v>
      </c>
      <c r="G1304" s="5">
        <f>AVERAGE((Table1[[#This Row],[thermo]]*$S$8),(Table1[[#This Row],[1022]]*$T$8),( Table1[[#This Row],[1020]]*$U$8))</f>
        <v>4.6689676749367548</v>
      </c>
      <c r="H1304" s="5">
        <v>1.4</v>
      </c>
      <c r="I1304" s="7">
        <v>3.4717389999999999</v>
      </c>
      <c r="J1304" s="7">
        <f>Table1[[#This Row],[modulair]]-Table1[[#This Row],[adjusted_weighted_FEM_avg]]</f>
        <v>-3.2689676749367549</v>
      </c>
      <c r="K1304" s="5">
        <f>Table1[[#This Row],[purpleair]]-Table1[[#This Row],[adjusted_weighted_FEM_avg]]</f>
        <v>-1.1972286749367549</v>
      </c>
      <c r="L1304" s="5">
        <f>ABS(Table1[[#This Row],[modulair_err]])</f>
        <v>3.2689676749367549</v>
      </c>
      <c r="M1304" s="5">
        <f>ABS(Table1[[#This Row],[purpleair_err]])</f>
        <v>1.1972286749367549</v>
      </c>
      <c r="N1304" s="5">
        <f>Table1[[#This Row],[modulair_err]]^2</f>
        <v>10.686149659781414</v>
      </c>
      <c r="O1304" s="5">
        <f>Table1[[#This Row],[purpleair_err]]^2</f>
        <v>1.4333565000908179</v>
      </c>
      <c r="P1304" s="5"/>
      <c r="Q1304" s="5"/>
    </row>
    <row r="1305" spans="1:17" x14ac:dyDescent="0.3">
      <c r="A1305" s="2">
        <v>45557.791666666701</v>
      </c>
      <c r="B1305" s="5">
        <v>9.4</v>
      </c>
      <c r="C1305" s="5"/>
      <c r="D1305" s="5">
        <v>2.7</v>
      </c>
      <c r="E1305" s="5">
        <f t="shared" si="27"/>
        <v>6.0500000000000007</v>
      </c>
      <c r="F1305" s="5">
        <f>AVERAGE((Table1[[#This Row],[thermo]]*$S$7),(Table1[[#This Row],[1022]]*$T$7),( Table1[[#This Row],[1020]]*$U$7))</f>
        <v>2.3007553781766563</v>
      </c>
      <c r="G1305" s="5">
        <f>AVERAGE((Table1[[#This Row],[thermo]]*$S$8),(Table1[[#This Row],[1022]]*$T$8),( Table1[[#This Row],[1020]]*$U$8))</f>
        <v>3.4211097602336089</v>
      </c>
      <c r="H1305" s="5">
        <v>1.8</v>
      </c>
      <c r="I1305" s="7">
        <v>3.4930020700000002</v>
      </c>
      <c r="J1305" s="7">
        <f>Table1[[#This Row],[modulair]]-Table1[[#This Row],[adjusted_weighted_FEM_avg]]</f>
        <v>-1.6211097602336089</v>
      </c>
      <c r="K1305" s="5">
        <f>Table1[[#This Row],[purpleair]]-Table1[[#This Row],[adjusted_weighted_FEM_avg]]</f>
        <v>7.1892309766391271E-2</v>
      </c>
      <c r="L1305" s="5">
        <f>ABS(Table1[[#This Row],[modulair_err]])</f>
        <v>1.6211097602336089</v>
      </c>
      <c r="M1305" s="5">
        <f>ABS(Table1[[#This Row],[purpleair_err]])</f>
        <v>7.1892309766391271E-2</v>
      </c>
      <c r="N1305" s="5">
        <f>Table1[[#This Row],[modulair_err]]^2</f>
        <v>2.6279968547246688</v>
      </c>
      <c r="O1305" s="5">
        <f>Table1[[#This Row],[purpleair_err]]^2</f>
        <v>5.1685042035467576E-3</v>
      </c>
      <c r="P1305" s="5"/>
      <c r="Q1305" s="5"/>
    </row>
    <row r="1306" spans="1:17" x14ac:dyDescent="0.3">
      <c r="A1306" s="2">
        <v>45557.833333333299</v>
      </c>
      <c r="B1306" s="5">
        <v>4.2</v>
      </c>
      <c r="C1306" s="5"/>
      <c r="D1306" s="5">
        <v>0.7</v>
      </c>
      <c r="E1306" s="5">
        <f t="shared" si="27"/>
        <v>2.4500000000000002</v>
      </c>
      <c r="F1306" s="5">
        <f>AVERAGE((Table1[[#This Row],[thermo]]*$S$7),(Table1[[#This Row],[1022]]*$T$7),( Table1[[#This Row],[1020]]*$U$7))</f>
        <v>0.88998010482682977</v>
      </c>
      <c r="G1306" s="5">
        <f>AVERAGE((Table1[[#This Row],[thermo]]*$S$8),(Table1[[#This Row],[1022]]*$T$8),( Table1[[#This Row],[1020]]*$U$8))</f>
        <v>1.3663039416524672</v>
      </c>
      <c r="H1306" s="5">
        <v>2</v>
      </c>
      <c r="I1306" s="7">
        <v>3.5700433299999998</v>
      </c>
      <c r="J1306" s="7">
        <f>Table1[[#This Row],[modulair]]-Table1[[#This Row],[adjusted_weighted_FEM_avg]]</f>
        <v>0.63369605834753284</v>
      </c>
      <c r="K1306" s="5">
        <f>Table1[[#This Row],[purpleair]]-Table1[[#This Row],[adjusted_weighted_FEM_avg]]</f>
        <v>2.2037393883475325</v>
      </c>
      <c r="L1306" s="5">
        <f>ABS(Table1[[#This Row],[modulair_err]])</f>
        <v>0.63369605834753284</v>
      </c>
      <c r="M1306" s="5">
        <f>ABS(Table1[[#This Row],[purpleair_err]])</f>
        <v>2.2037393883475325</v>
      </c>
      <c r="N1306" s="5">
        <f>Table1[[#This Row],[modulair_err]]^2</f>
        <v>0.40157069436519977</v>
      </c>
      <c r="O1306" s="5">
        <f>Table1[[#This Row],[purpleair_err]]^2</f>
        <v>4.8564672917543561</v>
      </c>
      <c r="P1306" s="5"/>
      <c r="Q1306" s="5"/>
    </row>
    <row r="1307" spans="1:17" x14ac:dyDescent="0.3">
      <c r="A1307" s="2">
        <v>45557.875</v>
      </c>
      <c r="B1307" s="5">
        <v>4.0999999999999996</v>
      </c>
      <c r="C1307" s="5"/>
      <c r="D1307" s="5">
        <v>0</v>
      </c>
      <c r="E1307" s="5">
        <f t="shared" si="27"/>
        <v>2.0499999999999998</v>
      </c>
      <c r="F1307" s="5">
        <f>AVERAGE((Table1[[#This Row],[thermo]]*$S$7),(Table1[[#This Row],[1022]]*$T$7),( Table1[[#This Row],[1020]]*$U$7))</f>
        <v>0.6825445010642861</v>
      </c>
      <c r="G1307" s="5">
        <f>AVERAGE((Table1[[#This Row],[thermo]]*$S$8),(Table1[[#This Row],[1022]]*$T$8),( Table1[[#This Row],[1020]]*$U$8))</f>
        <v>1.1147898366013347</v>
      </c>
      <c r="H1307" s="5">
        <v>2.2000000000000002</v>
      </c>
      <c r="I1307" s="7">
        <v>3.417681</v>
      </c>
      <c r="J1307" s="7">
        <f>Table1[[#This Row],[modulair]]-Table1[[#This Row],[adjusted_weighted_FEM_avg]]</f>
        <v>1.0852101633986655</v>
      </c>
      <c r="K1307" s="5">
        <f>Table1[[#This Row],[purpleair]]-Table1[[#This Row],[adjusted_weighted_FEM_avg]]</f>
        <v>2.3028911633986651</v>
      </c>
      <c r="L1307" s="5">
        <f>ABS(Table1[[#This Row],[modulair_err]])</f>
        <v>1.0852101633986655</v>
      </c>
      <c r="M1307" s="5">
        <f>ABS(Table1[[#This Row],[purpleair_err]])</f>
        <v>2.3028911633986651</v>
      </c>
      <c r="N1307" s="5">
        <f>Table1[[#This Row],[modulair_err]]^2</f>
        <v>1.1776810987437583</v>
      </c>
      <c r="O1307" s="5">
        <f>Table1[[#This Row],[purpleair_err]]^2</f>
        <v>5.3033077104596567</v>
      </c>
      <c r="P1307" s="5"/>
      <c r="Q1307" s="5"/>
    </row>
    <row r="1308" spans="1:17" x14ac:dyDescent="0.3">
      <c r="A1308" s="2">
        <v>45557.916666666701</v>
      </c>
      <c r="B1308" s="5">
        <v>1.8</v>
      </c>
      <c r="C1308" s="5"/>
      <c r="D1308" s="5">
        <v>0</v>
      </c>
      <c r="E1308" s="5">
        <f t="shared" si="27"/>
        <v>0.9</v>
      </c>
      <c r="F1308" s="5">
        <f>AVERAGE((Table1[[#This Row],[thermo]]*$S$7),(Table1[[#This Row],[1022]]*$T$7),( Table1[[#This Row],[1020]]*$U$7))</f>
        <v>0.29965368339407689</v>
      </c>
      <c r="G1308" s="5">
        <f>AVERAGE((Table1[[#This Row],[thermo]]*$S$8),(Table1[[#This Row],[1022]]*$T$8),( Table1[[#This Row],[1020]]*$U$8))</f>
        <v>0.48941992826400066</v>
      </c>
      <c r="H1308" s="5">
        <v>2.4</v>
      </c>
      <c r="I1308" s="7">
        <v>3.397643</v>
      </c>
      <c r="J1308" s="7">
        <f>Table1[[#This Row],[modulair]]-Table1[[#This Row],[adjusted_weighted_FEM_avg]]</f>
        <v>1.9105800717359993</v>
      </c>
      <c r="K1308" s="5">
        <f>Table1[[#This Row],[purpleair]]-Table1[[#This Row],[adjusted_weighted_FEM_avg]]</f>
        <v>2.9082230717359994</v>
      </c>
      <c r="L1308" s="5">
        <f>ABS(Table1[[#This Row],[modulair_err]])</f>
        <v>1.9105800717359993</v>
      </c>
      <c r="M1308" s="5">
        <f>ABS(Table1[[#This Row],[purpleair_err]])</f>
        <v>2.9082230717359994</v>
      </c>
      <c r="N1308" s="5">
        <f>Table1[[#This Row],[modulair_err]]^2</f>
        <v>3.6503162105147364</v>
      </c>
      <c r="O1308" s="5">
        <f>Table1[[#This Row],[purpleair_err]]^2</f>
        <v>8.4577614349775718</v>
      </c>
      <c r="P1308" s="5"/>
      <c r="Q1308" s="5"/>
    </row>
    <row r="1309" spans="1:17" x14ac:dyDescent="0.3">
      <c r="A1309" s="2">
        <v>45557.958333333299</v>
      </c>
      <c r="B1309" s="5">
        <v>5.6</v>
      </c>
      <c r="C1309" s="5"/>
      <c r="D1309" s="5">
        <v>0.2</v>
      </c>
      <c r="E1309" s="5">
        <f t="shared" si="27"/>
        <v>2.9</v>
      </c>
      <c r="F1309" s="5">
        <f>AVERAGE((Table1[[#This Row],[thermo]]*$S$7),(Table1[[#This Row],[1022]]*$T$7),( Table1[[#This Row],[1020]]*$U$7))</f>
        <v>0.98676681158048829</v>
      </c>
      <c r="G1309" s="5">
        <f>AVERAGE((Table1[[#This Row],[thermo]]*$S$8),(Table1[[#This Row],[1022]]*$T$8),( Table1[[#This Row],[1020]]*$U$8))</f>
        <v>1.5867323794031825</v>
      </c>
      <c r="H1309" s="5">
        <v>2</v>
      </c>
      <c r="I1309" s="7">
        <v>2.9533070000000001</v>
      </c>
      <c r="J1309" s="7">
        <f>Table1[[#This Row],[modulair]]-Table1[[#This Row],[adjusted_weighted_FEM_avg]]</f>
        <v>0.41326762059681754</v>
      </c>
      <c r="K1309" s="5">
        <f>Table1[[#This Row],[purpleair]]-Table1[[#This Row],[adjusted_weighted_FEM_avg]]</f>
        <v>1.3665746205968177</v>
      </c>
      <c r="L1309" s="5">
        <f>ABS(Table1[[#This Row],[modulair_err]])</f>
        <v>0.41326762059681754</v>
      </c>
      <c r="M1309" s="5">
        <f>ABS(Table1[[#This Row],[purpleair_err]])</f>
        <v>1.3665746205968177</v>
      </c>
      <c r="N1309" s="5">
        <f>Table1[[#This Row],[modulair_err]]^2</f>
        <v>0.17079012623375514</v>
      </c>
      <c r="O1309" s="5">
        <f>Table1[[#This Row],[purpleair_err]]^2</f>
        <v>1.8675261936593361</v>
      </c>
      <c r="P1309" s="5"/>
      <c r="Q1309" s="5"/>
    </row>
    <row r="1310" spans="1:17" x14ac:dyDescent="0.3">
      <c r="A1310" s="2">
        <v>45558</v>
      </c>
      <c r="B1310" s="5">
        <v>-0.3</v>
      </c>
      <c r="C1310" s="5"/>
      <c r="D1310" s="5">
        <v>3.5</v>
      </c>
      <c r="E1310" s="5">
        <f t="shared" si="27"/>
        <v>1.6</v>
      </c>
      <c r="F1310" s="5">
        <f>AVERAGE((Table1[[#This Row],[thermo]]*$S$7),(Table1[[#This Row],[1022]]*$T$7),( Table1[[#This Row],[1020]]*$U$7))</f>
        <v>0.9039986039709057</v>
      </c>
      <c r="G1310" s="5">
        <f>AVERAGE((Table1[[#This Row],[thermo]]*$S$8),(Table1[[#This Row],[1022]]*$T$8),( Table1[[#This Row],[1020]]*$U$8))</f>
        <v>1.0400505571383272</v>
      </c>
      <c r="H1310" s="5">
        <v>2</v>
      </c>
      <c r="I1310" s="7">
        <v>2.9087149999999999</v>
      </c>
      <c r="J1310" s="7">
        <f>Table1[[#This Row],[modulair]]-Table1[[#This Row],[adjusted_weighted_FEM_avg]]</f>
        <v>0.95994944286167283</v>
      </c>
      <c r="K1310" s="5">
        <f>Table1[[#This Row],[purpleair]]-Table1[[#This Row],[adjusted_weighted_FEM_avg]]</f>
        <v>1.8686644428616728</v>
      </c>
      <c r="L1310" s="5">
        <f>ABS(Table1[[#This Row],[modulair_err]])</f>
        <v>0.95994944286167283</v>
      </c>
      <c r="M1310" s="5">
        <f>ABS(Table1[[#This Row],[purpleair_err]])</f>
        <v>1.8686644428616728</v>
      </c>
      <c r="N1310" s="5">
        <f>Table1[[#This Row],[modulair_err]]^2</f>
        <v>0.92150293285043605</v>
      </c>
      <c r="O1310" s="5">
        <f>Table1[[#This Row],[purpleair_err]]^2</f>
        <v>3.491906800015526</v>
      </c>
      <c r="P1310" s="5"/>
      <c r="Q1310" s="5"/>
    </row>
    <row r="1311" spans="1:17" x14ac:dyDescent="0.3">
      <c r="A1311" s="2">
        <v>45558.041666666701</v>
      </c>
      <c r="B1311" s="5">
        <v>4.0999999999999996</v>
      </c>
      <c r="C1311" s="5"/>
      <c r="D1311" s="5">
        <v>4.7</v>
      </c>
      <c r="E1311" s="5">
        <f t="shared" si="27"/>
        <v>4.4000000000000004</v>
      </c>
      <c r="F1311" s="5">
        <f>AVERAGE((Table1[[#This Row],[thermo]]*$S$7),(Table1[[#This Row],[1022]]*$T$7),( Table1[[#This Row],[1020]]*$U$7))</f>
        <v>1.9635508317277004</v>
      </c>
      <c r="G1311" s="5">
        <f>AVERAGE((Table1[[#This Row],[thermo]]*$S$8),(Table1[[#This Row],[1022]]*$T$8),( Table1[[#This Row],[1020]]*$U$8))</f>
        <v>2.6209659972747459</v>
      </c>
      <c r="H1311" s="5">
        <v>1.7</v>
      </c>
      <c r="I1311" s="7">
        <v>2.982348</v>
      </c>
      <c r="J1311" s="7">
        <f>Table1[[#This Row],[modulair]]-Table1[[#This Row],[adjusted_weighted_FEM_avg]]</f>
        <v>-0.92096599727474593</v>
      </c>
      <c r="K1311" s="5">
        <f>Table1[[#This Row],[purpleair]]-Table1[[#This Row],[adjusted_weighted_FEM_avg]]</f>
        <v>0.36138200272525411</v>
      </c>
      <c r="L1311" s="5">
        <f>ABS(Table1[[#This Row],[modulair_err]])</f>
        <v>0.92096599727474593</v>
      </c>
      <c r="M1311" s="5">
        <f>ABS(Table1[[#This Row],[purpleair_err]])</f>
        <v>0.36138200272525411</v>
      </c>
      <c r="N1311" s="5">
        <f>Table1[[#This Row],[modulair_err]]^2</f>
        <v>0.84817836813626735</v>
      </c>
      <c r="O1311" s="5">
        <f>Table1[[#This Row],[purpleair_err]]^2</f>
        <v>0.13059695189371556</v>
      </c>
      <c r="P1311" s="5"/>
      <c r="Q1311" s="5"/>
    </row>
    <row r="1312" spans="1:17" x14ac:dyDescent="0.3">
      <c r="A1312" s="2">
        <v>45558.083333333299</v>
      </c>
      <c r="B1312" s="5">
        <v>5.3</v>
      </c>
      <c r="C1312" s="5"/>
      <c r="D1312" s="5">
        <v>6.7</v>
      </c>
      <c r="E1312" s="5">
        <f t="shared" si="27"/>
        <v>6</v>
      </c>
      <c r="F1312" s="5">
        <f>AVERAGE((Table1[[#This Row],[thermo]]*$S$7),(Table1[[#This Row],[1022]]*$T$7),( Table1[[#This Row],[1020]]*$U$7))</f>
        <v>2.7084290308684671</v>
      </c>
      <c r="G1312" s="5">
        <f>AVERAGE((Table1[[#This Row],[thermo]]*$S$8),(Table1[[#This Row],[1022]]*$T$8),( Table1[[#This Row],[1020]]*$U$8))</f>
        <v>3.5881719752692192</v>
      </c>
      <c r="H1312" s="5">
        <v>1.5</v>
      </c>
      <c r="I1312" s="7">
        <v>2.7621690000000001</v>
      </c>
      <c r="J1312" s="7">
        <f>Table1[[#This Row],[modulair]]-Table1[[#This Row],[adjusted_weighted_FEM_avg]]</f>
        <v>-2.0881719752692192</v>
      </c>
      <c r="K1312" s="5">
        <f>Table1[[#This Row],[purpleair]]-Table1[[#This Row],[adjusted_weighted_FEM_avg]]</f>
        <v>-0.82600297526921906</v>
      </c>
      <c r="L1312" s="5">
        <f>ABS(Table1[[#This Row],[modulair_err]])</f>
        <v>2.0881719752692192</v>
      </c>
      <c r="M1312" s="5">
        <f>ABS(Table1[[#This Row],[purpleair_err]])</f>
        <v>0.82600297526921906</v>
      </c>
      <c r="N1312" s="5">
        <f>Table1[[#This Row],[modulair_err]]^2</f>
        <v>4.3604621982997527</v>
      </c>
      <c r="O1312" s="5">
        <f>Table1[[#This Row],[purpleair_err]]^2</f>
        <v>0.68228091515360212</v>
      </c>
      <c r="P1312" s="5"/>
      <c r="Q1312" s="5"/>
    </row>
    <row r="1313" spans="1:17" x14ac:dyDescent="0.3">
      <c r="A1313" s="2">
        <v>45558.125</v>
      </c>
      <c r="B1313" s="5">
        <v>2.2000000000000002</v>
      </c>
      <c r="C1313" s="5"/>
      <c r="D1313" s="5">
        <v>5.2</v>
      </c>
      <c r="E1313" s="5">
        <f t="shared" si="27"/>
        <v>3.7</v>
      </c>
      <c r="F1313" s="5">
        <f>AVERAGE((Table1[[#This Row],[thermo]]*$S$7),(Table1[[#This Row],[1022]]*$T$7),( Table1[[#This Row],[1020]]*$U$7))</f>
        <v>1.7835269906979094</v>
      </c>
      <c r="G1313" s="5">
        <f>AVERAGE((Table1[[#This Row],[thermo]]*$S$8),(Table1[[#This Row],[1022]]*$T$8),( Table1[[#This Row],[1020]]*$U$8))</f>
        <v>2.2645875794506969</v>
      </c>
      <c r="H1313" s="5">
        <v>1.6</v>
      </c>
      <c r="I1313" s="7">
        <v>2.6268940000000001</v>
      </c>
      <c r="J1313" s="7">
        <f>Table1[[#This Row],[modulair]]-Table1[[#This Row],[adjusted_weighted_FEM_avg]]</f>
        <v>-0.6645875794506968</v>
      </c>
      <c r="K1313" s="5">
        <f>Table1[[#This Row],[purpleair]]-Table1[[#This Row],[adjusted_weighted_FEM_avg]]</f>
        <v>0.36230642054930318</v>
      </c>
      <c r="L1313" s="5">
        <f>ABS(Table1[[#This Row],[modulair_err]])</f>
        <v>0.6645875794506968</v>
      </c>
      <c r="M1313" s="5">
        <f>ABS(Table1[[#This Row],[purpleair_err]])</f>
        <v>0.36230642054930318</v>
      </c>
      <c r="N1313" s="5">
        <f>Table1[[#This Row],[modulair_err]]^2</f>
        <v>0.44167665076013624</v>
      </c>
      <c r="O1313" s="5">
        <f>Table1[[#This Row],[purpleair_err]]^2</f>
        <v>0.13126594237124853</v>
      </c>
      <c r="P1313" s="5"/>
      <c r="Q1313" s="5"/>
    </row>
    <row r="1314" spans="1:17" x14ac:dyDescent="0.3">
      <c r="A1314" s="2">
        <v>45558.166666666701</v>
      </c>
      <c r="B1314" s="5">
        <v>0.4</v>
      </c>
      <c r="C1314" s="5"/>
      <c r="D1314" s="5">
        <v>1.5</v>
      </c>
      <c r="E1314" s="5">
        <f t="shared" si="27"/>
        <v>0.95</v>
      </c>
      <c r="F1314" s="5">
        <f>AVERAGE((Table1[[#This Row],[thermo]]*$S$7),(Table1[[#This Row],[1022]]*$T$7),( Table1[[#This Row],[1020]]*$U$7))</f>
        <v>0.47542151507944252</v>
      </c>
      <c r="G1314" s="5">
        <f>AVERAGE((Table1[[#This Row],[thermo]]*$S$8),(Table1[[#This Row],[1022]]*$T$8),( Table1[[#This Row],[1020]]*$U$8))</f>
        <v>0.58945450342252148</v>
      </c>
      <c r="H1314" s="5">
        <v>2.1</v>
      </c>
      <c r="I1314" s="7">
        <v>2.8064339999999999</v>
      </c>
      <c r="J1314" s="7">
        <f>Table1[[#This Row],[modulair]]-Table1[[#This Row],[adjusted_weighted_FEM_avg]]</f>
        <v>1.5105454965774787</v>
      </c>
      <c r="K1314" s="5">
        <f>Table1[[#This Row],[purpleair]]-Table1[[#This Row],[adjusted_weighted_FEM_avg]]</f>
        <v>2.2169794965774785</v>
      </c>
      <c r="L1314" s="5">
        <f>ABS(Table1[[#This Row],[modulair_err]])</f>
        <v>1.5105454965774787</v>
      </c>
      <c r="M1314" s="5">
        <f>ABS(Table1[[#This Row],[purpleair_err]])</f>
        <v>2.2169794965774785</v>
      </c>
      <c r="N1314" s="5">
        <f>Table1[[#This Row],[modulair_err]]^2</f>
        <v>2.281747697230502</v>
      </c>
      <c r="O1314" s="5">
        <f>Table1[[#This Row],[purpleair_err]]^2</f>
        <v>4.9149980882449302</v>
      </c>
      <c r="P1314" s="5"/>
      <c r="Q1314" s="5"/>
    </row>
    <row r="1315" spans="1:17" x14ac:dyDescent="0.3">
      <c r="A1315" s="2">
        <v>45558.208333333299</v>
      </c>
      <c r="B1315" s="5">
        <v>-1.6</v>
      </c>
      <c r="C1315" s="5"/>
      <c r="D1315" s="5">
        <v>5.7</v>
      </c>
      <c r="E1315" s="5">
        <f t="shared" si="27"/>
        <v>2.0499999999999998</v>
      </c>
      <c r="F1315" s="5">
        <f>AVERAGE((Table1[[#This Row],[thermo]]*$S$7),(Table1[[#This Row],[1022]]*$T$7),( Table1[[#This Row],[1020]]*$U$7))</f>
        <v>1.2872020394188148</v>
      </c>
      <c r="G1315" s="5">
        <f>AVERAGE((Table1[[#This Row],[thermo]]*$S$8),(Table1[[#This Row],[1022]]*$T$8),( Table1[[#This Row],[1020]]*$U$8))</f>
        <v>1.3915992373479804</v>
      </c>
      <c r="H1315" s="5">
        <v>2.9</v>
      </c>
      <c r="I1315" s="7">
        <v>3.3853759999999999</v>
      </c>
      <c r="J1315" s="7">
        <f>Table1[[#This Row],[modulair]]-Table1[[#This Row],[adjusted_weighted_FEM_avg]]</f>
        <v>1.5084007626520195</v>
      </c>
      <c r="K1315" s="5">
        <f>Table1[[#This Row],[purpleair]]-Table1[[#This Row],[adjusted_weighted_FEM_avg]]</f>
        <v>1.9937767626520195</v>
      </c>
      <c r="L1315" s="5">
        <f>ABS(Table1[[#This Row],[modulair_err]])</f>
        <v>1.5084007626520195</v>
      </c>
      <c r="M1315" s="5">
        <f>ABS(Table1[[#This Row],[purpleair_err]])</f>
        <v>1.9937767626520195</v>
      </c>
      <c r="N1315" s="5">
        <f>Table1[[#This Row],[modulair_err]]^2</f>
        <v>2.2752728607691939</v>
      </c>
      <c r="O1315" s="5">
        <f>Table1[[#This Row],[purpleair_err]]^2</f>
        <v>3.9751457792911675</v>
      </c>
      <c r="P1315" s="5"/>
      <c r="Q1315" s="5"/>
    </row>
    <row r="1316" spans="1:17" x14ac:dyDescent="0.3">
      <c r="A1316" s="2">
        <v>45558.25</v>
      </c>
      <c r="B1316" s="5">
        <v>8.8000000000000007</v>
      </c>
      <c r="C1316" s="5"/>
      <c r="D1316" s="5">
        <v>4.7</v>
      </c>
      <c r="E1316" s="5">
        <f t="shared" si="27"/>
        <v>6.75</v>
      </c>
      <c r="F1316" s="5">
        <f>AVERAGE((Table1[[#This Row],[thermo]]*$S$7),(Table1[[#This Row],[1022]]*$T$7),( Table1[[#This Row],[1020]]*$U$7))</f>
        <v>2.7459798939233457</v>
      </c>
      <c r="G1316" s="5">
        <f>AVERAGE((Table1[[#This Row],[thermo]]*$S$8),(Table1[[#This Row],[1022]]*$T$8),( Table1[[#This Row],[1020]]*$U$8))</f>
        <v>3.8988958099640811</v>
      </c>
      <c r="H1316" s="5">
        <v>2.5</v>
      </c>
      <c r="I1316" s="7">
        <v>2.6075089999999999</v>
      </c>
      <c r="J1316" s="7">
        <f>Table1[[#This Row],[modulair]]-Table1[[#This Row],[adjusted_weighted_FEM_avg]]</f>
        <v>-1.3988958099640811</v>
      </c>
      <c r="K1316" s="5">
        <f>Table1[[#This Row],[purpleair]]-Table1[[#This Row],[adjusted_weighted_FEM_avg]]</f>
        <v>-1.2913868099640813</v>
      </c>
      <c r="L1316" s="5">
        <f>ABS(Table1[[#This Row],[modulair_err]])</f>
        <v>1.3988958099640811</v>
      </c>
      <c r="M1316" s="5">
        <f>ABS(Table1[[#This Row],[purpleair_err]])</f>
        <v>1.2913868099640813</v>
      </c>
      <c r="N1316" s="5">
        <f>Table1[[#This Row],[modulair_err]]^2</f>
        <v>1.9569094871350625</v>
      </c>
      <c r="O1316" s="5">
        <f>Table1[[#This Row],[purpleair_err]]^2</f>
        <v>1.6676798929492063</v>
      </c>
      <c r="P1316" s="5"/>
      <c r="Q1316" s="5"/>
    </row>
    <row r="1317" spans="1:17" x14ac:dyDescent="0.3">
      <c r="A1317" s="2">
        <v>45558.291666666701</v>
      </c>
      <c r="B1317" s="5">
        <v>4.5</v>
      </c>
      <c r="C1317" s="5"/>
      <c r="D1317" s="5">
        <v>3.5</v>
      </c>
      <c r="E1317" s="5">
        <f t="shared" si="27"/>
        <v>4</v>
      </c>
      <c r="F1317" s="5">
        <f>AVERAGE((Table1[[#This Row],[thermo]]*$S$7),(Table1[[#This Row],[1022]]*$T$7),( Table1[[#This Row],[1020]]*$U$7))</f>
        <v>1.7030750930217771</v>
      </c>
      <c r="G1317" s="5">
        <f>AVERAGE((Table1[[#This Row],[thermo]]*$S$8),(Table1[[#This Row],[1022]]*$T$8),( Table1[[#This Row],[1020]]*$U$8))</f>
        <v>2.3451703658423289</v>
      </c>
      <c r="H1317" s="5">
        <v>2.6</v>
      </c>
      <c r="I1317" s="7">
        <v>2.7037369999999998</v>
      </c>
      <c r="J1317" s="7">
        <f>Table1[[#This Row],[modulair]]-Table1[[#This Row],[adjusted_weighted_FEM_avg]]</f>
        <v>0.25482963415767124</v>
      </c>
      <c r="K1317" s="5">
        <f>Table1[[#This Row],[purpleair]]-Table1[[#This Row],[adjusted_weighted_FEM_avg]]</f>
        <v>0.35856663415767098</v>
      </c>
      <c r="L1317" s="5">
        <f>ABS(Table1[[#This Row],[modulair_err]])</f>
        <v>0.25482963415767124</v>
      </c>
      <c r="M1317" s="5">
        <f>ABS(Table1[[#This Row],[purpleair_err]])</f>
        <v>0.35856663415767098</v>
      </c>
      <c r="N1317" s="5">
        <f>Table1[[#This Row],[modulair_err]]^2</f>
        <v>6.4938142444932567E-2</v>
      </c>
      <c r="O1317" s="5">
        <f>Table1[[#This Row],[purpleair_err]]^2</f>
        <v>0.12857003113116106</v>
      </c>
      <c r="P1317" s="5"/>
      <c r="Q1317" s="5"/>
    </row>
    <row r="1318" spans="1:17" x14ac:dyDescent="0.3">
      <c r="A1318" s="2">
        <v>45558.333333333299</v>
      </c>
      <c r="B1318" s="5">
        <v>-4.3</v>
      </c>
      <c r="C1318" s="5"/>
      <c r="D1318" s="5">
        <v>10.8</v>
      </c>
      <c r="E1318" s="5">
        <f t="shared" si="27"/>
        <v>3.2500000000000004</v>
      </c>
      <c r="F1318" s="5">
        <f>AVERAGE((Table1[[#This Row],[thermo]]*$S$7),(Table1[[#This Row],[1022]]*$T$7),( Table1[[#This Row],[1020]]*$U$7))</f>
        <v>2.2277496603667242</v>
      </c>
      <c r="G1318" s="5">
        <f>AVERAGE((Table1[[#This Row],[thermo]]*$S$8),(Table1[[#This Row],[1022]]*$T$8),( Table1[[#This Row],[1020]]*$U$8))</f>
        <v>2.2918307107890854</v>
      </c>
      <c r="H1318" s="5">
        <v>3.1</v>
      </c>
      <c r="I1318" s="7">
        <v>3.7791130000000002</v>
      </c>
      <c r="J1318" s="7">
        <f>Table1[[#This Row],[modulair]]-Table1[[#This Row],[adjusted_weighted_FEM_avg]]</f>
        <v>0.80816928921091469</v>
      </c>
      <c r="K1318" s="5">
        <f>Table1[[#This Row],[purpleair]]-Table1[[#This Row],[adjusted_weighted_FEM_avg]]</f>
        <v>1.4872822892109148</v>
      </c>
      <c r="L1318" s="5">
        <f>ABS(Table1[[#This Row],[modulair_err]])</f>
        <v>0.80816928921091469</v>
      </c>
      <c r="M1318" s="5">
        <f>ABS(Table1[[#This Row],[purpleair_err]])</f>
        <v>1.4872822892109148</v>
      </c>
      <c r="N1318" s="5">
        <f>Table1[[#This Row],[modulair_err]]^2</f>
        <v>0.65313760002367505</v>
      </c>
      <c r="O1318" s="5">
        <f>Table1[[#This Row],[purpleair_err]]^2</f>
        <v>2.2120086078004593</v>
      </c>
      <c r="P1318" s="5"/>
      <c r="Q1318" s="5"/>
    </row>
    <row r="1319" spans="1:17" x14ac:dyDescent="0.3">
      <c r="A1319" s="2">
        <v>45558.375</v>
      </c>
      <c r="B1319" s="5">
        <v>-7.3</v>
      </c>
      <c r="C1319" s="5"/>
      <c r="D1319" s="5">
        <v>7.2</v>
      </c>
      <c r="E1319" s="5">
        <f t="shared" si="27"/>
        <v>-4.9999999999999822E-2</v>
      </c>
      <c r="F1319" s="5">
        <f>AVERAGE((Table1[[#This Row],[thermo]]*$S$7),(Table1[[#This Row],[1022]]*$T$7),( Table1[[#This Row],[1020]]*$U$7))</f>
        <v>0.74713051632944139</v>
      </c>
      <c r="G1319" s="5">
        <f>AVERAGE((Table1[[#This Row],[thermo]]*$S$8),(Table1[[#This Row],[1022]]*$T$8),( Table1[[#This Row],[1020]]*$U$8))</f>
        <v>0.32246398387583292</v>
      </c>
      <c r="H1319" s="5">
        <v>2.9</v>
      </c>
      <c r="I1319" s="7">
        <v>4.469252</v>
      </c>
      <c r="J1319" s="7">
        <f>Table1[[#This Row],[modulair]]-Table1[[#This Row],[adjusted_weighted_FEM_avg]]</f>
        <v>2.5775360161241672</v>
      </c>
      <c r="K1319" s="5">
        <f>Table1[[#This Row],[purpleair]]-Table1[[#This Row],[adjusted_weighted_FEM_avg]]</f>
        <v>4.1467880161241668</v>
      </c>
      <c r="L1319" s="5">
        <f>ABS(Table1[[#This Row],[modulair_err]])</f>
        <v>2.5775360161241672</v>
      </c>
      <c r="M1319" s="5">
        <f>ABS(Table1[[#This Row],[purpleair_err]])</f>
        <v>4.1467880161241668</v>
      </c>
      <c r="N1319" s="5">
        <f>Table1[[#This Row],[modulair_err]]^2</f>
        <v>6.6436919144172428</v>
      </c>
      <c r="O1319" s="5">
        <f>Table1[[#This Row],[purpleair_err]]^2</f>
        <v>17.195850850671004</v>
      </c>
      <c r="P1319" s="5"/>
      <c r="Q1319" s="5"/>
    </row>
    <row r="1320" spans="1:17" x14ac:dyDescent="0.3">
      <c r="A1320" s="2">
        <v>45558.416666666701</v>
      </c>
      <c r="B1320" s="5">
        <v>-3.8</v>
      </c>
      <c r="C1320" s="5"/>
      <c r="D1320" s="5">
        <v>7.7</v>
      </c>
      <c r="E1320" s="5">
        <f t="shared" si="27"/>
        <v>1.9500000000000002</v>
      </c>
      <c r="F1320" s="5">
        <f>AVERAGE((Table1[[#This Row],[thermo]]*$S$7),(Table1[[#This Row],[1022]]*$T$7),( Table1[[#This Row],[1020]]*$U$7))</f>
        <v>1.4660677254818806</v>
      </c>
      <c r="G1320" s="5">
        <f>AVERAGE((Table1[[#This Row],[thermo]]*$S$8),(Table1[[#This Row],[1022]]*$T$8),( Table1[[#This Row],[1020]]*$U$8))</f>
        <v>1.4343453508437858</v>
      </c>
      <c r="H1320" s="5">
        <v>3.2</v>
      </c>
      <c r="I1320" s="7">
        <v>5.4532413000000002</v>
      </c>
      <c r="J1320" s="7">
        <f>Table1[[#This Row],[modulair]]-Table1[[#This Row],[adjusted_weighted_FEM_avg]]</f>
        <v>1.7656546491562144</v>
      </c>
      <c r="K1320" s="5">
        <f>Table1[[#This Row],[purpleair]]-Table1[[#This Row],[adjusted_weighted_FEM_avg]]</f>
        <v>4.0188959491562146</v>
      </c>
      <c r="L1320" s="5">
        <f>ABS(Table1[[#This Row],[modulair_err]])</f>
        <v>1.7656546491562144</v>
      </c>
      <c r="M1320" s="5">
        <f>ABS(Table1[[#This Row],[purpleair_err]])</f>
        <v>4.0188959491562146</v>
      </c>
      <c r="N1320" s="5">
        <f>Table1[[#This Row],[modulair_err]]^2</f>
        <v>3.1175363400869545</v>
      </c>
      <c r="O1320" s="5">
        <f>Table1[[#This Row],[purpleair_err]]^2</f>
        <v>16.151524650144232</v>
      </c>
      <c r="P1320" s="5"/>
      <c r="Q1320" s="5"/>
    </row>
    <row r="1321" spans="1:17" x14ac:dyDescent="0.3">
      <c r="A1321" s="2">
        <v>45558.458333333299</v>
      </c>
      <c r="B1321" s="5">
        <v>-0.7</v>
      </c>
      <c r="C1321" s="5"/>
      <c r="D1321" s="5">
        <v>7.5</v>
      </c>
      <c r="E1321" s="5">
        <f t="shared" si="27"/>
        <v>3.4</v>
      </c>
      <c r="F1321" s="5">
        <f>AVERAGE((Table1[[#This Row],[thermo]]*$S$7),(Table1[[#This Row],[1022]]*$T$7),( Table1[[#This Row],[1020]]*$U$7))</f>
        <v>1.927627050306097</v>
      </c>
      <c r="G1321" s="5">
        <f>AVERAGE((Table1[[#This Row],[thermo]]*$S$8),(Table1[[#This Row],[1022]]*$T$8),( Table1[[#This Row],[1020]]*$U$8))</f>
        <v>2.2131426247166059</v>
      </c>
      <c r="H1321" s="5">
        <v>2.9</v>
      </c>
      <c r="I1321" s="7">
        <v>5.5567507000000003</v>
      </c>
      <c r="J1321" s="7">
        <f>Table1[[#This Row],[modulair]]-Table1[[#This Row],[adjusted_weighted_FEM_avg]]</f>
        <v>0.68685737528339397</v>
      </c>
      <c r="K1321" s="5">
        <f>Table1[[#This Row],[purpleair]]-Table1[[#This Row],[adjusted_weighted_FEM_avg]]</f>
        <v>3.3436080752833943</v>
      </c>
      <c r="L1321" s="5">
        <f>ABS(Table1[[#This Row],[modulair_err]])</f>
        <v>0.68685737528339397</v>
      </c>
      <c r="M1321" s="5">
        <f>ABS(Table1[[#This Row],[purpleair_err]])</f>
        <v>3.3436080752833943</v>
      </c>
      <c r="N1321" s="5">
        <f>Table1[[#This Row],[modulair_err]]^2</f>
        <v>0.47177305398119312</v>
      </c>
      <c r="O1321" s="5">
        <f>Table1[[#This Row],[purpleair_err]]^2</f>
        <v>11.179714961100325</v>
      </c>
      <c r="P1321" s="5"/>
      <c r="Q1321" s="5"/>
    </row>
    <row r="1322" spans="1:17" x14ac:dyDescent="0.3">
      <c r="A1322" s="2">
        <v>45558.5</v>
      </c>
      <c r="B1322" s="5">
        <v>5.7</v>
      </c>
      <c r="C1322" s="5"/>
      <c r="D1322" s="5">
        <v>3.5</v>
      </c>
      <c r="E1322" s="5">
        <f t="shared" si="27"/>
        <v>4.5999999999999996</v>
      </c>
      <c r="F1322" s="5">
        <f>AVERAGE((Table1[[#This Row],[thermo]]*$S$7),(Table1[[#This Row],[1022]]*$T$7),( Table1[[#This Row],[1020]]*$U$7))</f>
        <v>1.9028442152844951</v>
      </c>
      <c r="G1322" s="5">
        <f>AVERAGE((Table1[[#This Row],[thermo]]*$S$8),(Table1[[#This Row],[1022]]*$T$8),( Table1[[#This Row],[1020]]*$U$8))</f>
        <v>2.6714503180183296</v>
      </c>
      <c r="H1322" s="5">
        <v>1.7</v>
      </c>
      <c r="I1322" s="7">
        <v>4.0615199999999998</v>
      </c>
      <c r="J1322" s="7">
        <f>Table1[[#This Row],[modulair]]-Table1[[#This Row],[adjusted_weighted_FEM_avg]]</f>
        <v>-0.97145031801832959</v>
      </c>
      <c r="K1322" s="5">
        <f>Table1[[#This Row],[purpleair]]-Table1[[#This Row],[adjusted_weighted_FEM_avg]]</f>
        <v>1.3900696819816702</v>
      </c>
      <c r="L1322" s="5">
        <f>ABS(Table1[[#This Row],[modulair_err]])</f>
        <v>0.97145031801832959</v>
      </c>
      <c r="M1322" s="5">
        <f>ABS(Table1[[#This Row],[purpleair_err]])</f>
        <v>1.3900696819816702</v>
      </c>
      <c r="N1322" s="5">
        <f>Table1[[#This Row],[modulair_err]]^2</f>
        <v>0.94371572037791374</v>
      </c>
      <c r="O1322" s="5">
        <f>Table1[[#This Row],[purpleair_err]]^2</f>
        <v>1.9322937207646218</v>
      </c>
      <c r="P1322" s="5"/>
      <c r="Q1322" s="5"/>
    </row>
    <row r="1323" spans="1:17" x14ac:dyDescent="0.3">
      <c r="A1323" s="2">
        <v>45558.541666666701</v>
      </c>
      <c r="B1323" s="5">
        <v>5.7</v>
      </c>
      <c r="C1323" s="5"/>
      <c r="D1323" s="5">
        <v>2</v>
      </c>
      <c r="E1323" s="5">
        <f t="shared" si="27"/>
        <v>3.85</v>
      </c>
      <c r="F1323" s="5">
        <f>AVERAGE((Table1[[#This Row],[thermo]]*$S$7),(Table1[[#This Row],[1022]]*$T$7),( Table1[[#This Row],[1020]]*$U$7))</f>
        <v>1.4940124076259587</v>
      </c>
      <c r="G1323" s="5">
        <f>AVERAGE((Table1[[#This Row],[thermo]]*$S$8),(Table1[[#This Row],[1022]]*$T$8),( Table1[[#This Row],[1020]]*$U$8))</f>
        <v>2.1907557986544748</v>
      </c>
      <c r="H1323" s="5">
        <v>1.2</v>
      </c>
      <c r="I1323" s="7">
        <v>3.456423</v>
      </c>
      <c r="J1323" s="7">
        <f>Table1[[#This Row],[modulair]]-Table1[[#This Row],[adjusted_weighted_FEM_avg]]</f>
        <v>-0.99075579865447483</v>
      </c>
      <c r="K1323" s="5">
        <f>Table1[[#This Row],[purpleair]]-Table1[[#This Row],[adjusted_weighted_FEM_avg]]</f>
        <v>1.2656672013455252</v>
      </c>
      <c r="L1323" s="5">
        <f>ABS(Table1[[#This Row],[modulair_err]])</f>
        <v>0.99075579865447483</v>
      </c>
      <c r="M1323" s="5">
        <f>ABS(Table1[[#This Row],[purpleair_err]])</f>
        <v>1.2656672013455252</v>
      </c>
      <c r="N1323" s="5">
        <f>Table1[[#This Row],[modulair_err]]^2</f>
        <v>0.98159705256746632</v>
      </c>
      <c r="O1323" s="5">
        <f>Table1[[#This Row],[purpleair_err]]^2</f>
        <v>1.6019134645618143</v>
      </c>
      <c r="P1323" s="5"/>
      <c r="Q1323" s="5"/>
    </row>
    <row r="1324" spans="1:17" x14ac:dyDescent="0.3">
      <c r="A1324" s="2">
        <v>45558.583333333299</v>
      </c>
      <c r="B1324" s="5">
        <v>3.5</v>
      </c>
      <c r="C1324" s="5"/>
      <c r="D1324" s="5">
        <v>2.5</v>
      </c>
      <c r="E1324" s="5">
        <f t="shared" si="27"/>
        <v>3</v>
      </c>
      <c r="F1324" s="5">
        <f>AVERAGE((Table1[[#This Row],[thermo]]*$S$7),(Table1[[#This Row],[1022]]*$T$7),( Table1[[#This Row],[1020]]*$U$7))</f>
        <v>1.264046286030488</v>
      </c>
      <c r="G1324" s="5">
        <f>AVERAGE((Table1[[#This Row],[thermo]]*$S$8),(Table1[[#This Row],[1022]]*$T$8),( Table1[[#This Row],[1020]]*$U$8))</f>
        <v>1.7528073927864256</v>
      </c>
      <c r="H1324" s="5">
        <v>1.1000000000000001</v>
      </c>
      <c r="I1324" s="7">
        <v>3.4501620000000002</v>
      </c>
      <c r="J1324" s="7">
        <f>Table1[[#This Row],[modulair]]-Table1[[#This Row],[adjusted_weighted_FEM_avg]]</f>
        <v>-0.65280739278642552</v>
      </c>
      <c r="K1324" s="5">
        <f>Table1[[#This Row],[purpleair]]-Table1[[#This Row],[adjusted_weighted_FEM_avg]]</f>
        <v>1.6973546072135746</v>
      </c>
      <c r="L1324" s="5">
        <f>ABS(Table1[[#This Row],[modulair_err]])</f>
        <v>0.65280739278642552</v>
      </c>
      <c r="M1324" s="5">
        <f>ABS(Table1[[#This Row],[purpleair_err]])</f>
        <v>1.6973546072135746</v>
      </c>
      <c r="N1324" s="5">
        <f>Table1[[#This Row],[modulair_err]]^2</f>
        <v>0.42615749207661047</v>
      </c>
      <c r="O1324" s="5">
        <f>Table1[[#This Row],[purpleair_err]]^2</f>
        <v>2.8810126626291481</v>
      </c>
      <c r="P1324" s="5"/>
      <c r="Q1324" s="5"/>
    </row>
    <row r="1325" spans="1:17" x14ac:dyDescent="0.3">
      <c r="A1325" s="2">
        <v>45558.625</v>
      </c>
      <c r="B1325" s="5">
        <v>6.9</v>
      </c>
      <c r="C1325" s="5"/>
      <c r="D1325" s="5">
        <v>1</v>
      </c>
      <c r="E1325" s="5">
        <f t="shared" si="27"/>
        <v>3.95</v>
      </c>
      <c r="F1325" s="5">
        <f>AVERAGE((Table1[[#This Row],[thermo]]*$S$7),(Table1[[#This Row],[1022]]*$T$7),( Table1[[#This Row],[1020]]*$U$7))</f>
        <v>1.4212269914496523</v>
      </c>
      <c r="G1325" s="5">
        <f>AVERAGE((Table1[[#This Row],[thermo]]*$S$8),(Table1[[#This Row],[1022]]*$T$8),( Table1[[#This Row],[1020]]*$U$8))</f>
        <v>2.196572737921239</v>
      </c>
      <c r="H1325" s="5">
        <v>1.4</v>
      </c>
      <c r="I1325" s="7">
        <v>3.3991039999999999</v>
      </c>
      <c r="J1325" s="7">
        <f>Table1[[#This Row],[modulair]]-Table1[[#This Row],[adjusted_weighted_FEM_avg]]</f>
        <v>-0.79657273792123906</v>
      </c>
      <c r="K1325" s="5">
        <f>Table1[[#This Row],[purpleair]]-Table1[[#This Row],[adjusted_weighted_FEM_avg]]</f>
        <v>1.2025312620787609</v>
      </c>
      <c r="L1325" s="5">
        <f>ABS(Table1[[#This Row],[modulair_err]])</f>
        <v>0.79657273792123906</v>
      </c>
      <c r="M1325" s="5">
        <f>ABS(Table1[[#This Row],[purpleair_err]])</f>
        <v>1.2025312620787609</v>
      </c>
      <c r="N1325" s="5">
        <f>Table1[[#This Row],[modulair_err]]^2</f>
        <v>0.63452812679933901</v>
      </c>
      <c r="O1325" s="5">
        <f>Table1[[#This Row],[purpleair_err]]^2</f>
        <v>1.4460814362767376</v>
      </c>
      <c r="P1325" s="5"/>
      <c r="Q1325" s="5"/>
    </row>
    <row r="1326" spans="1:17" x14ac:dyDescent="0.3">
      <c r="A1326" s="2">
        <v>45558.666666666701</v>
      </c>
      <c r="B1326" s="5">
        <v>11.3</v>
      </c>
      <c r="C1326" s="5"/>
      <c r="D1326" s="5">
        <v>3</v>
      </c>
      <c r="E1326" s="5">
        <f t="shared" si="27"/>
        <v>7.15</v>
      </c>
      <c r="F1326" s="5">
        <f>AVERAGE((Table1[[#This Row],[thermo]]*$S$7),(Table1[[#This Row],[1022]]*$T$7),( Table1[[#This Row],[1020]]*$U$7))</f>
        <v>2.6988228499576667</v>
      </c>
      <c r="G1326" s="5">
        <f>AVERAGE((Table1[[#This Row],[thermo]]*$S$8),(Table1[[#This Row],[1022]]*$T$8),( Table1[[#This Row],[1020]]*$U$8))</f>
        <v>4.0338585883850469</v>
      </c>
      <c r="H1326" s="5">
        <v>1.3</v>
      </c>
      <c r="I1326" s="7">
        <v>3.3185980000000002</v>
      </c>
      <c r="J1326" s="7">
        <f>Table1[[#This Row],[modulair]]-Table1[[#This Row],[adjusted_weighted_FEM_avg]]</f>
        <v>-2.733858588385047</v>
      </c>
      <c r="K1326" s="5">
        <f>Table1[[#This Row],[purpleair]]-Table1[[#This Row],[adjusted_weighted_FEM_avg]]</f>
        <v>-0.71526058838504669</v>
      </c>
      <c r="L1326" s="5">
        <f>ABS(Table1[[#This Row],[modulair_err]])</f>
        <v>2.733858588385047</v>
      </c>
      <c r="M1326" s="5">
        <f>ABS(Table1[[#This Row],[purpleair_err]])</f>
        <v>0.71526058838504669</v>
      </c>
      <c r="N1326" s="5">
        <f>Table1[[#This Row],[modulair_err]]^2</f>
        <v>7.4739827812866819</v>
      </c>
      <c r="O1326" s="5">
        <f>Table1[[#This Row],[purpleair_err]]^2</f>
        <v>0.51159770929692316</v>
      </c>
      <c r="P1326" s="5"/>
      <c r="Q1326" s="5"/>
    </row>
    <row r="1327" spans="1:17" x14ac:dyDescent="0.3">
      <c r="A1327" s="2">
        <v>45558.708333333299</v>
      </c>
      <c r="B1327" s="5">
        <v>9</v>
      </c>
      <c r="C1327" s="5"/>
      <c r="D1327" s="5">
        <v>3.5</v>
      </c>
      <c r="E1327" s="5">
        <f t="shared" si="27"/>
        <v>6.25</v>
      </c>
      <c r="F1327" s="5">
        <f>AVERAGE((Table1[[#This Row],[thermo]]*$S$7),(Table1[[#This Row],[1022]]*$T$7),( Table1[[#This Row],[1020]]*$U$7))</f>
        <v>2.452209301506969</v>
      </c>
      <c r="G1327" s="5">
        <f>AVERAGE((Table1[[#This Row],[thermo]]*$S$8),(Table1[[#This Row],[1022]]*$T$8),( Table1[[#This Row],[1020]]*$U$8))</f>
        <v>3.5687201865023308</v>
      </c>
      <c r="H1327" s="5">
        <v>1.1000000000000001</v>
      </c>
      <c r="I1327" s="7">
        <v>3.248958</v>
      </c>
      <c r="J1327" s="7">
        <f>Table1[[#This Row],[modulair]]-Table1[[#This Row],[adjusted_weighted_FEM_avg]]</f>
        <v>-2.4687201865023307</v>
      </c>
      <c r="K1327" s="5">
        <f>Table1[[#This Row],[purpleair]]-Table1[[#This Row],[adjusted_weighted_FEM_avg]]</f>
        <v>-0.31976218650233079</v>
      </c>
      <c r="L1327" s="5">
        <f>ABS(Table1[[#This Row],[modulair_err]])</f>
        <v>2.4687201865023307</v>
      </c>
      <c r="M1327" s="5">
        <f>ABS(Table1[[#This Row],[purpleair_err]])</f>
        <v>0.31976218650233079</v>
      </c>
      <c r="N1327" s="5">
        <f>Table1[[#This Row],[modulair_err]]^2</f>
        <v>6.0945793592441024</v>
      </c>
      <c r="O1327" s="5">
        <f>Table1[[#This Row],[purpleair_err]]^2</f>
        <v>0.10224785591675138</v>
      </c>
      <c r="P1327" s="5"/>
      <c r="Q1327" s="5"/>
    </row>
    <row r="1328" spans="1:17" x14ac:dyDescent="0.3">
      <c r="A1328" s="2">
        <v>45558.75</v>
      </c>
      <c r="B1328" s="5">
        <v>8.4</v>
      </c>
      <c r="C1328" s="5"/>
      <c r="D1328" s="5">
        <v>4.2</v>
      </c>
      <c r="E1328" s="5">
        <f t="shared" si="27"/>
        <v>6.3000000000000007</v>
      </c>
      <c r="F1328" s="5">
        <f>AVERAGE((Table1[[#This Row],[thermo]]*$S$7),(Table1[[#This Row],[1022]]*$T$7),( Table1[[#This Row],[1020]]*$U$7))</f>
        <v>2.5431129172829277</v>
      </c>
      <c r="G1328" s="5">
        <f>AVERAGE((Table1[[#This Row],[thermo]]*$S$8),(Table1[[#This Row],[1022]]*$T$8),( Table1[[#This Row],[1020]]*$U$8))</f>
        <v>3.6299043194507958</v>
      </c>
      <c r="H1328" s="5">
        <v>1.1000000000000001</v>
      </c>
      <c r="I1328" s="7">
        <v>2.9395289999999998</v>
      </c>
      <c r="J1328" s="7">
        <f>Table1[[#This Row],[modulair]]-Table1[[#This Row],[adjusted_weighted_FEM_avg]]</f>
        <v>-2.5299043194507957</v>
      </c>
      <c r="K1328" s="5">
        <f>Table1[[#This Row],[purpleair]]-Table1[[#This Row],[adjusted_weighted_FEM_avg]]</f>
        <v>-0.690375319450796</v>
      </c>
      <c r="L1328" s="5">
        <f>ABS(Table1[[#This Row],[modulair_err]])</f>
        <v>2.5299043194507957</v>
      </c>
      <c r="M1328" s="5">
        <f>ABS(Table1[[#This Row],[purpleair_err]])</f>
        <v>0.690375319450796</v>
      </c>
      <c r="N1328" s="5">
        <f>Table1[[#This Row],[modulair_err]]^2</f>
        <v>6.4004158655757939</v>
      </c>
      <c r="O1328" s="5">
        <f>Table1[[#This Row],[purpleair_err]]^2</f>
        <v>0.4766180817067886</v>
      </c>
      <c r="P1328" s="5"/>
      <c r="Q1328" s="5"/>
    </row>
    <row r="1329" spans="1:17" x14ac:dyDescent="0.3">
      <c r="A1329" s="2">
        <v>45558.791666666701</v>
      </c>
      <c r="B1329" s="5">
        <v>8.9</v>
      </c>
      <c r="C1329" s="5"/>
      <c r="D1329" s="5">
        <v>-1.4</v>
      </c>
      <c r="E1329" s="5">
        <f t="shared" si="27"/>
        <v>3.75</v>
      </c>
      <c r="F1329" s="5">
        <f>AVERAGE((Table1[[#This Row],[thermo]]*$S$7),(Table1[[#This Row],[1022]]*$T$7),( Table1[[#This Row],[1020]]*$U$7))</f>
        <v>1.1000446363005238</v>
      </c>
      <c r="G1329" s="5">
        <f>AVERAGE((Table1[[#This Row],[thermo]]*$S$8),(Table1[[#This Row],[1022]]*$T$8),( Table1[[#This Row],[1020]]*$U$8))</f>
        <v>1.9712614272324054</v>
      </c>
      <c r="H1329" s="5">
        <v>1.1000000000000001</v>
      </c>
      <c r="I1329" s="7">
        <v>2.667986</v>
      </c>
      <c r="J1329" s="7">
        <f>Table1[[#This Row],[modulair]]-Table1[[#This Row],[adjusted_weighted_FEM_avg]]</f>
        <v>-0.87126142723240529</v>
      </c>
      <c r="K1329" s="5">
        <f>Table1[[#This Row],[purpleair]]-Table1[[#This Row],[adjusted_weighted_FEM_avg]]</f>
        <v>0.69672457276759459</v>
      </c>
      <c r="L1329" s="5">
        <f>ABS(Table1[[#This Row],[modulair_err]])</f>
        <v>0.87126142723240529</v>
      </c>
      <c r="M1329" s="5">
        <f>ABS(Table1[[#This Row],[purpleair_err]])</f>
        <v>0.69672457276759459</v>
      </c>
      <c r="N1329" s="5">
        <f>Table1[[#This Row],[modulair_err]]^2</f>
        <v>0.75909647458304785</v>
      </c>
      <c r="O1329" s="5">
        <f>Table1[[#This Row],[purpleair_err]]^2</f>
        <v>0.48542513029818718</v>
      </c>
      <c r="P1329" s="5"/>
      <c r="Q1329" s="5"/>
    </row>
    <row r="1330" spans="1:17" x14ac:dyDescent="0.3">
      <c r="A1330" s="2">
        <v>45558.833333333299</v>
      </c>
      <c r="B1330" s="5">
        <v>8</v>
      </c>
      <c r="C1330" s="5"/>
      <c r="D1330" s="5">
        <v>-4</v>
      </c>
      <c r="E1330" s="5">
        <f t="shared" si="27"/>
        <v>2</v>
      </c>
      <c r="F1330" s="5">
        <f>AVERAGE((Table1[[#This Row],[thermo]]*$S$7),(Table1[[#This Row],[1022]]*$T$7),( Table1[[#This Row],[1020]]*$U$7))</f>
        <v>0.24157599466202204</v>
      </c>
      <c r="G1330" s="5">
        <f>AVERAGE((Table1[[#This Row],[thermo]]*$S$8),(Table1[[#This Row],[1022]]*$T$8),( Table1[[#This Row],[1020]]*$U$8))</f>
        <v>0.89334762953639058</v>
      </c>
      <c r="H1330" s="5">
        <v>1.2</v>
      </c>
      <c r="I1330" s="7">
        <v>2.5310079999999999</v>
      </c>
      <c r="J1330" s="7">
        <f>Table1[[#This Row],[modulair]]-Table1[[#This Row],[adjusted_weighted_FEM_avg]]</f>
        <v>0.30665237046360938</v>
      </c>
      <c r="K1330" s="5">
        <f>Table1[[#This Row],[purpleair]]-Table1[[#This Row],[adjusted_weighted_FEM_avg]]</f>
        <v>1.6376603704636095</v>
      </c>
      <c r="L1330" s="5">
        <f>ABS(Table1[[#This Row],[modulair_err]])</f>
        <v>0.30665237046360938</v>
      </c>
      <c r="M1330" s="5">
        <f>ABS(Table1[[#This Row],[purpleair_err]])</f>
        <v>1.6376603704636095</v>
      </c>
      <c r="N1330" s="5">
        <f>Table1[[#This Row],[modulair_err]]^2</f>
        <v>9.4035676310950736E-2</v>
      </c>
      <c r="O1330" s="5">
        <f>Table1[[#This Row],[purpleair_err]]^2</f>
        <v>2.6819314889870065</v>
      </c>
      <c r="P1330" s="5"/>
      <c r="Q1330" s="5"/>
    </row>
    <row r="1331" spans="1:17" x14ac:dyDescent="0.3">
      <c r="A1331" s="2">
        <v>45558.875</v>
      </c>
      <c r="B1331" s="5">
        <v>3.3</v>
      </c>
      <c r="C1331" s="5"/>
      <c r="D1331" s="5">
        <v>0</v>
      </c>
      <c r="E1331" s="5">
        <f t="shared" si="27"/>
        <v>1.65</v>
      </c>
      <c r="F1331" s="5">
        <f>AVERAGE((Table1[[#This Row],[thermo]]*$S$7),(Table1[[#This Row],[1022]]*$T$7),( Table1[[#This Row],[1020]]*$U$7))</f>
        <v>0.54936508622247426</v>
      </c>
      <c r="G1331" s="5">
        <f>AVERAGE((Table1[[#This Row],[thermo]]*$S$8),(Table1[[#This Row],[1022]]*$T$8),( Table1[[#This Row],[1020]]*$U$8))</f>
        <v>0.89726986848400114</v>
      </c>
      <c r="H1331" s="5">
        <v>1.3</v>
      </c>
      <c r="I1331" s="7">
        <v>2.3933209999999998</v>
      </c>
      <c r="J1331" s="7">
        <f>Table1[[#This Row],[modulair]]-Table1[[#This Row],[adjusted_weighted_FEM_avg]]</f>
        <v>0.4027301315159989</v>
      </c>
      <c r="K1331" s="5">
        <f>Table1[[#This Row],[purpleair]]-Table1[[#This Row],[adjusted_weighted_FEM_avg]]</f>
        <v>1.4960511315159986</v>
      </c>
      <c r="L1331" s="5">
        <f>ABS(Table1[[#This Row],[modulair_err]])</f>
        <v>0.4027301315159989</v>
      </c>
      <c r="M1331" s="5">
        <f>ABS(Table1[[#This Row],[purpleair_err]])</f>
        <v>1.4960511315159986</v>
      </c>
      <c r="N1331" s="5">
        <f>Table1[[#This Row],[modulair_err]]^2</f>
        <v>0.16219155883089378</v>
      </c>
      <c r="O1331" s="5">
        <f>Table1[[#This Row],[purpleair_err]]^2</f>
        <v>2.2381689881102997</v>
      </c>
      <c r="P1331" s="5"/>
      <c r="Q1331" s="5"/>
    </row>
    <row r="1332" spans="1:17" x14ac:dyDescent="0.3">
      <c r="A1332" s="2">
        <v>45558.916666666701</v>
      </c>
      <c r="B1332" s="5">
        <v>2.4</v>
      </c>
      <c r="C1332" s="5"/>
      <c r="D1332" s="5">
        <v>2.2999999999999998</v>
      </c>
      <c r="E1332" s="5">
        <f t="shared" si="27"/>
        <v>2.3499999999999996</v>
      </c>
      <c r="F1332" s="5">
        <f>AVERAGE((Table1[[#This Row],[thermo]]*$S$7),(Table1[[#This Row],[1022]]*$T$7),( Table1[[#This Row],[1020]]*$U$7))</f>
        <v>1.0264136829351918</v>
      </c>
      <c r="G1332" s="5">
        <f>AVERAGE((Table1[[#This Row],[thermo]]*$S$8),(Table1[[#This Row],[1022]]*$T$8),( Table1[[#This Row],[1020]]*$U$8))</f>
        <v>1.3896248340432447</v>
      </c>
      <c r="H1332" s="5">
        <v>1.3</v>
      </c>
      <c r="I1332" s="7">
        <v>2.2876026999999999</v>
      </c>
      <c r="J1332" s="7">
        <f>Table1[[#This Row],[modulair]]-Table1[[#This Row],[adjusted_weighted_FEM_avg]]</f>
        <v>-8.9624834043244617E-2</v>
      </c>
      <c r="K1332" s="5">
        <f>Table1[[#This Row],[purpleair]]-Table1[[#This Row],[adjusted_weighted_FEM_avg]]</f>
        <v>0.89797786595675522</v>
      </c>
      <c r="L1332" s="5">
        <f>ABS(Table1[[#This Row],[modulair_err]])</f>
        <v>8.9624834043244617E-2</v>
      </c>
      <c r="M1332" s="5">
        <f>ABS(Table1[[#This Row],[purpleair_err]])</f>
        <v>0.89797786595675522</v>
      </c>
      <c r="N1332" s="5">
        <f>Table1[[#This Row],[modulair_err]]^2</f>
        <v>8.032610877279139E-3</v>
      </c>
      <c r="O1332" s="5">
        <f>Table1[[#This Row],[purpleair_err]]^2</f>
        <v>0.80636424774824822</v>
      </c>
      <c r="P1332" s="5"/>
      <c r="Q1332" s="5"/>
    </row>
    <row r="1333" spans="1:17" x14ac:dyDescent="0.3">
      <c r="A1333" s="2">
        <v>45558.958333333299</v>
      </c>
      <c r="B1333" s="5">
        <v>1</v>
      </c>
      <c r="C1333" s="5"/>
      <c r="D1333" s="5">
        <v>1.7</v>
      </c>
      <c r="E1333" s="5">
        <f t="shared" si="27"/>
        <v>1.35</v>
      </c>
      <c r="F1333" s="5">
        <f>AVERAGE((Table1[[#This Row],[thermo]]*$S$7),(Table1[[#This Row],[1022]]*$T$7),( Table1[[#This Row],[1020]]*$U$7))</f>
        <v>0.62981698389860619</v>
      </c>
      <c r="G1333" s="5">
        <f>AVERAGE((Table1[[#This Row],[thermo]]*$S$8),(Table1[[#This Row],[1022]]*$T$8),( Table1[[#This Row],[1020]]*$U$8))</f>
        <v>0.81668708209236895</v>
      </c>
      <c r="H1333" s="5">
        <v>1.4</v>
      </c>
      <c r="I1333" s="7">
        <v>2.0427441000000002</v>
      </c>
      <c r="J1333" s="7">
        <f>Table1[[#This Row],[modulair]]-Table1[[#This Row],[adjusted_weighted_FEM_avg]]</f>
        <v>0.58331291790763096</v>
      </c>
      <c r="K1333" s="5">
        <f>Table1[[#This Row],[purpleair]]-Table1[[#This Row],[adjusted_weighted_FEM_avg]]</f>
        <v>1.2260570179076313</v>
      </c>
      <c r="L1333" s="5">
        <f>ABS(Table1[[#This Row],[modulair_err]])</f>
        <v>0.58331291790763096</v>
      </c>
      <c r="M1333" s="5">
        <f>ABS(Table1[[#This Row],[purpleair_err]])</f>
        <v>1.2260570179076313</v>
      </c>
      <c r="N1333" s="5">
        <f>Table1[[#This Row],[modulair_err]]^2</f>
        <v>0.3402539601979146</v>
      </c>
      <c r="O1333" s="5">
        <f>Table1[[#This Row],[purpleair_err]]^2</f>
        <v>1.5032158111605538</v>
      </c>
      <c r="P1333" s="5"/>
      <c r="Q1333" s="5"/>
    </row>
    <row r="1334" spans="1:17" x14ac:dyDescent="0.3">
      <c r="A1334" s="2">
        <v>45559</v>
      </c>
      <c r="B1334" s="5">
        <v>7.4</v>
      </c>
      <c r="C1334" s="5"/>
      <c r="D1334" s="5">
        <v>-0.2</v>
      </c>
      <c r="E1334" s="5">
        <f t="shared" si="27"/>
        <v>3.6</v>
      </c>
      <c r="F1334" s="5">
        <f>AVERAGE((Table1[[#This Row],[thermo]]*$S$7),(Table1[[#This Row],[1022]]*$T$7),( Table1[[#This Row],[1020]]*$U$7))</f>
        <v>1.1773986795989557</v>
      </c>
      <c r="G1334" s="5">
        <f>AVERAGE((Table1[[#This Row],[thermo]]*$S$8),(Table1[[#This Row],[1022]]*$T$8),( Table1[[#This Row],[1020]]*$U$8))</f>
        <v>1.9479671025034886</v>
      </c>
      <c r="H1334" s="5">
        <v>1.3</v>
      </c>
      <c r="I1334" s="7">
        <v>1.9070027000000001</v>
      </c>
      <c r="J1334" s="7">
        <f>Table1[[#This Row],[modulair]]-Table1[[#This Row],[adjusted_weighted_FEM_avg]]</f>
        <v>-0.64796710250348855</v>
      </c>
      <c r="K1334" s="5">
        <f>Table1[[#This Row],[purpleair]]-Table1[[#This Row],[adjusted_weighted_FEM_avg]]</f>
        <v>-4.096440250348854E-2</v>
      </c>
      <c r="L1334" s="5">
        <f>ABS(Table1[[#This Row],[modulair_err]])</f>
        <v>0.64796710250348855</v>
      </c>
      <c r="M1334" s="5">
        <f>ABS(Table1[[#This Row],[purpleair_err]])</f>
        <v>4.096440250348854E-2</v>
      </c>
      <c r="N1334" s="5">
        <f>Table1[[#This Row],[modulair_err]]^2</f>
        <v>0.41986136592676643</v>
      </c>
      <c r="O1334" s="5">
        <f>Table1[[#This Row],[purpleair_err]]^2</f>
        <v>1.6780822724678181E-3</v>
      </c>
      <c r="P1334" s="5"/>
      <c r="Q1334" s="5"/>
    </row>
    <row r="1335" spans="1:17" x14ac:dyDescent="0.3">
      <c r="A1335" s="2">
        <v>45559.041666666701</v>
      </c>
      <c r="B1335" s="5">
        <v>14.3</v>
      </c>
      <c r="C1335" s="5"/>
      <c r="D1335" s="5">
        <v>0.2</v>
      </c>
      <c r="E1335" s="5">
        <f t="shared" si="27"/>
        <v>7.25</v>
      </c>
      <c r="F1335" s="5">
        <f>AVERAGE((Table1[[#This Row],[thermo]]*$S$7),(Table1[[#This Row],[1022]]*$T$7),( Table1[[#This Row],[1020]]*$U$7))</f>
        <v>2.435092947985193</v>
      </c>
      <c r="G1335" s="5">
        <f>AVERAGE((Table1[[#This Row],[thermo]]*$S$8),(Table1[[#This Row],[1022]]*$T$8),( Table1[[#This Row],[1020]]*$U$8))</f>
        <v>3.9522620326791862</v>
      </c>
      <c r="H1335" s="5">
        <v>1.3</v>
      </c>
      <c r="I1335" s="7">
        <v>1.4718192999999999</v>
      </c>
      <c r="J1335" s="7">
        <f>Table1[[#This Row],[modulair]]-Table1[[#This Row],[adjusted_weighted_FEM_avg]]</f>
        <v>-2.6522620326791859</v>
      </c>
      <c r="K1335" s="5">
        <f>Table1[[#This Row],[purpleair]]-Table1[[#This Row],[adjusted_weighted_FEM_avg]]</f>
        <v>-2.4804427326791862</v>
      </c>
      <c r="L1335" s="5">
        <f>ABS(Table1[[#This Row],[modulair_err]])</f>
        <v>2.6522620326791859</v>
      </c>
      <c r="M1335" s="5">
        <f>ABS(Table1[[#This Row],[purpleair_err]])</f>
        <v>2.4804427326791862</v>
      </c>
      <c r="N1335" s="5">
        <f>Table1[[#This Row],[modulair_err]]^2</f>
        <v>7.034493889991527</v>
      </c>
      <c r="O1335" s="5">
        <f>Table1[[#This Row],[purpleair_err]]^2</f>
        <v>6.1525961501009894</v>
      </c>
      <c r="P1335" s="5"/>
      <c r="Q1335" s="5"/>
    </row>
    <row r="1336" spans="1:17" x14ac:dyDescent="0.3">
      <c r="A1336" s="2">
        <v>45559.083333333299</v>
      </c>
      <c r="B1336" s="5">
        <v>7.7</v>
      </c>
      <c r="C1336" s="5"/>
      <c r="D1336" s="5">
        <v>3.7</v>
      </c>
      <c r="E1336" s="5">
        <f t="shared" si="27"/>
        <v>5.7</v>
      </c>
      <c r="F1336" s="5">
        <f>AVERAGE((Table1[[#This Row],[thermo]]*$S$7),(Table1[[#This Row],[1022]]*$T$7),( Table1[[#This Row],[1020]]*$U$7))</f>
        <v>2.2903036600768298</v>
      </c>
      <c r="G1336" s="5">
        <f>AVERAGE((Table1[[#This Row],[thermo]]*$S$8),(Table1[[#This Row],[1022]]*$T$8),( Table1[[#This Row],[1020]]*$U$8))</f>
        <v>3.279342840893511</v>
      </c>
      <c r="H1336" s="5">
        <v>1.4</v>
      </c>
      <c r="I1336" s="7">
        <v>1.2500821</v>
      </c>
      <c r="J1336" s="7">
        <f>Table1[[#This Row],[modulair]]-Table1[[#This Row],[adjusted_weighted_FEM_avg]]</f>
        <v>-1.8793428408935111</v>
      </c>
      <c r="K1336" s="5">
        <f>Table1[[#This Row],[purpleair]]-Table1[[#This Row],[adjusted_weighted_FEM_avg]]</f>
        <v>-2.0292607408935108</v>
      </c>
      <c r="L1336" s="5">
        <f>ABS(Table1[[#This Row],[modulair_err]])</f>
        <v>1.8793428408935111</v>
      </c>
      <c r="M1336" s="5">
        <f>ABS(Table1[[#This Row],[purpleair_err]])</f>
        <v>2.0292607408935108</v>
      </c>
      <c r="N1336" s="5">
        <f>Table1[[#This Row],[modulair_err]]^2</f>
        <v>3.5319295136176931</v>
      </c>
      <c r="O1336" s="5">
        <f>Table1[[#This Row],[purpleair_err]]^2</f>
        <v>4.1178991545316803</v>
      </c>
      <c r="P1336" s="5"/>
      <c r="Q1336" s="5"/>
    </row>
    <row r="1337" spans="1:17" x14ac:dyDescent="0.3">
      <c r="A1337" s="2">
        <v>45559.125</v>
      </c>
      <c r="B1337" s="5">
        <v>3.3</v>
      </c>
      <c r="C1337" s="5"/>
      <c r="D1337" s="5">
        <v>0.7</v>
      </c>
      <c r="E1337" s="5">
        <f t="shared" si="27"/>
        <v>2</v>
      </c>
      <c r="F1337" s="5">
        <f>AVERAGE((Table1[[#This Row],[thermo]]*$S$7),(Table1[[#This Row],[1022]]*$T$7),( Table1[[#This Row],[1020]]*$U$7))</f>
        <v>0.74015326312979124</v>
      </c>
      <c r="G1337" s="5">
        <f>AVERAGE((Table1[[#This Row],[thermo]]*$S$8),(Table1[[#This Row],[1022]]*$T$8),( Table1[[#This Row],[1020]]*$U$8))</f>
        <v>1.1215939775204664</v>
      </c>
      <c r="H1337" s="5">
        <v>1.4</v>
      </c>
      <c r="I1337" s="7">
        <v>0.91157529999999998</v>
      </c>
      <c r="J1337" s="7">
        <f>Table1[[#This Row],[modulair]]-Table1[[#This Row],[adjusted_weighted_FEM_avg]]</f>
        <v>0.2784060224795335</v>
      </c>
      <c r="K1337" s="5">
        <f>Table1[[#This Row],[purpleair]]-Table1[[#This Row],[adjusted_weighted_FEM_avg]]</f>
        <v>-0.21001867752046643</v>
      </c>
      <c r="L1337" s="5">
        <f>ABS(Table1[[#This Row],[modulair_err]])</f>
        <v>0.2784060224795335</v>
      </c>
      <c r="M1337" s="5">
        <f>ABS(Table1[[#This Row],[purpleair_err]])</f>
        <v>0.21001867752046643</v>
      </c>
      <c r="N1337" s="5">
        <f>Table1[[#This Row],[modulair_err]]^2</f>
        <v>7.7509913352874507E-2</v>
      </c>
      <c r="O1337" s="5">
        <f>Table1[[#This Row],[purpleair_err]]^2</f>
        <v>4.4107844907445674E-2</v>
      </c>
      <c r="P1337" s="5"/>
      <c r="Q1337" s="5"/>
    </row>
    <row r="1338" spans="1:17" x14ac:dyDescent="0.3">
      <c r="A1338" s="2">
        <v>45559.166666666701</v>
      </c>
      <c r="B1338" s="5">
        <v>21.1</v>
      </c>
      <c r="C1338" s="5"/>
      <c r="D1338" s="5">
        <v>-1.2</v>
      </c>
      <c r="E1338" s="5">
        <f t="shared" si="27"/>
        <v>9.9500000000000011</v>
      </c>
      <c r="F1338" s="5">
        <f>AVERAGE((Table1[[#This Row],[thermo]]*$S$7),(Table1[[#This Row],[1022]]*$T$7),( Table1[[#This Row],[1020]]*$U$7))</f>
        <v>3.1855416203259614</v>
      </c>
      <c r="G1338" s="5">
        <f>AVERAGE((Table1[[#This Row],[thermo]]*$S$8),(Table1[[#This Row],[1022]]*$T$8),( Table1[[#This Row],[1020]]*$U$8))</f>
        <v>5.3525335436035917</v>
      </c>
      <c r="H1338" s="5">
        <v>1.7</v>
      </c>
      <c r="I1338" s="7">
        <v>0.79140529999999998</v>
      </c>
      <c r="J1338" s="7">
        <f>Table1[[#This Row],[modulair]]-Table1[[#This Row],[adjusted_weighted_FEM_avg]]</f>
        <v>-3.6525335436035915</v>
      </c>
      <c r="K1338" s="5">
        <f>Table1[[#This Row],[purpleair]]-Table1[[#This Row],[adjusted_weighted_FEM_avg]]</f>
        <v>-4.5611282436035916</v>
      </c>
      <c r="L1338" s="5">
        <f>ABS(Table1[[#This Row],[modulair_err]])</f>
        <v>3.6525335436035915</v>
      </c>
      <c r="M1338" s="5">
        <f>ABS(Table1[[#This Row],[purpleair_err]])</f>
        <v>4.5611282436035916</v>
      </c>
      <c r="N1338" s="5">
        <f>Table1[[#This Row],[modulair_err]]^2</f>
        <v>13.341001287149409</v>
      </c>
      <c r="O1338" s="5">
        <f>Table1[[#This Row],[purpleair_err]]^2</f>
        <v>20.803890854598386</v>
      </c>
      <c r="P1338" s="5"/>
      <c r="Q1338" s="5"/>
    </row>
    <row r="1339" spans="1:17" x14ac:dyDescent="0.3">
      <c r="A1339" s="2">
        <v>45559.208333333299</v>
      </c>
      <c r="B1339" s="5">
        <v>10.3</v>
      </c>
      <c r="C1339" s="5"/>
      <c r="D1339" s="5">
        <v>2.7</v>
      </c>
      <c r="E1339" s="5">
        <f t="shared" si="27"/>
        <v>6.5</v>
      </c>
      <c r="F1339" s="5">
        <f>AVERAGE((Table1[[#This Row],[thermo]]*$S$7),(Table1[[#This Row],[1022]]*$T$7),( Table1[[#This Row],[1020]]*$U$7))</f>
        <v>2.4505822198736946</v>
      </c>
      <c r="G1339" s="5">
        <f>AVERAGE((Table1[[#This Row],[thermo]]*$S$8),(Table1[[#This Row],[1022]]*$T$8),( Table1[[#This Row],[1020]]*$U$8))</f>
        <v>3.6658197243656097</v>
      </c>
      <c r="H1339" s="5">
        <v>1.8</v>
      </c>
      <c r="I1339" s="7">
        <v>0.8634347</v>
      </c>
      <c r="J1339" s="7">
        <f>Table1[[#This Row],[modulair]]-Table1[[#This Row],[adjusted_weighted_FEM_avg]]</f>
        <v>-1.8658197243656096</v>
      </c>
      <c r="K1339" s="5">
        <f>Table1[[#This Row],[purpleair]]-Table1[[#This Row],[adjusted_weighted_FEM_avg]]</f>
        <v>-2.8023850243656097</v>
      </c>
      <c r="L1339" s="5">
        <f>ABS(Table1[[#This Row],[modulair_err]])</f>
        <v>1.8658197243656096</v>
      </c>
      <c r="M1339" s="5">
        <f>ABS(Table1[[#This Row],[purpleair_err]])</f>
        <v>2.8023850243656097</v>
      </c>
      <c r="N1339" s="5">
        <f>Table1[[#This Row],[modulair_err]]^2</f>
        <v>3.4812832438317596</v>
      </c>
      <c r="O1339" s="5">
        <f>Table1[[#This Row],[purpleair_err]]^2</f>
        <v>7.8533618247886388</v>
      </c>
      <c r="P1339" s="5"/>
      <c r="Q1339" s="5"/>
    </row>
    <row r="1340" spans="1:17" x14ac:dyDescent="0.3">
      <c r="A1340" s="2">
        <v>45559.25</v>
      </c>
      <c r="B1340" s="5">
        <v>2.6</v>
      </c>
      <c r="C1340" s="5"/>
      <c r="D1340" s="5">
        <v>3.2</v>
      </c>
      <c r="E1340" s="5">
        <f t="shared" si="27"/>
        <v>2.9000000000000004</v>
      </c>
      <c r="F1340" s="5">
        <f>AVERAGE((Table1[[#This Row],[thermo]]*$S$7),(Table1[[#This Row],[1022]]*$T$7),( Table1[[#This Row],[1020]]*$U$7))</f>
        <v>1.3050076212407666</v>
      </c>
      <c r="G1340" s="5">
        <f>AVERAGE((Table1[[#This Row],[thermo]]*$S$8),(Table1[[#This Row],[1022]]*$T$8),( Table1[[#This Row],[1020]]*$U$8))</f>
        <v>1.7324215376908907</v>
      </c>
      <c r="H1340" s="5">
        <v>2</v>
      </c>
      <c r="I1340" s="7">
        <v>0.713812</v>
      </c>
      <c r="J1340" s="7">
        <f>Table1[[#This Row],[modulair]]-Table1[[#This Row],[adjusted_weighted_FEM_avg]]</f>
        <v>0.26757846230910931</v>
      </c>
      <c r="K1340" s="5">
        <f>Table1[[#This Row],[purpleair]]-Table1[[#This Row],[adjusted_weighted_FEM_avg]]</f>
        <v>-1.0186095376908906</v>
      </c>
      <c r="L1340" s="5">
        <f>ABS(Table1[[#This Row],[modulair_err]])</f>
        <v>0.26757846230910931</v>
      </c>
      <c r="M1340" s="5">
        <f>ABS(Table1[[#This Row],[purpleair_err]])</f>
        <v>1.0186095376908906</v>
      </c>
      <c r="N1340" s="5">
        <f>Table1[[#This Row],[modulair_err]]^2</f>
        <v>7.1598233491707436E-2</v>
      </c>
      <c r="O1340" s="5">
        <f>Table1[[#This Row],[purpleair_err]]^2</f>
        <v>1.0375653902748498</v>
      </c>
      <c r="P1340" s="5"/>
      <c r="Q1340" s="5"/>
    </row>
    <row r="1341" spans="1:17" x14ac:dyDescent="0.3">
      <c r="A1341" s="2">
        <v>45559.291666666701</v>
      </c>
      <c r="B1341" s="5">
        <v>-17.600000000000001</v>
      </c>
      <c r="C1341" s="5"/>
      <c r="D1341" s="5">
        <v>5.7</v>
      </c>
      <c r="E1341" s="5">
        <f t="shared" si="27"/>
        <v>-5.9500000000000011</v>
      </c>
      <c r="F1341" s="5">
        <f>AVERAGE((Table1[[#This Row],[thermo]]*$S$7),(Table1[[#This Row],[1022]]*$T$7),( Table1[[#This Row],[1020]]*$U$7))</f>
        <v>-1.3763862574174242</v>
      </c>
      <c r="G1341" s="5">
        <f>AVERAGE((Table1[[#This Row],[thermo]]*$S$8),(Table1[[#This Row],[1022]]*$T$8),( Table1[[#This Row],[1020]]*$U$8))</f>
        <v>-2.9588001249986924</v>
      </c>
      <c r="H1341" s="5">
        <v>2.2000000000000002</v>
      </c>
      <c r="I1341" s="7">
        <v>1.4238626999999999</v>
      </c>
      <c r="J1341" s="7">
        <f>Table1[[#This Row],[modulair]]-Table1[[#This Row],[adjusted_weighted_FEM_avg]]</f>
        <v>5.1588001249986926</v>
      </c>
      <c r="K1341" s="5">
        <f>Table1[[#This Row],[purpleair]]-Table1[[#This Row],[adjusted_weighted_FEM_avg]]</f>
        <v>4.3826628249986923</v>
      </c>
      <c r="L1341" s="5">
        <f>ABS(Table1[[#This Row],[modulair_err]])</f>
        <v>5.1588001249986926</v>
      </c>
      <c r="M1341" s="5">
        <f>ABS(Table1[[#This Row],[purpleair_err]])</f>
        <v>4.3826628249986923</v>
      </c>
      <c r="N1341" s="5">
        <f>Table1[[#This Row],[modulair_err]]^2</f>
        <v>26.613218729686526</v>
      </c>
      <c r="O1341" s="5">
        <f>Table1[[#This Row],[purpleair_err]]^2</f>
        <v>19.207733437625517</v>
      </c>
      <c r="P1341" s="5"/>
      <c r="Q1341" s="5"/>
    </row>
    <row r="1342" spans="1:17" x14ac:dyDescent="0.3">
      <c r="A1342" s="2">
        <v>45559.333333333299</v>
      </c>
      <c r="B1342" s="5">
        <v>-12.6</v>
      </c>
      <c r="C1342" s="5"/>
      <c r="D1342" s="5">
        <v>4.5</v>
      </c>
      <c r="E1342" s="5">
        <f t="shared" si="27"/>
        <v>-4.05</v>
      </c>
      <c r="F1342" s="5">
        <f>AVERAGE((Table1[[#This Row],[thermo]]*$S$7),(Table1[[#This Row],[1022]]*$T$7),( Table1[[#This Row],[1020]]*$U$7))</f>
        <v>-0.8710803607829285</v>
      </c>
      <c r="G1342" s="5">
        <f>AVERAGE((Table1[[#This Row],[thermo]]*$S$8),(Table1[[#This Row],[1022]]*$T$8),( Table1[[#This Row],[1020]]*$U$8))</f>
        <v>-1.9838559397564406</v>
      </c>
      <c r="H1342" s="5">
        <v>3.4</v>
      </c>
      <c r="I1342" s="7">
        <v>3.1245129999999999</v>
      </c>
      <c r="J1342" s="7">
        <f>Table1[[#This Row],[modulair]]-Table1[[#This Row],[adjusted_weighted_FEM_avg]]</f>
        <v>5.3838559397564403</v>
      </c>
      <c r="K1342" s="5">
        <f>Table1[[#This Row],[purpleair]]-Table1[[#This Row],[adjusted_weighted_FEM_avg]]</f>
        <v>5.1083689397564402</v>
      </c>
      <c r="L1342" s="5">
        <f>ABS(Table1[[#This Row],[modulair_err]])</f>
        <v>5.3838559397564403</v>
      </c>
      <c r="M1342" s="5">
        <f>ABS(Table1[[#This Row],[purpleair_err]])</f>
        <v>5.1083689397564402</v>
      </c>
      <c r="N1342" s="5">
        <f>Table1[[#This Row],[modulair_err]]^2</f>
        <v>28.985904780050703</v>
      </c>
      <c r="O1342" s="5">
        <f>Table1[[#This Row],[purpleair_err]]^2</f>
        <v>26.095433224668337</v>
      </c>
      <c r="P1342" s="5"/>
      <c r="Q1342" s="5"/>
    </row>
    <row r="1343" spans="1:17" x14ac:dyDescent="0.3">
      <c r="A1343" s="2">
        <v>45559.375</v>
      </c>
      <c r="B1343" s="5">
        <v>-0.7</v>
      </c>
      <c r="C1343" s="5"/>
      <c r="D1343" s="5">
        <v>2.5</v>
      </c>
      <c r="E1343" s="5">
        <f t="shared" si="27"/>
        <v>0.9</v>
      </c>
      <c r="F1343" s="5">
        <f>AVERAGE((Table1[[#This Row],[thermo]]*$S$7),(Table1[[#This Row],[1022]]*$T$7),( Table1[[#This Row],[1020]]*$U$7))</f>
        <v>0.5648543581109754</v>
      </c>
      <c r="G1343" s="5">
        <f>AVERAGE((Table1[[#This Row],[thermo]]*$S$8),(Table1[[#This Row],[1022]]*$T$8),( Table1[[#This Row],[1020]]*$U$8))</f>
        <v>0.61082756017042417</v>
      </c>
      <c r="H1343" s="5">
        <v>2.8</v>
      </c>
      <c r="I1343" s="7">
        <v>3.3023370000000001</v>
      </c>
      <c r="J1343" s="7">
        <f>Table1[[#This Row],[modulair]]-Table1[[#This Row],[adjusted_weighted_FEM_avg]]</f>
        <v>2.1891724398295755</v>
      </c>
      <c r="K1343" s="5">
        <f>Table1[[#This Row],[purpleair]]-Table1[[#This Row],[adjusted_weighted_FEM_avg]]</f>
        <v>2.6915094398295758</v>
      </c>
      <c r="L1343" s="5">
        <f>ABS(Table1[[#This Row],[modulair_err]])</f>
        <v>2.1891724398295755</v>
      </c>
      <c r="M1343" s="5">
        <f>ABS(Table1[[#This Row],[purpleair_err]])</f>
        <v>2.6915094398295758</v>
      </c>
      <c r="N1343" s="5">
        <f>Table1[[#This Row],[modulair_err]]^2</f>
        <v>4.7924759713093765</v>
      </c>
      <c r="O1343" s="5">
        <f>Table1[[#This Row],[purpleair_err]]^2</f>
        <v>7.2442230646917167</v>
      </c>
      <c r="P1343" s="5"/>
      <c r="Q1343" s="5"/>
    </row>
    <row r="1344" spans="1:17" x14ac:dyDescent="0.3">
      <c r="A1344" s="2">
        <v>45559.416666666701</v>
      </c>
      <c r="B1344" s="5">
        <v>-7.4</v>
      </c>
      <c r="C1344" s="5"/>
      <c r="D1344" s="5">
        <v>3</v>
      </c>
      <c r="E1344" s="5">
        <f t="shared" si="27"/>
        <v>-2.2000000000000002</v>
      </c>
      <c r="F1344" s="5">
        <f>AVERAGE((Table1[[#This Row],[thermo]]*$S$7),(Table1[[#This Row],[1022]]*$T$7),( Table1[[#This Row],[1020]]*$U$7))</f>
        <v>-0.41424597196968743</v>
      </c>
      <c r="G1344" s="5">
        <f>AVERAGE((Table1[[#This Row],[thermo]]*$S$8),(Table1[[#This Row],[1022]]*$T$8),( Table1[[#This Row],[1020]]*$U$8))</f>
        <v>-1.0506706663576268</v>
      </c>
      <c r="H1344" s="5">
        <v>2</v>
      </c>
      <c r="I1344" s="7">
        <v>3.1373289999999998</v>
      </c>
      <c r="J1344" s="7">
        <f>Table1[[#This Row],[modulair]]-Table1[[#This Row],[adjusted_weighted_FEM_avg]]</f>
        <v>3.0506706663576271</v>
      </c>
      <c r="K1344" s="5">
        <f>Table1[[#This Row],[purpleair]]-Table1[[#This Row],[adjusted_weighted_FEM_avg]]</f>
        <v>4.1879996663576264</v>
      </c>
      <c r="L1344" s="5">
        <f>ABS(Table1[[#This Row],[modulair_err]])</f>
        <v>3.0506706663576271</v>
      </c>
      <c r="M1344" s="5">
        <f>ABS(Table1[[#This Row],[purpleair_err]])</f>
        <v>4.1879996663576264</v>
      </c>
      <c r="N1344" s="5">
        <f>Table1[[#This Row],[modulair_err]]^2</f>
        <v>9.3065915145748885</v>
      </c>
      <c r="O1344" s="5">
        <f>Table1[[#This Row],[purpleair_err]]^2</f>
        <v>17.539341205411592</v>
      </c>
      <c r="P1344" s="5"/>
      <c r="Q1344" s="5"/>
    </row>
    <row r="1345" spans="1:17" x14ac:dyDescent="0.3">
      <c r="A1345" s="2">
        <v>45559.458333333299</v>
      </c>
      <c r="B1345" s="5">
        <v>4.5999999999999996</v>
      </c>
      <c r="C1345" s="5"/>
      <c r="D1345" s="5">
        <v>4.2</v>
      </c>
      <c r="E1345" s="5">
        <f t="shared" si="27"/>
        <v>4.4000000000000004</v>
      </c>
      <c r="F1345" s="5">
        <f>AVERAGE((Table1[[#This Row],[thermo]]*$S$7),(Table1[[#This Row],[1022]]*$T$7),( Table1[[#This Row],[1020]]*$U$7))</f>
        <v>1.9105106967843206</v>
      </c>
      <c r="G1345" s="5">
        <f>AVERAGE((Table1[[#This Row],[thermo]]*$S$8),(Table1[[#This Row],[1022]]*$T$8),( Table1[[#This Row],[1020]]*$U$8))</f>
        <v>2.5966844708934609</v>
      </c>
      <c r="H1345" s="5">
        <v>1.8</v>
      </c>
      <c r="I1345" s="7">
        <v>3.3352590000000002</v>
      </c>
      <c r="J1345" s="7">
        <f>Table1[[#This Row],[modulair]]-Table1[[#This Row],[adjusted_weighted_FEM_avg]]</f>
        <v>-0.79668447089346084</v>
      </c>
      <c r="K1345" s="5">
        <f>Table1[[#This Row],[purpleair]]-Table1[[#This Row],[adjusted_weighted_FEM_avg]]</f>
        <v>0.73857452910653931</v>
      </c>
      <c r="L1345" s="5">
        <f>ABS(Table1[[#This Row],[modulair_err]])</f>
        <v>0.79668447089346084</v>
      </c>
      <c r="M1345" s="5">
        <f>ABS(Table1[[#This Row],[purpleair_err]])</f>
        <v>0.73857452910653931</v>
      </c>
      <c r="N1345" s="5">
        <f>Table1[[#This Row],[modulair_err]]^2</f>
        <v>0.63470614616279364</v>
      </c>
      <c r="O1345" s="5">
        <f>Table1[[#This Row],[purpleair_err]]^2</f>
        <v>0.54549233504494632</v>
      </c>
      <c r="P1345" s="5"/>
      <c r="Q1345" s="5"/>
    </row>
    <row r="1346" spans="1:17" x14ac:dyDescent="0.3">
      <c r="A1346" s="2">
        <v>45559.5</v>
      </c>
      <c r="B1346" s="5">
        <v>12.3</v>
      </c>
      <c r="C1346" s="5"/>
      <c r="D1346" s="5">
        <v>3.7</v>
      </c>
      <c r="E1346" s="5">
        <f t="shared" si="27"/>
        <v>8</v>
      </c>
      <c r="F1346" s="5">
        <f>AVERAGE((Table1[[#This Row],[thermo]]*$S$7),(Table1[[#This Row],[1022]]*$T$7),( Table1[[#This Row],[1020]]*$U$7))</f>
        <v>3.0560852954172488</v>
      </c>
      <c r="G1346" s="5">
        <f>AVERAGE((Table1[[#This Row],[thermo]]*$S$8),(Table1[[#This Row],[1022]]*$T$8),( Table1[[#This Row],[1020]]*$U$8))</f>
        <v>4.5300826575681787</v>
      </c>
      <c r="H1346" s="5">
        <v>1.9</v>
      </c>
      <c r="I1346" s="7">
        <v>3.4450750000000001</v>
      </c>
      <c r="J1346" s="7">
        <f>Table1[[#This Row],[modulair]]-Table1[[#This Row],[adjusted_weighted_FEM_avg]]</f>
        <v>-2.6300826575681788</v>
      </c>
      <c r="K1346" s="5">
        <f>Table1[[#This Row],[purpleair]]-Table1[[#This Row],[adjusted_weighted_FEM_avg]]</f>
        <v>-1.0850076575681786</v>
      </c>
      <c r="L1346" s="5">
        <f>ABS(Table1[[#This Row],[modulair_err]])</f>
        <v>2.6300826575681788</v>
      </c>
      <c r="M1346" s="5">
        <f>ABS(Table1[[#This Row],[purpleair_err]])</f>
        <v>1.0850076575681786</v>
      </c>
      <c r="N1346" s="5">
        <f>Table1[[#This Row],[modulair_err]]^2</f>
        <v>6.917334785640894</v>
      </c>
      <c r="O1346" s="5">
        <f>Table1[[#This Row],[purpleair_err]]^2</f>
        <v>1.177241616981586</v>
      </c>
      <c r="P1346" s="5"/>
      <c r="Q1346" s="5"/>
    </row>
    <row r="1347" spans="1:17" x14ac:dyDescent="0.3">
      <c r="A1347" s="2">
        <v>45559.541666666701</v>
      </c>
      <c r="B1347" s="5">
        <v>1.3</v>
      </c>
      <c r="C1347" s="5"/>
      <c r="D1347" s="5">
        <v>4.2</v>
      </c>
      <c r="E1347" s="5">
        <f t="shared" ref="E1347:E1410" si="28">AVERAGE(B1347:D1347)</f>
        <v>2.75</v>
      </c>
      <c r="F1347" s="5">
        <f>AVERAGE((Table1[[#This Row],[thermo]]*$S$7),(Table1[[#This Row],[1022]]*$T$7),( Table1[[#This Row],[1020]]*$U$7))</f>
        <v>1.3611456105618467</v>
      </c>
      <c r="G1347" s="5">
        <f>AVERAGE((Table1[[#This Row],[thermo]]*$S$8),(Table1[[#This Row],[1022]]*$T$8),( Table1[[#This Row],[1020]]*$U$8))</f>
        <v>1.6994146024094601</v>
      </c>
      <c r="H1347" s="5">
        <v>1.7</v>
      </c>
      <c r="I1347" s="7">
        <v>3.5074360000000002</v>
      </c>
      <c r="J1347" s="7">
        <f>Table1[[#This Row],[modulair]]-Table1[[#This Row],[adjusted_weighted_FEM_avg]]</f>
        <v>5.8539759053988227E-4</v>
      </c>
      <c r="K1347" s="5">
        <f>Table1[[#This Row],[purpleair]]-Table1[[#This Row],[adjusted_weighted_FEM_avg]]</f>
        <v>1.8080213975905401</v>
      </c>
      <c r="L1347" s="5">
        <f>ABS(Table1[[#This Row],[modulair_err]])</f>
        <v>5.8539759053988227E-4</v>
      </c>
      <c r="M1347" s="5">
        <f>ABS(Table1[[#This Row],[purpleair_err]])</f>
        <v>1.8080213975905401</v>
      </c>
      <c r="N1347" s="5">
        <f>Table1[[#This Row],[modulair_err]]^2</f>
        <v>3.4269033900989966E-7</v>
      </c>
      <c r="O1347" s="5">
        <f>Table1[[#This Row],[purpleair_err]]^2</f>
        <v>3.2689413741452502</v>
      </c>
      <c r="P1347" s="5"/>
      <c r="Q1347" s="5"/>
    </row>
    <row r="1348" spans="1:17" x14ac:dyDescent="0.3">
      <c r="A1348" s="2">
        <v>45559.583333333299</v>
      </c>
      <c r="B1348" s="5">
        <v>-0.9</v>
      </c>
      <c r="C1348" s="5"/>
      <c r="D1348" s="5">
        <v>3</v>
      </c>
      <c r="E1348" s="5">
        <f t="shared" si="28"/>
        <v>1.05</v>
      </c>
      <c r="F1348" s="5">
        <f>AVERAGE((Table1[[#This Row],[thermo]]*$S$7),(Table1[[#This Row],[1022]]*$T$7),( Table1[[#This Row],[1020]]*$U$7))</f>
        <v>0.66783677362003457</v>
      </c>
      <c r="G1348" s="5">
        <f>AVERAGE((Table1[[#This Row],[thermo]]*$S$8),(Table1[[#This Row],[1022]]*$T$8),( Table1[[#This Row],[1020]]*$U$8))</f>
        <v>0.7166790745957089</v>
      </c>
      <c r="H1348" s="5">
        <v>1.8</v>
      </c>
      <c r="I1348" s="7">
        <v>3.591186</v>
      </c>
      <c r="J1348" s="7">
        <f>Table1[[#This Row],[modulair]]-Table1[[#This Row],[adjusted_weighted_FEM_avg]]</f>
        <v>1.083320925404291</v>
      </c>
      <c r="K1348" s="5">
        <f>Table1[[#This Row],[purpleair]]-Table1[[#This Row],[adjusted_weighted_FEM_avg]]</f>
        <v>2.8745069254042912</v>
      </c>
      <c r="L1348" s="5">
        <f>ABS(Table1[[#This Row],[modulair_err]])</f>
        <v>1.083320925404291</v>
      </c>
      <c r="M1348" s="5">
        <f>ABS(Table1[[#This Row],[purpleair_err]])</f>
        <v>2.8745069254042912</v>
      </c>
      <c r="N1348" s="5">
        <f>Table1[[#This Row],[modulair_err]]^2</f>
        <v>1.1735842274188095</v>
      </c>
      <c r="O1348" s="5">
        <f>Table1[[#This Row],[purpleair_err]]^2</f>
        <v>8.2627900641972314</v>
      </c>
      <c r="P1348" s="5"/>
      <c r="Q1348" s="5"/>
    </row>
    <row r="1349" spans="1:17" x14ac:dyDescent="0.3">
      <c r="A1349" s="2">
        <v>45559.625</v>
      </c>
      <c r="B1349" s="5">
        <v>5.7</v>
      </c>
      <c r="C1349" s="5"/>
      <c r="D1349" s="5">
        <v>0.3</v>
      </c>
      <c r="E1349" s="5">
        <f t="shared" si="28"/>
        <v>3</v>
      </c>
      <c r="F1349" s="5">
        <f>AVERAGE((Table1[[#This Row],[thermo]]*$S$7),(Table1[[#This Row],[1022]]*$T$7),( Table1[[#This Row],[1020]]*$U$7))</f>
        <v>1.0306696922796172</v>
      </c>
      <c r="G1349" s="5">
        <f>AVERAGE((Table1[[#This Row],[thermo]]*$S$8),(Table1[[#This Row],[1022]]*$T$8),( Table1[[#This Row],[1020]]*$U$8))</f>
        <v>1.6459686767087731</v>
      </c>
      <c r="H1349" s="5">
        <v>2.1</v>
      </c>
      <c r="I1349" s="7">
        <v>3.7345299999999999</v>
      </c>
      <c r="J1349" s="7">
        <f>Table1[[#This Row],[modulair]]-Table1[[#This Row],[adjusted_weighted_FEM_avg]]</f>
        <v>0.45403132329122697</v>
      </c>
      <c r="K1349" s="5">
        <f>Table1[[#This Row],[purpleair]]-Table1[[#This Row],[adjusted_weighted_FEM_avg]]</f>
        <v>2.088561323291227</v>
      </c>
      <c r="L1349" s="5">
        <f>ABS(Table1[[#This Row],[modulair_err]])</f>
        <v>0.45403132329122697</v>
      </c>
      <c r="M1349" s="5">
        <f>ABS(Table1[[#This Row],[purpleair_err]])</f>
        <v>2.088561323291227</v>
      </c>
      <c r="N1349" s="5">
        <f>Table1[[#This Row],[modulair_err]]^2</f>
        <v>0.20614444252958267</v>
      </c>
      <c r="O1349" s="5">
        <f>Table1[[#This Row],[purpleair_err]]^2</f>
        <v>4.362088401148001</v>
      </c>
      <c r="P1349" s="5"/>
      <c r="Q1349" s="5"/>
    </row>
    <row r="1350" spans="1:17" x14ac:dyDescent="0.3">
      <c r="A1350" s="2">
        <v>45559.666666666701</v>
      </c>
      <c r="B1350" s="5">
        <v>10.3</v>
      </c>
      <c r="C1350" s="5"/>
      <c r="D1350" s="5">
        <v>1</v>
      </c>
      <c r="E1350" s="5">
        <f t="shared" si="28"/>
        <v>5.65</v>
      </c>
      <c r="F1350" s="5">
        <f>AVERAGE((Table1[[#This Row],[thermo]]*$S$7),(Table1[[#This Row],[1022]]*$T$7),( Table1[[#This Row],[1020]]*$U$7))</f>
        <v>1.9872395045273532</v>
      </c>
      <c r="G1350" s="5">
        <f>AVERAGE((Table1[[#This Row],[thermo]]*$S$8),(Table1[[#This Row],[1022]]*$T$8),( Table1[[#This Row],[1020]]*$U$8))</f>
        <v>3.1210326024199073</v>
      </c>
      <c r="H1350" s="5">
        <v>2.2000000000000002</v>
      </c>
      <c r="I1350" s="7">
        <v>3.7977069999999999</v>
      </c>
      <c r="J1350" s="7">
        <f>Table1[[#This Row],[modulair]]-Table1[[#This Row],[adjusted_weighted_FEM_avg]]</f>
        <v>-0.92103260241990714</v>
      </c>
      <c r="K1350" s="5">
        <f>Table1[[#This Row],[purpleair]]-Table1[[#This Row],[adjusted_weighted_FEM_avg]]</f>
        <v>0.67667439758009262</v>
      </c>
      <c r="L1350" s="5">
        <f>ABS(Table1[[#This Row],[modulair_err]])</f>
        <v>0.92103260241990714</v>
      </c>
      <c r="M1350" s="5">
        <f>ABS(Table1[[#This Row],[purpleair_err]])</f>
        <v>0.67667439758009262</v>
      </c>
      <c r="N1350" s="5">
        <f>Table1[[#This Row],[modulair_err]]^2</f>
        <v>0.84830105472038675</v>
      </c>
      <c r="O1350" s="5">
        <f>Table1[[#This Row],[purpleair_err]]^2</f>
        <v>0.45788824034038128</v>
      </c>
      <c r="P1350" s="5"/>
      <c r="Q1350" s="5"/>
    </row>
    <row r="1351" spans="1:17" x14ac:dyDescent="0.3">
      <c r="A1351" s="2">
        <v>45559.708333333299</v>
      </c>
      <c r="B1351" s="5">
        <v>7.2</v>
      </c>
      <c r="C1351" s="5"/>
      <c r="D1351" s="5">
        <v>3.5</v>
      </c>
      <c r="E1351" s="5">
        <f t="shared" si="28"/>
        <v>5.35</v>
      </c>
      <c r="F1351" s="5">
        <f>AVERAGE((Table1[[#This Row],[thermo]]*$S$7),(Table1[[#This Row],[1022]]*$T$7),( Table1[[#This Row],[1020]]*$U$7))</f>
        <v>2.1525556181128924</v>
      </c>
      <c r="G1351" s="5">
        <f>AVERAGE((Table1[[#This Row],[thermo]]*$S$8),(Table1[[#This Row],[1022]]*$T$8),( Table1[[#This Row],[1020]]*$U$8))</f>
        <v>3.0793002582383302</v>
      </c>
      <c r="H1351" s="5">
        <v>2.2000000000000002</v>
      </c>
      <c r="I1351" s="7">
        <v>4.0474439999999996</v>
      </c>
      <c r="J1351" s="7">
        <f>Table1[[#This Row],[modulair]]-Table1[[#This Row],[adjusted_weighted_FEM_avg]]</f>
        <v>-0.87930025823833002</v>
      </c>
      <c r="K1351" s="5">
        <f>Table1[[#This Row],[purpleair]]-Table1[[#This Row],[adjusted_weighted_FEM_avg]]</f>
        <v>0.9681437417616694</v>
      </c>
      <c r="L1351" s="5">
        <f>ABS(Table1[[#This Row],[modulair_err]])</f>
        <v>0.87930025823833002</v>
      </c>
      <c r="M1351" s="5">
        <f>ABS(Table1[[#This Row],[purpleair_err]])</f>
        <v>0.9681437417616694</v>
      </c>
      <c r="N1351" s="5">
        <f>Table1[[#This Row],[modulair_err]]^2</f>
        <v>0.77316894413799386</v>
      </c>
      <c r="O1351" s="5">
        <f>Table1[[#This Row],[purpleair_err]]^2</f>
        <v>0.93730230471228604</v>
      </c>
      <c r="P1351" s="5"/>
      <c r="Q1351" s="5"/>
    </row>
    <row r="1352" spans="1:17" x14ac:dyDescent="0.3">
      <c r="A1352" s="2">
        <v>45559.75</v>
      </c>
      <c r="B1352" s="5">
        <v>21.4</v>
      </c>
      <c r="C1352" s="5"/>
      <c r="D1352" s="5">
        <v>6</v>
      </c>
      <c r="E1352" s="5">
        <f t="shared" si="28"/>
        <v>13.7</v>
      </c>
      <c r="F1352" s="5">
        <f>AVERAGE((Table1[[#This Row],[thermo]]*$S$7),(Table1[[#This Row],[1022]]*$T$7),( Table1[[#This Row],[1020]]*$U$7))</f>
        <v>5.1978765776526155</v>
      </c>
      <c r="G1352" s="5">
        <f>AVERAGE((Table1[[#This Row],[thermo]]*$S$8),(Table1[[#This Row],[1022]]*$T$8),( Table1[[#This Row],[1020]]*$U$8))</f>
        <v>7.7414372245940912</v>
      </c>
      <c r="H1352" s="5">
        <v>3.9</v>
      </c>
      <c r="I1352" s="7">
        <v>4.0111610000000004</v>
      </c>
      <c r="J1352" s="7">
        <f>Table1[[#This Row],[modulair]]-Table1[[#This Row],[adjusted_weighted_FEM_avg]]</f>
        <v>-3.8414372245940913</v>
      </c>
      <c r="K1352" s="5">
        <f>Table1[[#This Row],[purpleair]]-Table1[[#This Row],[adjusted_weighted_FEM_avg]]</f>
        <v>-3.7302762245940908</v>
      </c>
      <c r="L1352" s="5">
        <f>ABS(Table1[[#This Row],[modulair_err]])</f>
        <v>3.8414372245940913</v>
      </c>
      <c r="M1352" s="5">
        <f>ABS(Table1[[#This Row],[purpleair_err]])</f>
        <v>3.7302762245940908</v>
      </c>
      <c r="N1352" s="5">
        <f>Table1[[#This Row],[modulair_err]]^2</f>
        <v>14.756639950497155</v>
      </c>
      <c r="O1352" s="5">
        <f>Table1[[#This Row],[purpleair_err]]^2</f>
        <v>13.914960711771943</v>
      </c>
      <c r="P1352" s="5"/>
      <c r="Q1352" s="5"/>
    </row>
    <row r="1353" spans="1:17" x14ac:dyDescent="0.3">
      <c r="A1353" s="2">
        <v>45559.791666666701</v>
      </c>
      <c r="B1353" s="5">
        <v>21.4</v>
      </c>
      <c r="C1353" s="5"/>
      <c r="D1353" s="5">
        <v>4.5</v>
      </c>
      <c r="E1353" s="5">
        <f t="shared" si="28"/>
        <v>12.95</v>
      </c>
      <c r="F1353" s="5">
        <f>AVERAGE((Table1[[#This Row],[thermo]]*$S$7),(Table1[[#This Row],[1022]]*$T$7),( Table1[[#This Row],[1020]]*$U$7))</f>
        <v>4.7890447699940788</v>
      </c>
      <c r="G1353" s="5">
        <f>AVERAGE((Table1[[#This Row],[thermo]]*$S$8),(Table1[[#This Row],[1022]]*$T$8),( Table1[[#This Row],[1020]]*$U$8))</f>
        <v>7.2607427052302382</v>
      </c>
      <c r="H1353" s="5">
        <v>3.9</v>
      </c>
      <c r="I1353" s="7">
        <v>3.2284221</v>
      </c>
      <c r="J1353" s="7">
        <f>Table1[[#This Row],[modulair]]-Table1[[#This Row],[adjusted_weighted_FEM_avg]]</f>
        <v>-3.3607427052302383</v>
      </c>
      <c r="K1353" s="5">
        <f>Table1[[#This Row],[purpleair]]-Table1[[#This Row],[adjusted_weighted_FEM_avg]]</f>
        <v>-4.0323206052302378</v>
      </c>
      <c r="L1353" s="5">
        <f>ABS(Table1[[#This Row],[modulair_err]])</f>
        <v>3.3607427052302383</v>
      </c>
      <c r="M1353" s="5">
        <f>ABS(Table1[[#This Row],[purpleair_err]])</f>
        <v>4.0323206052302378</v>
      </c>
      <c r="N1353" s="5">
        <f>Table1[[#This Row],[modulair_err]]^2</f>
        <v>11.294591530758261</v>
      </c>
      <c r="O1353" s="5">
        <f>Table1[[#This Row],[purpleair_err]]^2</f>
        <v>16.259609463364352</v>
      </c>
      <c r="P1353" s="5"/>
      <c r="Q1353" s="5"/>
    </row>
    <row r="1354" spans="1:17" x14ac:dyDescent="0.3">
      <c r="A1354" s="2">
        <v>45559.833333333299</v>
      </c>
      <c r="B1354" s="5">
        <v>16.399999999999999</v>
      </c>
      <c r="C1354" s="5"/>
      <c r="D1354" s="5">
        <v>2</v>
      </c>
      <c r="E1354" s="5">
        <f t="shared" si="28"/>
        <v>9.1999999999999993</v>
      </c>
      <c r="F1354" s="5">
        <f>AVERAGE((Table1[[#This Row],[thermo]]*$S$7),(Table1[[#This Row],[1022]]*$T$7),( Table1[[#This Row],[1020]]*$U$7))</f>
        <v>3.2752870811351933</v>
      </c>
      <c r="G1354" s="5">
        <f>AVERAGE((Table1[[#This Row],[thermo]]*$S$8),(Table1[[#This Row],[1022]]*$T$8),( Table1[[#This Row],[1020]]*$U$8))</f>
        <v>5.1000853722238118</v>
      </c>
      <c r="H1354" s="5">
        <v>3.7</v>
      </c>
      <c r="I1354" s="7">
        <v>2.7305579999999998</v>
      </c>
      <c r="J1354" s="7">
        <f>Table1[[#This Row],[modulair]]-Table1[[#This Row],[adjusted_weighted_FEM_avg]]</f>
        <v>-1.4000853722238116</v>
      </c>
      <c r="K1354" s="5">
        <f>Table1[[#This Row],[purpleair]]-Table1[[#This Row],[adjusted_weighted_FEM_avg]]</f>
        <v>-2.3695273722238119</v>
      </c>
      <c r="L1354" s="5">
        <f>ABS(Table1[[#This Row],[modulair_err]])</f>
        <v>1.4000853722238116</v>
      </c>
      <c r="M1354" s="5">
        <f>ABS(Table1[[#This Row],[purpleair_err]])</f>
        <v>2.3695273722238119</v>
      </c>
      <c r="N1354" s="5">
        <f>Table1[[#This Row],[modulair_err]]^2</f>
        <v>1.960239049515089</v>
      </c>
      <c r="O1354" s="5">
        <f>Table1[[#This Row],[purpleair_err]]^2</f>
        <v>5.6146599677178832</v>
      </c>
      <c r="P1354" s="5"/>
      <c r="Q1354" s="5"/>
    </row>
    <row r="1355" spans="1:17" x14ac:dyDescent="0.3">
      <c r="A1355" s="2">
        <v>45559.875</v>
      </c>
      <c r="B1355" s="5">
        <v>4.4000000000000004</v>
      </c>
      <c r="C1355" s="5"/>
      <c r="D1355" s="5">
        <v>1</v>
      </c>
      <c r="E1355" s="5">
        <f t="shared" si="28"/>
        <v>2.7</v>
      </c>
      <c r="F1355" s="5">
        <f>AVERAGE((Table1[[#This Row],[thermo]]*$S$7),(Table1[[#This Row],[1022]]*$T$7),( Table1[[#This Row],[1020]]*$U$7))</f>
        <v>1.0050413200689901</v>
      </c>
      <c r="G1355" s="5">
        <f>AVERAGE((Table1[[#This Row],[thermo]]*$S$8),(Table1[[#This Row],[1022]]*$T$8),( Table1[[#This Row],[1020]]*$U$8))</f>
        <v>1.5168228375545716</v>
      </c>
      <c r="H1355" s="5">
        <v>3.6</v>
      </c>
      <c r="I1355" s="7">
        <v>2.7505153</v>
      </c>
      <c r="J1355" s="7">
        <f>Table1[[#This Row],[modulair]]-Table1[[#This Row],[adjusted_weighted_FEM_avg]]</f>
        <v>2.0831771624454287</v>
      </c>
      <c r="K1355" s="5">
        <f>Table1[[#This Row],[purpleair]]-Table1[[#This Row],[adjusted_weighted_FEM_avg]]</f>
        <v>1.2336924624454284</v>
      </c>
      <c r="L1355" s="5">
        <f>ABS(Table1[[#This Row],[modulair_err]])</f>
        <v>2.0831771624454287</v>
      </c>
      <c r="M1355" s="5">
        <f>ABS(Table1[[#This Row],[purpleair_err]])</f>
        <v>1.2336924624454284</v>
      </c>
      <c r="N1355" s="5">
        <f>Table1[[#This Row],[modulair_err]]^2</f>
        <v>4.3396270901341882</v>
      </c>
      <c r="O1355" s="5">
        <f>Table1[[#This Row],[purpleair_err]]^2</f>
        <v>1.5219970918946648</v>
      </c>
      <c r="P1355" s="5"/>
      <c r="Q1355" s="5"/>
    </row>
    <row r="1356" spans="1:17" x14ac:dyDescent="0.3">
      <c r="A1356" s="2">
        <v>45559.916666666701</v>
      </c>
      <c r="B1356" s="5">
        <v>-3.5</v>
      </c>
      <c r="C1356" s="5"/>
      <c r="D1356" s="5">
        <v>1.5</v>
      </c>
      <c r="E1356" s="5">
        <f t="shared" si="28"/>
        <v>-1</v>
      </c>
      <c r="F1356" s="5">
        <f>AVERAGE((Table1[[#This Row],[thermo]]*$S$7),(Table1[[#This Row],[1022]]*$T$7),( Table1[[#This Row],[1020]]*$U$7))</f>
        <v>-0.17382813227439073</v>
      </c>
      <c r="G1356" s="5">
        <f>AVERAGE((Table1[[#This Row],[thermo]]*$S$8),(Table1[[#This Row],[1022]]*$T$8),( Table1[[#This Row],[1020]]*$U$8))</f>
        <v>-0.47095534114947996</v>
      </c>
      <c r="H1356" s="5">
        <v>3.3</v>
      </c>
      <c r="I1356" s="7">
        <v>2.3515259999999998</v>
      </c>
      <c r="J1356" s="7">
        <f>Table1[[#This Row],[modulair]]-Table1[[#This Row],[adjusted_weighted_FEM_avg]]</f>
        <v>3.7709553411494796</v>
      </c>
      <c r="K1356" s="5">
        <f>Table1[[#This Row],[purpleair]]-Table1[[#This Row],[adjusted_weighted_FEM_avg]]</f>
        <v>2.8224813411494796</v>
      </c>
      <c r="L1356" s="5">
        <f>ABS(Table1[[#This Row],[modulair_err]])</f>
        <v>3.7709553411494796</v>
      </c>
      <c r="M1356" s="5">
        <f>ABS(Table1[[#This Row],[purpleair_err]])</f>
        <v>2.8224813411494796</v>
      </c>
      <c r="N1356" s="5">
        <f>Table1[[#This Row],[modulair_err]]^2</f>
        <v>14.220104184943787</v>
      </c>
      <c r="O1356" s="5">
        <f>Table1[[#This Row],[purpleair_err]]^2</f>
        <v>7.9664009211369651</v>
      </c>
      <c r="P1356" s="5"/>
      <c r="Q1356" s="5"/>
    </row>
    <row r="1357" spans="1:17" x14ac:dyDescent="0.3">
      <c r="A1357" s="2">
        <v>45559.958333333299</v>
      </c>
      <c r="B1357" s="5">
        <v>-1.5</v>
      </c>
      <c r="C1357" s="5"/>
      <c r="D1357" s="5">
        <v>0.7</v>
      </c>
      <c r="E1357" s="5">
        <f t="shared" si="28"/>
        <v>-0.4</v>
      </c>
      <c r="F1357" s="5">
        <f>AVERAGE((Table1[[#This Row],[thermo]]*$S$7),(Table1[[#This Row],[1022]]*$T$7),( Table1[[#This Row],[1020]]*$U$7))</f>
        <v>-5.8923225921080381E-2</v>
      </c>
      <c r="G1357" s="5">
        <f>AVERAGE((Table1[[#This Row],[thermo]]*$S$8),(Table1[[#This Row],[1022]]*$T$8),( Table1[[#This Row],[1020]]*$U$8))</f>
        <v>-0.18352583118353505</v>
      </c>
      <c r="H1357" s="5">
        <v>3.4</v>
      </c>
      <c r="I1357" s="7">
        <v>2.1838993000000002</v>
      </c>
      <c r="J1357" s="7">
        <f>Table1[[#This Row],[modulair]]-Table1[[#This Row],[adjusted_weighted_FEM_avg]]</f>
        <v>3.5835258311835352</v>
      </c>
      <c r="K1357" s="5">
        <f>Table1[[#This Row],[purpleair]]-Table1[[#This Row],[adjusted_weighted_FEM_avg]]</f>
        <v>2.367425131183535</v>
      </c>
      <c r="L1357" s="5">
        <f>ABS(Table1[[#This Row],[modulair_err]])</f>
        <v>3.5835258311835352</v>
      </c>
      <c r="M1357" s="5">
        <f>ABS(Table1[[#This Row],[purpleair_err]])</f>
        <v>2.367425131183535</v>
      </c>
      <c r="N1357" s="5">
        <f>Table1[[#This Row],[modulair_err]]^2</f>
        <v>12.841657382759646</v>
      </c>
      <c r="O1357" s="5">
        <f>Table1[[#This Row],[purpleair_err]]^2</f>
        <v>5.6047017517593778</v>
      </c>
      <c r="P1357" s="5"/>
      <c r="Q1357" s="5"/>
    </row>
    <row r="1358" spans="1:17" x14ac:dyDescent="0.3">
      <c r="A1358" s="2">
        <v>45560</v>
      </c>
      <c r="B1358" s="5">
        <v>5.5</v>
      </c>
      <c r="C1358" s="5"/>
      <c r="D1358" s="5">
        <v>1</v>
      </c>
      <c r="E1358" s="5">
        <f t="shared" si="28"/>
        <v>3.25</v>
      </c>
      <c r="F1358" s="5">
        <f>AVERAGE((Table1[[#This Row],[thermo]]*$S$7),(Table1[[#This Row],[1022]]*$T$7),( Table1[[#This Row],[1020]]*$U$7))</f>
        <v>1.1881630154764813</v>
      </c>
      <c r="G1358" s="5">
        <f>AVERAGE((Table1[[#This Row],[thermo]]*$S$8),(Table1[[#This Row],[1022]]*$T$8),( Table1[[#This Row],[1020]]*$U$8))</f>
        <v>1.8159127937159052</v>
      </c>
      <c r="H1358" s="5">
        <v>3.1</v>
      </c>
      <c r="I1358" s="7">
        <v>1.9091340000000001</v>
      </c>
      <c r="J1358" s="7">
        <f>Table1[[#This Row],[modulair]]-Table1[[#This Row],[adjusted_weighted_FEM_avg]]</f>
        <v>1.2840872062840949</v>
      </c>
      <c r="K1358" s="5">
        <f>Table1[[#This Row],[purpleair]]-Table1[[#This Row],[adjusted_weighted_FEM_avg]]</f>
        <v>9.3221206284094915E-2</v>
      </c>
      <c r="L1358" s="5">
        <f>ABS(Table1[[#This Row],[modulair_err]])</f>
        <v>1.2840872062840949</v>
      </c>
      <c r="M1358" s="5">
        <f>ABS(Table1[[#This Row],[purpleair_err]])</f>
        <v>9.3221206284094915E-2</v>
      </c>
      <c r="N1358" s="5">
        <f>Table1[[#This Row],[modulair_err]]^2</f>
        <v>1.6488799533424916</v>
      </c>
      <c r="O1358" s="5">
        <f>Table1[[#This Row],[purpleair_err]]^2</f>
        <v>8.6901933010617768E-3</v>
      </c>
      <c r="P1358" s="5"/>
      <c r="Q1358" s="5"/>
    </row>
    <row r="1359" spans="1:17" x14ac:dyDescent="0.3">
      <c r="A1359" s="2">
        <v>45560.041666666701</v>
      </c>
      <c r="B1359" s="5">
        <v>-1.8</v>
      </c>
      <c r="C1359" s="5"/>
      <c r="D1359" s="5">
        <v>0.2</v>
      </c>
      <c r="E1359" s="5">
        <f t="shared" si="28"/>
        <v>-0.8</v>
      </c>
      <c r="F1359" s="5">
        <f>AVERAGE((Table1[[#This Row],[thermo]]*$S$7),(Table1[[#This Row],[1022]]*$T$7),( Table1[[#This Row],[1020]]*$U$7))</f>
        <v>-0.24514277570627199</v>
      </c>
      <c r="G1359" s="5">
        <f>AVERAGE((Table1[[#This Row],[thermo]]*$S$8),(Table1[[#This Row],[1022]]*$T$8),( Table1[[#This Row],[1020]]*$U$8))</f>
        <v>-0.42532732568215342</v>
      </c>
      <c r="H1359" s="5">
        <v>2.4</v>
      </c>
      <c r="I1359" s="7">
        <v>1.61199</v>
      </c>
      <c r="J1359" s="7">
        <f>Table1[[#This Row],[modulair]]-Table1[[#This Row],[adjusted_weighted_FEM_avg]]</f>
        <v>2.8253273256821534</v>
      </c>
      <c r="K1359" s="5">
        <f>Table1[[#This Row],[purpleair]]-Table1[[#This Row],[adjusted_weighted_FEM_avg]]</f>
        <v>2.0373173256821535</v>
      </c>
      <c r="L1359" s="5">
        <f>ABS(Table1[[#This Row],[modulair_err]])</f>
        <v>2.8253273256821534</v>
      </c>
      <c r="M1359" s="5">
        <f>ABS(Table1[[#This Row],[purpleair_err]])</f>
        <v>2.0373173256821535</v>
      </c>
      <c r="N1359" s="5">
        <f>Table1[[#This Row],[modulair_err]]^2</f>
        <v>7.9824744972462689</v>
      </c>
      <c r="O1359" s="5">
        <f>Table1[[#This Row],[purpleair_err]]^2</f>
        <v>4.1506618855246824</v>
      </c>
      <c r="P1359" s="5"/>
      <c r="Q1359" s="5"/>
    </row>
    <row r="1360" spans="1:17" x14ac:dyDescent="0.3">
      <c r="A1360" s="2">
        <v>45560.083333333299</v>
      </c>
      <c r="B1360" s="5">
        <v>0.2</v>
      </c>
      <c r="C1360" s="5"/>
      <c r="D1360" s="5">
        <v>0.5</v>
      </c>
      <c r="E1360" s="5">
        <f t="shared" si="28"/>
        <v>0.35</v>
      </c>
      <c r="F1360" s="5">
        <f>AVERAGE((Table1[[#This Row],[thermo]]*$S$7),(Table1[[#This Row],[1022]]*$T$7),( Table1[[#This Row],[1020]]*$U$7))</f>
        <v>0.16957212292996515</v>
      </c>
      <c r="G1360" s="5">
        <f>AVERAGE((Table1[[#This Row],[thermo]]*$S$8),(Table1[[#This Row],[1022]]*$T$8),( Table1[[#This Row],[1020]]*$U$8))</f>
        <v>0.21461149848395164</v>
      </c>
      <c r="H1360" s="5">
        <v>2.2000000000000002</v>
      </c>
      <c r="I1360" s="7">
        <v>1.3960414000000001</v>
      </c>
      <c r="J1360" s="7">
        <f>Table1[[#This Row],[modulair]]-Table1[[#This Row],[adjusted_weighted_FEM_avg]]</f>
        <v>1.9853885015160486</v>
      </c>
      <c r="K1360" s="5">
        <f>Table1[[#This Row],[purpleair]]-Table1[[#This Row],[adjusted_weighted_FEM_avg]]</f>
        <v>1.1814299015160485</v>
      </c>
      <c r="L1360" s="5">
        <f>ABS(Table1[[#This Row],[modulair_err]])</f>
        <v>1.9853885015160486</v>
      </c>
      <c r="M1360" s="5">
        <f>ABS(Table1[[#This Row],[purpleair_err]])</f>
        <v>1.1814299015160485</v>
      </c>
      <c r="N1360" s="5">
        <f>Table1[[#This Row],[modulair_err]]^2</f>
        <v>3.9417675019521412</v>
      </c>
      <c r="O1360" s="5">
        <f>Table1[[#This Row],[purpleair_err]]^2</f>
        <v>1.3957766121962201</v>
      </c>
      <c r="P1360" s="5"/>
      <c r="Q1360" s="5"/>
    </row>
    <row r="1361" spans="1:17" x14ac:dyDescent="0.3">
      <c r="A1361" s="2">
        <v>45560.125</v>
      </c>
      <c r="B1361" s="5">
        <v>5.3</v>
      </c>
      <c r="C1361" s="5"/>
      <c r="D1361" s="5">
        <v>-0.2</v>
      </c>
      <c r="E1361" s="5">
        <f t="shared" si="28"/>
        <v>2.5499999999999998</v>
      </c>
      <c r="F1361" s="5">
        <f>AVERAGE((Table1[[#This Row],[thermo]]*$S$7),(Table1[[#This Row],[1022]]*$T$7),( Table1[[#This Row],[1020]]*$U$7))</f>
        <v>0.82780271563919916</v>
      </c>
      <c r="G1361" s="5">
        <f>AVERAGE((Table1[[#This Row],[thermo]]*$S$8),(Table1[[#This Row],[1022]]*$T$8),( Table1[[#This Row],[1020]]*$U$8))</f>
        <v>1.3769771861954878</v>
      </c>
      <c r="H1361" s="5">
        <v>2.2999999999999998</v>
      </c>
      <c r="I1361" s="7">
        <v>1.4781093000000001</v>
      </c>
      <c r="J1361" s="7">
        <f>Table1[[#This Row],[modulair]]-Table1[[#This Row],[adjusted_weighted_FEM_avg]]</f>
        <v>0.92302281380451201</v>
      </c>
      <c r="K1361" s="5">
        <f>Table1[[#This Row],[purpleair]]-Table1[[#This Row],[adjusted_weighted_FEM_avg]]</f>
        <v>0.10113211380451226</v>
      </c>
      <c r="L1361" s="5">
        <f>ABS(Table1[[#This Row],[modulair_err]])</f>
        <v>0.92302281380451201</v>
      </c>
      <c r="M1361" s="5">
        <f>ABS(Table1[[#This Row],[purpleair_err]])</f>
        <v>0.10113211380451226</v>
      </c>
      <c r="N1361" s="5">
        <f>Table1[[#This Row],[modulair_err]]^2</f>
        <v>0.85197111480359888</v>
      </c>
      <c r="O1361" s="5">
        <f>Table1[[#This Row],[purpleair_err]]^2</f>
        <v>1.0227704442568819E-2</v>
      </c>
      <c r="P1361" s="5"/>
      <c r="Q1361" s="5"/>
    </row>
    <row r="1362" spans="1:17" x14ac:dyDescent="0.3">
      <c r="A1362" s="2">
        <v>45560.166666666701</v>
      </c>
      <c r="B1362" s="5">
        <v>7</v>
      </c>
      <c r="C1362" s="5"/>
      <c r="D1362" s="5">
        <v>-1.4</v>
      </c>
      <c r="E1362" s="5">
        <f t="shared" si="28"/>
        <v>2.8</v>
      </c>
      <c r="F1362" s="5">
        <f>AVERAGE((Table1[[#This Row],[thermo]]*$S$7),(Table1[[#This Row],[1022]]*$T$7),( Table1[[#This Row],[1020]]*$U$7))</f>
        <v>0.78374352605122033</v>
      </c>
      <c r="G1362" s="5">
        <f>AVERAGE((Table1[[#This Row],[thermo]]*$S$8),(Table1[[#This Row],[1022]]*$T$8),( Table1[[#This Row],[1020]]*$U$8))</f>
        <v>1.4546515029537381</v>
      </c>
      <c r="H1362" s="5">
        <v>2.2000000000000002</v>
      </c>
      <c r="I1362" s="7">
        <v>1.3672287000000001</v>
      </c>
      <c r="J1362" s="7">
        <f>Table1[[#This Row],[modulair]]-Table1[[#This Row],[adjusted_weighted_FEM_avg]]</f>
        <v>0.74534849704626205</v>
      </c>
      <c r="K1362" s="5">
        <f>Table1[[#This Row],[purpleair]]-Table1[[#This Row],[adjusted_weighted_FEM_avg]]</f>
        <v>-8.7422802953738055E-2</v>
      </c>
      <c r="L1362" s="5">
        <f>ABS(Table1[[#This Row],[modulair_err]])</f>
        <v>0.74534849704626205</v>
      </c>
      <c r="M1362" s="5">
        <f>ABS(Table1[[#This Row],[purpleair_err]])</f>
        <v>8.7422802953738055E-2</v>
      </c>
      <c r="N1362" s="5">
        <f>Table1[[#This Row],[modulair_err]]^2</f>
        <v>0.55554438204912171</v>
      </c>
      <c r="O1362" s="5">
        <f>Table1[[#This Row],[purpleair_err]]^2</f>
        <v>7.6427464762881111E-3</v>
      </c>
      <c r="P1362" s="5"/>
      <c r="Q1362" s="5"/>
    </row>
    <row r="1363" spans="1:17" x14ac:dyDescent="0.3">
      <c r="A1363" s="2">
        <v>45560.208333333299</v>
      </c>
      <c r="B1363" s="5">
        <v>4.5999999999999996</v>
      </c>
      <c r="C1363" s="5"/>
      <c r="D1363" s="5">
        <v>0.5</v>
      </c>
      <c r="E1363" s="5">
        <f t="shared" si="28"/>
        <v>2.5499999999999998</v>
      </c>
      <c r="F1363" s="5">
        <f>AVERAGE((Table1[[#This Row],[thermo]]*$S$7),(Table1[[#This Row],[1022]]*$T$7),( Table1[[#This Row],[1020]]*$U$7))</f>
        <v>0.90205890455993076</v>
      </c>
      <c r="G1363" s="5">
        <f>AVERAGE((Table1[[#This Row],[thermo]]*$S$8),(Table1[[#This Row],[1022]]*$T$8),( Table1[[#This Row],[1020]]*$U$8))</f>
        <v>1.4109713231292862</v>
      </c>
      <c r="H1363" s="5">
        <v>3.2</v>
      </c>
      <c r="I1363" s="7">
        <v>1.629262</v>
      </c>
      <c r="J1363" s="7">
        <f>Table1[[#This Row],[modulair]]-Table1[[#This Row],[adjusted_weighted_FEM_avg]]</f>
        <v>1.789028676870714</v>
      </c>
      <c r="K1363" s="5">
        <f>Table1[[#This Row],[purpleair]]-Table1[[#This Row],[adjusted_weighted_FEM_avg]]</f>
        <v>0.2182906768707138</v>
      </c>
      <c r="L1363" s="5">
        <f>ABS(Table1[[#This Row],[modulair_err]])</f>
        <v>1.789028676870714</v>
      </c>
      <c r="M1363" s="5">
        <f>ABS(Table1[[#This Row],[purpleair_err]])</f>
        <v>0.2182906768707138</v>
      </c>
      <c r="N1363" s="5">
        <f>Table1[[#This Row],[modulair_err]]^2</f>
        <v>3.2006236066657774</v>
      </c>
      <c r="O1363" s="5">
        <f>Table1[[#This Row],[purpleair_err]]^2</f>
        <v>4.7650819608674386E-2</v>
      </c>
      <c r="P1363" s="5"/>
      <c r="Q1363" s="5"/>
    </row>
    <row r="1364" spans="1:17" x14ac:dyDescent="0.3">
      <c r="A1364" s="2">
        <v>45560.25</v>
      </c>
      <c r="B1364" s="5">
        <v>3.7</v>
      </c>
      <c r="C1364" s="5"/>
      <c r="D1364" s="5">
        <v>-0.4</v>
      </c>
      <c r="E1364" s="5">
        <f t="shared" si="28"/>
        <v>1.6500000000000001</v>
      </c>
      <c r="F1364" s="5">
        <f>AVERAGE((Table1[[#This Row],[thermo]]*$S$7),(Table1[[#This Row],[1022]]*$T$7),( Table1[[#This Row],[1020]]*$U$7))</f>
        <v>0.50693297826777051</v>
      </c>
      <c r="G1364" s="5">
        <f>AVERAGE((Table1[[#This Row],[thermo]]*$S$8),(Table1[[#This Row],[1022]]*$T$8),( Table1[[#This Row],[1020]]*$U$8))</f>
        <v>0.8778446473789735</v>
      </c>
      <c r="H1364" s="5">
        <v>2.9</v>
      </c>
      <c r="I1364" s="7">
        <v>2.0064259999999998</v>
      </c>
      <c r="J1364" s="7">
        <f>Table1[[#This Row],[modulair]]-Table1[[#This Row],[adjusted_weighted_FEM_avg]]</f>
        <v>2.0221553526210263</v>
      </c>
      <c r="K1364" s="5">
        <f>Table1[[#This Row],[purpleair]]-Table1[[#This Row],[adjusted_weighted_FEM_avg]]</f>
        <v>1.1285813526210262</v>
      </c>
      <c r="L1364" s="5">
        <f>ABS(Table1[[#This Row],[modulair_err]])</f>
        <v>2.0221553526210263</v>
      </c>
      <c r="M1364" s="5">
        <f>ABS(Table1[[#This Row],[purpleair_err]])</f>
        <v>1.1285813526210262</v>
      </c>
      <c r="N1364" s="5">
        <f>Table1[[#This Row],[modulair_err]]^2</f>
        <v>4.0891122701338674</v>
      </c>
      <c r="O1364" s="5">
        <f>Table1[[#This Row],[purpleair_err]]^2</f>
        <v>1.2736958694839051</v>
      </c>
      <c r="P1364" s="5"/>
      <c r="Q1364" s="5"/>
    </row>
    <row r="1365" spans="1:17" x14ac:dyDescent="0.3">
      <c r="A1365" s="2">
        <v>45560.291666666701</v>
      </c>
      <c r="B1365" s="5">
        <v>-22.5</v>
      </c>
      <c r="C1365" s="5"/>
      <c r="D1365" s="5">
        <v>3.7</v>
      </c>
      <c r="E1365" s="5">
        <f t="shared" si="28"/>
        <v>-9.4</v>
      </c>
      <c r="F1365" s="5">
        <f>AVERAGE((Table1[[#This Row],[thermo]]*$S$7),(Table1[[#This Row],[1022]]*$T$7),( Table1[[#This Row],[1020]]*$U$7))</f>
        <v>-2.7372192502015706</v>
      </c>
      <c r="G1365" s="5">
        <f>AVERAGE((Table1[[#This Row],[thermo]]*$S$8),(Table1[[#This Row],[1022]]*$T$8),( Table1[[#This Row],[1020]]*$U$8))</f>
        <v>-4.9320359555358335</v>
      </c>
      <c r="H1365" s="5">
        <v>2.9</v>
      </c>
      <c r="I1365" s="7">
        <v>2.543126</v>
      </c>
      <c r="J1365" s="7">
        <f>Table1[[#This Row],[modulair]]-Table1[[#This Row],[adjusted_weighted_FEM_avg]]</f>
        <v>7.832035955535833</v>
      </c>
      <c r="K1365" s="5">
        <f>Table1[[#This Row],[purpleair]]-Table1[[#This Row],[adjusted_weighted_FEM_avg]]</f>
        <v>7.4751619555358335</v>
      </c>
      <c r="L1365" s="5">
        <f>ABS(Table1[[#This Row],[modulair_err]])</f>
        <v>7.832035955535833</v>
      </c>
      <c r="M1365" s="5">
        <f>ABS(Table1[[#This Row],[purpleair_err]])</f>
        <v>7.4751619555358335</v>
      </c>
      <c r="N1365" s="5">
        <f>Table1[[#This Row],[modulair_err]]^2</f>
        <v>61.340787208806091</v>
      </c>
      <c r="O1365" s="5">
        <f>Table1[[#This Row],[purpleair_err]]^2</f>
        <v>55.878046261490304</v>
      </c>
      <c r="P1365" s="5"/>
      <c r="Q1365" s="5"/>
    </row>
    <row r="1366" spans="1:17" x14ac:dyDescent="0.3">
      <c r="A1366" s="2">
        <v>45560.333333333299</v>
      </c>
      <c r="B1366" s="5">
        <v>-10.9</v>
      </c>
      <c r="C1366" s="5"/>
      <c r="D1366" s="5">
        <v>2.2999999999999998</v>
      </c>
      <c r="E1366" s="5">
        <f t="shared" si="28"/>
        <v>-4.3000000000000007</v>
      </c>
      <c r="F1366" s="5">
        <f>AVERAGE((Table1[[#This Row],[thermo]]*$S$7),(Table1[[#This Row],[1022]]*$T$7),( Table1[[#This Row],[1020]]*$U$7))</f>
        <v>-1.1876940888099317</v>
      </c>
      <c r="G1366" s="5">
        <f>AVERAGE((Table1[[#This Row],[thermo]]*$S$8),(Table1[[#This Row],[1022]]*$T$8),( Table1[[#This Row],[1020]]*$U$8))</f>
        <v>-2.2266446359074266</v>
      </c>
      <c r="H1366" s="5">
        <v>4.2</v>
      </c>
      <c r="I1366" s="7">
        <v>3.5491112999999999</v>
      </c>
      <c r="J1366" s="7">
        <f>Table1[[#This Row],[modulair]]-Table1[[#This Row],[adjusted_weighted_FEM_avg]]</f>
        <v>6.4266446359074267</v>
      </c>
      <c r="K1366" s="5">
        <f>Table1[[#This Row],[purpleair]]-Table1[[#This Row],[adjusted_weighted_FEM_avg]]</f>
        <v>5.7757559359074264</v>
      </c>
      <c r="L1366" s="5">
        <f>ABS(Table1[[#This Row],[modulair_err]])</f>
        <v>6.4266446359074267</v>
      </c>
      <c r="M1366" s="5">
        <f>ABS(Table1[[#This Row],[purpleair_err]])</f>
        <v>5.7757559359074264</v>
      </c>
      <c r="N1366" s="5">
        <f>Table1[[#This Row],[modulair_err]]^2</f>
        <v>41.301761276237698</v>
      </c>
      <c r="O1366" s="5">
        <f>Table1[[#This Row],[purpleair_err]]^2</f>
        <v>33.359356631169874</v>
      </c>
      <c r="P1366" s="5"/>
      <c r="Q1366" s="5"/>
    </row>
    <row r="1367" spans="1:17" x14ac:dyDescent="0.3">
      <c r="A1367" s="2">
        <v>45560.375</v>
      </c>
      <c r="B1367" s="5"/>
      <c r="C1367" s="5"/>
      <c r="D1367" s="5"/>
      <c r="E1367" s="5"/>
      <c r="F1367" s="5">
        <f>AVERAGE((Table1[[#This Row],[thermo]]*$S$7),(Table1[[#This Row],[1022]]*$T$7),( Table1[[#This Row],[1020]]*$U$7))</f>
        <v>0</v>
      </c>
      <c r="G1367" s="5">
        <f>AVERAGE((Table1[[#This Row],[thermo]]*$S$8),(Table1[[#This Row],[1022]]*$T$8),( Table1[[#This Row],[1020]]*$U$8))</f>
        <v>0</v>
      </c>
      <c r="H1367" s="5">
        <v>3.9</v>
      </c>
      <c r="I1367" s="7">
        <v>3.9781970000000002</v>
      </c>
      <c r="J1367" s="7">
        <f>Table1[[#This Row],[modulair]]-Table1[[#This Row],[adjusted_weighted_FEM_avg]]</f>
        <v>3.9</v>
      </c>
      <c r="K1367" s="5">
        <f>Table1[[#This Row],[purpleair]]-Table1[[#This Row],[adjusted_weighted_FEM_avg]]</f>
        <v>3.9781970000000002</v>
      </c>
      <c r="L1367" s="5">
        <f>ABS(Table1[[#This Row],[modulair_err]])</f>
        <v>3.9</v>
      </c>
      <c r="M1367" s="5">
        <f>ABS(Table1[[#This Row],[purpleair_err]])</f>
        <v>3.9781970000000002</v>
      </c>
      <c r="N1367" s="5">
        <f>Table1[[#This Row],[modulair_err]]^2</f>
        <v>15.209999999999999</v>
      </c>
      <c r="O1367" s="5">
        <f>Table1[[#This Row],[purpleair_err]]^2</f>
        <v>15.826051370809001</v>
      </c>
      <c r="P1367" s="5"/>
      <c r="Q1367" s="5"/>
    </row>
    <row r="1368" spans="1:17" x14ac:dyDescent="0.3">
      <c r="A1368" s="2">
        <v>45560.416666666701</v>
      </c>
      <c r="B1368" s="5">
        <v>-14.8</v>
      </c>
      <c r="C1368" s="5">
        <v>20.7</v>
      </c>
      <c r="D1368" s="5"/>
      <c r="E1368" s="5">
        <f t="shared" si="28"/>
        <v>2.9499999999999993</v>
      </c>
      <c r="F1368" s="5">
        <f>AVERAGE((Table1[[#This Row],[thermo]]*$S$7),(Table1[[#This Row],[1022]]*$T$7),( Table1[[#This Row],[1020]]*$U$7))</f>
        <v>9.14828452070679</v>
      </c>
      <c r="G1368" s="5">
        <f>AVERAGE((Table1[[#This Row],[thermo]]*$S$8),(Table1[[#This Row],[1022]]*$T$8),( Table1[[#This Row],[1020]]*$U$8))</f>
        <v>4.4139670475721262</v>
      </c>
      <c r="H1368" s="5">
        <v>3.7</v>
      </c>
      <c r="I1368" s="7">
        <v>4.2655859999999999</v>
      </c>
      <c r="J1368" s="7">
        <f>Table1[[#This Row],[modulair]]-Table1[[#This Row],[adjusted_weighted_FEM_avg]]</f>
        <v>-0.71396704757212603</v>
      </c>
      <c r="K1368" s="5">
        <f>Table1[[#This Row],[purpleair]]-Table1[[#This Row],[adjusted_weighted_FEM_avg]]</f>
        <v>-0.14838104757212633</v>
      </c>
      <c r="L1368" s="5">
        <f>ABS(Table1[[#This Row],[modulair_err]])</f>
        <v>0.71396704757212603</v>
      </c>
      <c r="M1368" s="5">
        <f>ABS(Table1[[#This Row],[purpleair_err]])</f>
        <v>0.14838104757212633</v>
      </c>
      <c r="N1368" s="5">
        <f>Table1[[#This Row],[modulair_err]]^2</f>
        <v>0.50974894501885848</v>
      </c>
      <c r="O1368" s="5">
        <f>Table1[[#This Row],[purpleair_err]]^2</f>
        <v>2.2016935278601619E-2</v>
      </c>
      <c r="P1368" s="5"/>
      <c r="Q1368" s="5"/>
    </row>
    <row r="1369" spans="1:17" x14ac:dyDescent="0.3">
      <c r="A1369" s="2">
        <v>45560.458333333299</v>
      </c>
      <c r="B1369" s="5">
        <v>7.4</v>
      </c>
      <c r="C1369" s="5">
        <v>11.9</v>
      </c>
      <c r="D1369" s="5">
        <v>12.5</v>
      </c>
      <c r="E1369" s="5">
        <f t="shared" si="28"/>
        <v>10.6</v>
      </c>
      <c r="F1369" s="5">
        <f>AVERAGE((Table1[[#This Row],[thermo]]*$S$7),(Table1[[#This Row],[1022]]*$T$7),( Table1[[#This Row],[1020]]*$U$7))</f>
        <v>11.314398514578221</v>
      </c>
      <c r="G1369" s="5">
        <f>AVERAGE((Table1[[#This Row],[thermo]]*$S$8),(Table1[[#This Row],[1022]]*$T$8),( Table1[[#This Row],[1020]]*$U$8))</f>
        <v>10.86872798708554</v>
      </c>
      <c r="H1369" s="5">
        <v>3.4</v>
      </c>
      <c r="I1369" s="7">
        <v>4.5078800000000001</v>
      </c>
      <c r="J1369" s="7">
        <f>Table1[[#This Row],[modulair]]-Table1[[#This Row],[adjusted_weighted_FEM_avg]]</f>
        <v>-7.4687279870855399</v>
      </c>
      <c r="K1369" s="5">
        <f>Table1[[#This Row],[purpleair]]-Table1[[#This Row],[adjusted_weighted_FEM_avg]]</f>
        <v>-6.3608479870855401</v>
      </c>
      <c r="L1369" s="5">
        <f>ABS(Table1[[#This Row],[modulair_err]])</f>
        <v>7.4687279870855399</v>
      </c>
      <c r="M1369" s="5">
        <f>ABS(Table1[[#This Row],[purpleair_err]])</f>
        <v>6.3608479870855401</v>
      </c>
      <c r="N1369" s="5">
        <f>Table1[[#This Row],[modulair_err]]^2</f>
        <v>55.781897745074822</v>
      </c>
      <c r="O1369" s="5">
        <f>Table1[[#This Row],[purpleair_err]]^2</f>
        <v>40.460387114810167</v>
      </c>
      <c r="P1369" s="5"/>
      <c r="Q1369" s="5"/>
    </row>
    <row r="1370" spans="1:17" x14ac:dyDescent="0.3">
      <c r="A1370" s="2">
        <v>45560.5</v>
      </c>
      <c r="B1370" s="5">
        <v>6</v>
      </c>
      <c r="C1370" s="5">
        <v>10.1</v>
      </c>
      <c r="D1370" s="5">
        <v>4.9000000000000004</v>
      </c>
      <c r="E1370" s="5">
        <f t="shared" si="28"/>
        <v>7</v>
      </c>
      <c r="F1370" s="5">
        <f>AVERAGE((Table1[[#This Row],[thermo]]*$S$7),(Table1[[#This Row],[1022]]*$T$7),( Table1[[#This Row],[1020]]*$U$7))</f>
        <v>8.0001718990527859</v>
      </c>
      <c r="G1370" s="5">
        <f>AVERAGE((Table1[[#This Row],[thermo]]*$S$8),(Table1[[#This Row],[1022]]*$T$8),( Table1[[#This Row],[1020]]*$U$8))</f>
        <v>7.3188024962706351</v>
      </c>
      <c r="H1370" s="5">
        <v>2.9</v>
      </c>
      <c r="I1370" s="7">
        <v>4.5237189999999998</v>
      </c>
      <c r="J1370" s="7">
        <f>Table1[[#This Row],[modulair]]-Table1[[#This Row],[adjusted_weighted_FEM_avg]]</f>
        <v>-4.4188024962706347</v>
      </c>
      <c r="K1370" s="5">
        <f>Table1[[#This Row],[purpleair]]-Table1[[#This Row],[adjusted_weighted_FEM_avg]]</f>
        <v>-2.7950834962706352</v>
      </c>
      <c r="L1370" s="5">
        <f>ABS(Table1[[#This Row],[modulair_err]])</f>
        <v>4.4188024962706347</v>
      </c>
      <c r="M1370" s="5">
        <f>ABS(Table1[[#This Row],[purpleair_err]])</f>
        <v>2.7950834962706352</v>
      </c>
      <c r="N1370" s="5">
        <f>Table1[[#This Row],[modulair_err]]^2</f>
        <v>19.525815501047592</v>
      </c>
      <c r="O1370" s="5">
        <f>Table1[[#This Row],[purpleair_err]]^2</f>
        <v>7.8124917511244778</v>
      </c>
      <c r="P1370" s="5"/>
      <c r="Q1370" s="5"/>
    </row>
    <row r="1371" spans="1:17" x14ac:dyDescent="0.3">
      <c r="A1371" s="2">
        <v>45560.541666666701</v>
      </c>
      <c r="B1371" s="5">
        <v>-0.6</v>
      </c>
      <c r="C1371" s="5">
        <v>8.1</v>
      </c>
      <c r="D1371" s="5">
        <v>-1.7</v>
      </c>
      <c r="E1371" s="5">
        <f t="shared" si="28"/>
        <v>1.9333333333333333</v>
      </c>
      <c r="F1371" s="5">
        <f>AVERAGE((Table1[[#This Row],[thermo]]*$S$7),(Table1[[#This Row],[1022]]*$T$7),( Table1[[#This Row],[1020]]*$U$7))</f>
        <v>3.980639386892856</v>
      </c>
      <c r="G1371" s="5">
        <f>AVERAGE((Table1[[#This Row],[thermo]]*$S$8),(Table1[[#This Row],[1022]]*$T$8),( Table1[[#This Row],[1020]]*$U$8))</f>
        <v>2.5939328202134795</v>
      </c>
      <c r="H1371" s="5">
        <v>2.2000000000000002</v>
      </c>
      <c r="I1371" s="7">
        <v>5.0459849999999999</v>
      </c>
      <c r="J1371" s="7">
        <f>Table1[[#This Row],[modulair]]-Table1[[#This Row],[adjusted_weighted_FEM_avg]]</f>
        <v>-0.39393282021347931</v>
      </c>
      <c r="K1371" s="5">
        <f>Table1[[#This Row],[purpleair]]-Table1[[#This Row],[adjusted_weighted_FEM_avg]]</f>
        <v>2.4520521797865205</v>
      </c>
      <c r="L1371" s="5">
        <f>ABS(Table1[[#This Row],[modulair_err]])</f>
        <v>0.39393282021347931</v>
      </c>
      <c r="M1371" s="5">
        <f>ABS(Table1[[#This Row],[purpleair_err]])</f>
        <v>2.4520521797865205</v>
      </c>
      <c r="N1371" s="5">
        <f>Table1[[#This Row],[modulair_err]]^2</f>
        <v>0.15518306684134542</v>
      </c>
      <c r="O1371" s="5">
        <f>Table1[[#This Row],[purpleair_err]]^2</f>
        <v>6.0125598923958261</v>
      </c>
      <c r="P1371" s="5"/>
      <c r="Q1371" s="5"/>
    </row>
    <row r="1372" spans="1:17" x14ac:dyDescent="0.3">
      <c r="A1372" s="2">
        <v>45560.583333333299</v>
      </c>
      <c r="B1372" s="5">
        <v>6.4</v>
      </c>
      <c r="C1372" s="5">
        <v>-1.8</v>
      </c>
      <c r="D1372" s="5">
        <v>-0.9</v>
      </c>
      <c r="E1372" s="5">
        <f t="shared" si="28"/>
        <v>1.2333333333333336</v>
      </c>
      <c r="F1372" s="5">
        <f>AVERAGE((Table1[[#This Row],[thermo]]*$S$7),(Table1[[#This Row],[1022]]*$T$7),( Table1[[#This Row],[1020]]*$U$7))</f>
        <v>-0.18961191327630564</v>
      </c>
      <c r="G1372" s="5">
        <f>AVERAGE((Table1[[#This Row],[thermo]]*$S$8),(Table1[[#This Row],[1022]]*$T$8),( Table1[[#This Row],[1020]]*$U$8))</f>
        <v>0.7179963848209826</v>
      </c>
      <c r="H1372" s="5">
        <v>2.7</v>
      </c>
      <c r="I1372" s="7">
        <v>5.4721270000000004</v>
      </c>
      <c r="J1372" s="7">
        <f>Table1[[#This Row],[modulair]]-Table1[[#This Row],[adjusted_weighted_FEM_avg]]</f>
        <v>1.9820036151790177</v>
      </c>
      <c r="K1372" s="5">
        <f>Table1[[#This Row],[purpleair]]-Table1[[#This Row],[adjusted_weighted_FEM_avg]]</f>
        <v>4.7541306151790179</v>
      </c>
      <c r="L1372" s="5">
        <f>ABS(Table1[[#This Row],[modulair_err]])</f>
        <v>1.9820036151790177</v>
      </c>
      <c r="M1372" s="5">
        <f>ABS(Table1[[#This Row],[purpleair_err]])</f>
        <v>4.7541306151790179</v>
      </c>
      <c r="N1372" s="5">
        <f>Table1[[#This Row],[modulair_err]]^2</f>
        <v>3.9283383305826955</v>
      </c>
      <c r="O1372" s="5">
        <f>Table1[[#This Row],[purpleair_err]]^2</f>
        <v>22.601757906182428</v>
      </c>
      <c r="P1372" s="5"/>
      <c r="Q1372" s="5"/>
    </row>
    <row r="1373" spans="1:17" x14ac:dyDescent="0.3">
      <c r="A1373" s="2">
        <v>45560.625</v>
      </c>
      <c r="B1373" s="5">
        <v>6.3</v>
      </c>
      <c r="C1373" s="5">
        <v>1.3</v>
      </c>
      <c r="D1373" s="5">
        <v>3</v>
      </c>
      <c r="E1373" s="5">
        <f t="shared" si="28"/>
        <v>3.5333333333333332</v>
      </c>
      <c r="F1373" s="5">
        <f>AVERAGE((Table1[[#This Row],[thermo]]*$S$7),(Table1[[#This Row],[1022]]*$T$7),( Table1[[#This Row],[1020]]*$U$7))</f>
        <v>2.5957140581076659</v>
      </c>
      <c r="G1373" s="5">
        <f>AVERAGE((Table1[[#This Row],[thermo]]*$S$8),(Table1[[#This Row],[1022]]*$T$8),( Table1[[#This Row],[1020]]*$U$8))</f>
        <v>3.2042869226790369</v>
      </c>
      <c r="H1373" s="5">
        <v>3.8</v>
      </c>
      <c r="I1373" s="7">
        <v>6.0370530000000002</v>
      </c>
      <c r="J1373" s="7">
        <f>Table1[[#This Row],[modulair]]-Table1[[#This Row],[adjusted_weighted_FEM_avg]]</f>
        <v>0.5957130773209629</v>
      </c>
      <c r="K1373" s="5">
        <f>Table1[[#This Row],[purpleair]]-Table1[[#This Row],[adjusted_weighted_FEM_avg]]</f>
        <v>2.8327660773209633</v>
      </c>
      <c r="L1373" s="5">
        <f>ABS(Table1[[#This Row],[modulair_err]])</f>
        <v>0.5957130773209629</v>
      </c>
      <c r="M1373" s="5">
        <f>ABS(Table1[[#This Row],[purpleair_err]])</f>
        <v>2.8327660773209633</v>
      </c>
      <c r="N1373" s="5">
        <f>Table1[[#This Row],[modulair_err]]^2</f>
        <v>0.3548740704912115</v>
      </c>
      <c r="O1373" s="5">
        <f>Table1[[#This Row],[purpleair_err]]^2</f>
        <v>8.0245636488203971</v>
      </c>
      <c r="P1373" s="5"/>
      <c r="Q1373" s="5"/>
    </row>
    <row r="1374" spans="1:17" x14ac:dyDescent="0.3">
      <c r="A1374" s="2">
        <v>45560.666666666701</v>
      </c>
      <c r="B1374" s="5">
        <v>10.7</v>
      </c>
      <c r="C1374" s="5">
        <v>1.1000000000000001</v>
      </c>
      <c r="D1374" s="5">
        <v>2.2000000000000002</v>
      </c>
      <c r="E1374" s="5">
        <f t="shared" si="28"/>
        <v>4.666666666666667</v>
      </c>
      <c r="F1374" s="5">
        <f>AVERAGE((Table1[[#This Row],[thermo]]*$S$7),(Table1[[#This Row],[1022]]*$T$7),( Table1[[#This Row],[1020]]*$U$7))</f>
        <v>2.9979629703846697</v>
      </c>
      <c r="G1374" s="5">
        <f>AVERAGE((Table1[[#This Row],[thermo]]*$S$8),(Table1[[#This Row],[1022]]*$T$8),( Table1[[#This Row],[1020]]*$U$8))</f>
        <v>4.0627489316081631</v>
      </c>
      <c r="H1374" s="5">
        <v>4.4000000000000004</v>
      </c>
      <c r="I1374" s="7">
        <v>6.5044519999999997</v>
      </c>
      <c r="J1374" s="7">
        <f>Table1[[#This Row],[modulair]]-Table1[[#This Row],[adjusted_weighted_FEM_avg]]</f>
        <v>0.33725106839183727</v>
      </c>
      <c r="K1374" s="5">
        <f>Table1[[#This Row],[purpleair]]-Table1[[#This Row],[adjusted_weighted_FEM_avg]]</f>
        <v>2.4417030683918366</v>
      </c>
      <c r="L1374" s="5">
        <f>ABS(Table1[[#This Row],[modulair_err]])</f>
        <v>0.33725106839183727</v>
      </c>
      <c r="M1374" s="5">
        <f>ABS(Table1[[#This Row],[purpleair_err]])</f>
        <v>2.4417030683918366</v>
      </c>
      <c r="N1374" s="5">
        <f>Table1[[#This Row],[modulair_err]]^2</f>
        <v>0.11373828313143571</v>
      </c>
      <c r="O1374" s="5">
        <f>Table1[[#This Row],[purpleair_err]]^2</f>
        <v>5.96191387419411</v>
      </c>
      <c r="P1374" s="5"/>
      <c r="Q1374" s="5"/>
    </row>
    <row r="1375" spans="1:17" x14ac:dyDescent="0.3">
      <c r="A1375" s="2">
        <v>45560.708333333299</v>
      </c>
      <c r="B1375" s="5">
        <v>8.9</v>
      </c>
      <c r="C1375" s="5">
        <v>2.2999999999999998</v>
      </c>
      <c r="D1375" s="5">
        <v>8.4</v>
      </c>
      <c r="E1375" s="5">
        <f t="shared" si="28"/>
        <v>6.5333333333333341</v>
      </c>
      <c r="F1375" s="5">
        <f>AVERAGE((Table1[[#This Row],[thermo]]*$S$7),(Table1[[#This Row],[1022]]*$T$7),( Table1[[#This Row],[1020]]*$U$7))</f>
        <v>5.0613128569229966</v>
      </c>
      <c r="G1375" s="5">
        <f>AVERAGE((Table1[[#This Row],[thermo]]*$S$8),(Table1[[#This Row],[1022]]*$T$8),( Table1[[#This Row],[1020]]*$U$8))</f>
        <v>6.0493641157143445</v>
      </c>
      <c r="H1375" s="5">
        <v>5.3</v>
      </c>
      <c r="I1375" s="7">
        <v>6.8553309999999996</v>
      </c>
      <c r="J1375" s="7">
        <f>Table1[[#This Row],[modulair]]-Table1[[#This Row],[adjusted_weighted_FEM_avg]]</f>
        <v>-0.74936411571434469</v>
      </c>
      <c r="K1375" s="5">
        <f>Table1[[#This Row],[purpleair]]-Table1[[#This Row],[adjusted_weighted_FEM_avg]]</f>
        <v>0.80596688428565511</v>
      </c>
      <c r="L1375" s="5">
        <f>ABS(Table1[[#This Row],[modulair_err]])</f>
        <v>0.74936411571434469</v>
      </c>
      <c r="M1375" s="5">
        <f>ABS(Table1[[#This Row],[purpleair_err]])</f>
        <v>0.80596688428565511</v>
      </c>
      <c r="N1375" s="5">
        <f>Table1[[#This Row],[modulair_err]]^2</f>
        <v>0.56154657792034179</v>
      </c>
      <c r="O1375" s="5">
        <f>Table1[[#This Row],[purpleair_err]]^2</f>
        <v>0.64958261856512656</v>
      </c>
      <c r="P1375" s="5"/>
      <c r="Q1375" s="5"/>
    </row>
    <row r="1376" spans="1:17" x14ac:dyDescent="0.3">
      <c r="A1376" s="2">
        <v>45560.75</v>
      </c>
      <c r="B1376" s="5">
        <v>19.100000000000001</v>
      </c>
      <c r="C1376" s="5">
        <v>1.3</v>
      </c>
      <c r="D1376" s="5">
        <v>9.5</v>
      </c>
      <c r="E1376" s="5">
        <f t="shared" si="28"/>
        <v>9.9666666666666668</v>
      </c>
      <c r="F1376" s="5">
        <f>AVERAGE((Table1[[#This Row],[thermo]]*$S$7),(Table1[[#This Row],[1022]]*$T$7),( Table1[[#This Row],[1020]]*$U$7))</f>
        <v>6.4981891954303146</v>
      </c>
      <c r="G1376" s="5">
        <f>AVERAGE((Table1[[#This Row],[thermo]]*$S$8),(Table1[[#This Row],[1022]]*$T$8),( Table1[[#This Row],[1020]]*$U$8))</f>
        <v>8.7676159964664127</v>
      </c>
      <c r="H1376" s="5">
        <v>7.3</v>
      </c>
      <c r="I1376" s="7">
        <v>7.593934</v>
      </c>
      <c r="J1376" s="7">
        <f>Table1[[#This Row],[modulair]]-Table1[[#This Row],[adjusted_weighted_FEM_avg]]</f>
        <v>-1.4676159964664128</v>
      </c>
      <c r="K1376" s="5">
        <f>Table1[[#This Row],[purpleair]]-Table1[[#This Row],[adjusted_weighted_FEM_avg]]</f>
        <v>-1.1736819964664127</v>
      </c>
      <c r="L1376" s="5">
        <f>ABS(Table1[[#This Row],[modulair_err]])</f>
        <v>1.4676159964664128</v>
      </c>
      <c r="M1376" s="5">
        <f>ABS(Table1[[#This Row],[purpleair_err]])</f>
        <v>1.1736819964664127</v>
      </c>
      <c r="N1376" s="5">
        <f>Table1[[#This Row],[modulair_err]]^2</f>
        <v>2.153896713084102</v>
      </c>
      <c r="O1376" s="5">
        <f>Table1[[#This Row],[purpleair_err]]^2</f>
        <v>1.3775294288293845</v>
      </c>
      <c r="P1376" s="5"/>
      <c r="Q1376" s="5"/>
    </row>
    <row r="1377" spans="1:17" x14ac:dyDescent="0.3">
      <c r="A1377" s="2">
        <v>45560.791666666701</v>
      </c>
      <c r="B1377" s="5">
        <v>27.4</v>
      </c>
      <c r="C1377" s="5">
        <v>-0.2</v>
      </c>
      <c r="D1377" s="5">
        <v>6.2</v>
      </c>
      <c r="E1377" s="5">
        <f t="shared" si="28"/>
        <v>11.133333333333333</v>
      </c>
      <c r="F1377" s="5">
        <f>AVERAGE((Table1[[#This Row],[thermo]]*$S$7),(Table1[[#This Row],[1022]]*$T$7),( Table1[[#This Row],[1020]]*$U$7))</f>
        <v>6.1390388580522668</v>
      </c>
      <c r="G1377" s="5">
        <f>AVERAGE((Table1[[#This Row],[thermo]]*$S$8),(Table1[[#This Row],[1022]]*$T$8),( Table1[[#This Row],[1020]]*$U$8))</f>
        <v>9.3554021826671221</v>
      </c>
      <c r="H1377" s="5">
        <v>7</v>
      </c>
      <c r="I1377" s="7">
        <v>7.2152779999999996</v>
      </c>
      <c r="J1377" s="7">
        <f>Table1[[#This Row],[modulair]]-Table1[[#This Row],[adjusted_weighted_FEM_avg]]</f>
        <v>-2.3554021826671221</v>
      </c>
      <c r="K1377" s="5">
        <f>Table1[[#This Row],[purpleair]]-Table1[[#This Row],[adjusted_weighted_FEM_avg]]</f>
        <v>-2.1401241826671225</v>
      </c>
      <c r="L1377" s="5">
        <f>ABS(Table1[[#This Row],[modulair_err]])</f>
        <v>2.3554021826671221</v>
      </c>
      <c r="M1377" s="5">
        <f>ABS(Table1[[#This Row],[purpleair_err]])</f>
        <v>2.1401241826671225</v>
      </c>
      <c r="N1377" s="5">
        <f>Table1[[#This Row],[modulair_err]]^2</f>
        <v>5.5479194421130424</v>
      </c>
      <c r="O1377" s="5">
        <f>Table1[[#This Row],[purpleair_err]]^2</f>
        <v>4.5801315172366186</v>
      </c>
      <c r="P1377" s="5"/>
      <c r="Q1377" s="5"/>
    </row>
    <row r="1378" spans="1:17" x14ac:dyDescent="0.3">
      <c r="A1378" s="2">
        <v>45560.833333333299</v>
      </c>
      <c r="B1378" s="5">
        <v>16.100000000000001</v>
      </c>
      <c r="C1378" s="5">
        <v>0.5</v>
      </c>
      <c r="D1378" s="5">
        <v>7.2</v>
      </c>
      <c r="E1378" s="5">
        <f t="shared" si="28"/>
        <v>7.9333333333333336</v>
      </c>
      <c r="F1378" s="5">
        <f>AVERAGE((Table1[[#This Row],[thermo]]*$S$7),(Table1[[#This Row],[1022]]*$T$7),( Table1[[#This Row],[1020]]*$U$7))</f>
        <v>4.9231139969567961</v>
      </c>
      <c r="G1378" s="5">
        <f>AVERAGE((Table1[[#This Row],[thermo]]*$S$8),(Table1[[#This Row],[1022]]*$T$8),( Table1[[#This Row],[1020]]*$U$8))</f>
        <v>6.8887415647798891</v>
      </c>
      <c r="H1378" s="5">
        <v>6.8</v>
      </c>
      <c r="I1378" s="7">
        <v>6.650347</v>
      </c>
      <c r="J1378" s="7">
        <f>Table1[[#This Row],[modulair]]-Table1[[#This Row],[adjusted_weighted_FEM_avg]]</f>
        <v>-8.8741564779889259E-2</v>
      </c>
      <c r="K1378" s="5">
        <f>Table1[[#This Row],[purpleair]]-Table1[[#This Row],[adjusted_weighted_FEM_avg]]</f>
        <v>-0.23839456477988907</v>
      </c>
      <c r="L1378" s="5">
        <f>ABS(Table1[[#This Row],[modulair_err]])</f>
        <v>8.8741564779889259E-2</v>
      </c>
      <c r="M1378" s="5">
        <f>ABS(Table1[[#This Row],[purpleair_err]])</f>
        <v>0.23839456477988907</v>
      </c>
      <c r="N1378" s="5">
        <f>Table1[[#This Row],[modulair_err]]^2</f>
        <v>7.8750653195832823E-3</v>
      </c>
      <c r="O1378" s="5">
        <f>Table1[[#This Row],[purpleair_err]]^2</f>
        <v>5.683196851659273E-2</v>
      </c>
      <c r="P1378" s="5"/>
      <c r="Q1378" s="5"/>
    </row>
    <row r="1379" spans="1:17" x14ac:dyDescent="0.3">
      <c r="A1379" s="2">
        <v>45560.875</v>
      </c>
      <c r="B1379" s="5">
        <v>6.8</v>
      </c>
      <c r="C1379" s="5">
        <v>4.9000000000000004</v>
      </c>
      <c r="D1379" s="5">
        <v>6.4</v>
      </c>
      <c r="E1379" s="5">
        <f t="shared" si="28"/>
        <v>6.0333333333333341</v>
      </c>
      <c r="F1379" s="5">
        <f>AVERAGE((Table1[[#This Row],[thermo]]*$S$7),(Table1[[#This Row],[1022]]*$T$7),( Table1[[#This Row],[1020]]*$U$7))</f>
        <v>5.6251329179078384</v>
      </c>
      <c r="G1379" s="5">
        <f>AVERAGE((Table1[[#This Row],[thermo]]*$S$8),(Table1[[#This Row],[1022]]*$T$8),( Table1[[#This Row],[1020]]*$U$8))</f>
        <v>5.8973044436425219</v>
      </c>
      <c r="H1379" s="5">
        <v>5.5</v>
      </c>
      <c r="I1379" s="7">
        <v>5.8195699999999997</v>
      </c>
      <c r="J1379" s="7">
        <f>Table1[[#This Row],[modulair]]-Table1[[#This Row],[adjusted_weighted_FEM_avg]]</f>
        <v>-0.39730444364252193</v>
      </c>
      <c r="K1379" s="5">
        <f>Table1[[#This Row],[purpleair]]-Table1[[#This Row],[adjusted_weighted_FEM_avg]]</f>
        <v>-7.7734443642522244E-2</v>
      </c>
      <c r="L1379" s="5">
        <f>ABS(Table1[[#This Row],[modulair_err]])</f>
        <v>0.39730444364252193</v>
      </c>
      <c r="M1379" s="5">
        <f>ABS(Table1[[#This Row],[purpleair_err]])</f>
        <v>7.7734443642522244E-2</v>
      </c>
      <c r="N1379" s="5">
        <f>Table1[[#This Row],[modulair_err]]^2</f>
        <v>0.15785082093809388</v>
      </c>
      <c r="O1379" s="5">
        <f>Table1[[#This Row],[purpleair_err]]^2</f>
        <v>6.0426437284124669E-3</v>
      </c>
      <c r="P1379" s="5"/>
      <c r="Q1379" s="5"/>
    </row>
    <row r="1380" spans="1:17" x14ac:dyDescent="0.3">
      <c r="A1380" s="2">
        <v>45560.916666666701</v>
      </c>
      <c r="B1380" s="5">
        <v>5.7</v>
      </c>
      <c r="C1380" s="5">
        <v>-1</v>
      </c>
      <c r="D1380" s="5">
        <v>4.9000000000000004</v>
      </c>
      <c r="E1380" s="5">
        <f t="shared" si="28"/>
        <v>3.2000000000000006</v>
      </c>
      <c r="F1380" s="5">
        <f>AVERAGE((Table1[[#This Row],[thermo]]*$S$7),(Table1[[#This Row],[1022]]*$T$7),( Table1[[#This Row],[1020]]*$U$7))</f>
        <v>1.7234493760904186</v>
      </c>
      <c r="G1380" s="5">
        <f>AVERAGE((Table1[[#This Row],[thermo]]*$S$8),(Table1[[#This Row],[1022]]*$T$8),( Table1[[#This Row],[1020]]*$U$8))</f>
        <v>2.7124615091471642</v>
      </c>
      <c r="H1380" s="5">
        <v>4.5</v>
      </c>
      <c r="I1380" s="7">
        <v>5.1510499999999997</v>
      </c>
      <c r="J1380" s="7">
        <f>Table1[[#This Row],[modulair]]-Table1[[#This Row],[adjusted_weighted_FEM_avg]]</f>
        <v>1.7875384908528358</v>
      </c>
      <c r="K1380" s="5">
        <f>Table1[[#This Row],[purpleair]]-Table1[[#This Row],[adjusted_weighted_FEM_avg]]</f>
        <v>2.4385884908528355</v>
      </c>
      <c r="L1380" s="5">
        <f>ABS(Table1[[#This Row],[modulair_err]])</f>
        <v>1.7875384908528358</v>
      </c>
      <c r="M1380" s="5">
        <f>ABS(Table1[[#This Row],[purpleair_err]])</f>
        <v>2.4385884908528355</v>
      </c>
      <c r="N1380" s="5">
        <f>Table1[[#This Row],[modulair_err]]^2</f>
        <v>3.1952938562804336</v>
      </c>
      <c r="O1380" s="5">
        <f>Table1[[#This Row],[purpleair_err]]^2</f>
        <v>5.9467138277199094</v>
      </c>
      <c r="P1380" s="5"/>
      <c r="Q1380" s="5"/>
    </row>
    <row r="1381" spans="1:17" x14ac:dyDescent="0.3">
      <c r="A1381" s="2">
        <v>45560.958333333299</v>
      </c>
      <c r="B1381" s="5">
        <v>3.1</v>
      </c>
      <c r="C1381" s="5">
        <v>4.2</v>
      </c>
      <c r="D1381" s="5">
        <v>2.7</v>
      </c>
      <c r="E1381" s="5">
        <f t="shared" si="28"/>
        <v>3.3333333333333335</v>
      </c>
      <c r="F1381" s="5">
        <f>AVERAGE((Table1[[#This Row],[thermo]]*$S$7),(Table1[[#This Row],[1022]]*$T$7),( Table1[[#This Row],[1020]]*$U$7))</f>
        <v>3.6080464969339716</v>
      </c>
      <c r="G1381" s="5">
        <f>AVERAGE((Table1[[#This Row],[thermo]]*$S$8),(Table1[[#This Row],[1022]]*$T$8),( Table1[[#This Row],[1020]]*$U$8))</f>
        <v>3.4202155244748114</v>
      </c>
      <c r="H1381" s="5">
        <v>4.0999999999999996</v>
      </c>
      <c r="I1381" s="7">
        <v>4.627338</v>
      </c>
      <c r="J1381" s="7">
        <f>Table1[[#This Row],[modulair]]-Table1[[#This Row],[adjusted_weighted_FEM_avg]]</f>
        <v>0.67978447552518828</v>
      </c>
      <c r="K1381" s="5">
        <f>Table1[[#This Row],[purpleair]]-Table1[[#This Row],[adjusted_weighted_FEM_avg]]</f>
        <v>1.2071224755251886</v>
      </c>
      <c r="L1381" s="5">
        <f>ABS(Table1[[#This Row],[modulair_err]])</f>
        <v>0.67978447552518828</v>
      </c>
      <c r="M1381" s="5">
        <f>ABS(Table1[[#This Row],[purpleair_err]])</f>
        <v>1.2071224755251886</v>
      </c>
      <c r="N1381" s="5">
        <f>Table1[[#This Row],[modulair_err]]^2</f>
        <v>0.4621069331650553</v>
      </c>
      <c r="O1381" s="5">
        <f>Table1[[#This Row],[purpleair_err]]^2</f>
        <v>1.4571446709180595</v>
      </c>
      <c r="P1381" s="5"/>
      <c r="Q1381" s="5"/>
    </row>
    <row r="1382" spans="1:17" x14ac:dyDescent="0.3">
      <c r="A1382" s="2">
        <v>45561</v>
      </c>
      <c r="B1382" s="5">
        <v>-7</v>
      </c>
      <c r="C1382" s="5">
        <v>2.9</v>
      </c>
      <c r="D1382" s="5">
        <v>2.5</v>
      </c>
      <c r="E1382" s="5">
        <f t="shared" si="28"/>
        <v>-0.53333333333333321</v>
      </c>
      <c r="F1382" s="5">
        <f>AVERAGE((Table1[[#This Row],[thermo]]*$S$7),(Table1[[#This Row],[1022]]*$T$7),( Table1[[#This Row],[1020]]*$U$7))</f>
        <v>1.1428829259569673</v>
      </c>
      <c r="G1382" s="5">
        <f>AVERAGE((Table1[[#This Row],[thermo]]*$S$8),(Table1[[#This Row],[1022]]*$T$8),( Table1[[#This Row],[1020]]*$U$8))</f>
        <v>8.0005189384301748E-2</v>
      </c>
      <c r="H1382" s="5">
        <v>3.7</v>
      </c>
      <c r="I1382" s="7">
        <v>4.4311150000000001</v>
      </c>
      <c r="J1382" s="7">
        <f>Table1[[#This Row],[modulair]]-Table1[[#This Row],[adjusted_weighted_FEM_avg]]</f>
        <v>3.6199948106156983</v>
      </c>
      <c r="K1382" s="5">
        <f>Table1[[#This Row],[purpleair]]-Table1[[#This Row],[adjusted_weighted_FEM_avg]]</f>
        <v>4.3511098106156982</v>
      </c>
      <c r="L1382" s="5">
        <f>ABS(Table1[[#This Row],[modulair_err]])</f>
        <v>3.6199948106156983</v>
      </c>
      <c r="M1382" s="5">
        <f>ABS(Table1[[#This Row],[purpleair_err]])</f>
        <v>4.3511098106156982</v>
      </c>
      <c r="N1382" s="5">
        <f>Table1[[#This Row],[modulair_err]]^2</f>
        <v>13.104362428884585</v>
      </c>
      <c r="O1382" s="5">
        <f>Table1[[#This Row],[purpleair_err]]^2</f>
        <v>18.932156584036179</v>
      </c>
      <c r="P1382" s="5"/>
      <c r="Q1382" s="5"/>
    </row>
    <row r="1383" spans="1:17" x14ac:dyDescent="0.3">
      <c r="A1383" s="2">
        <v>45561.041666666701</v>
      </c>
      <c r="B1383" s="5">
        <v>-2</v>
      </c>
      <c r="C1383" s="5">
        <v>12.4</v>
      </c>
      <c r="D1383" s="5">
        <v>7.9</v>
      </c>
      <c r="E1383" s="5">
        <f t="shared" si="28"/>
        <v>6.1000000000000005</v>
      </c>
      <c r="F1383" s="5">
        <f>AVERAGE((Table1[[#This Row],[thermo]]*$S$7),(Table1[[#This Row],[1022]]*$T$7),( Table1[[#This Row],[1020]]*$U$7))</f>
        <v>8.7762751098717739</v>
      </c>
      <c r="G1383" s="5">
        <f>AVERAGE((Table1[[#This Row],[thermo]]*$S$8),(Table1[[#This Row],[1022]]*$T$8),( Table1[[#This Row],[1020]]*$U$8))</f>
        <v>7.0425570157964303</v>
      </c>
      <c r="H1383" s="5">
        <v>6.3</v>
      </c>
      <c r="I1383" s="7">
        <v>5.8365470000000004</v>
      </c>
      <c r="J1383" s="7">
        <f>Table1[[#This Row],[modulair]]-Table1[[#This Row],[adjusted_weighted_FEM_avg]]</f>
        <v>-0.74255701579643052</v>
      </c>
      <c r="K1383" s="5">
        <f>Table1[[#This Row],[purpleair]]-Table1[[#This Row],[adjusted_weighted_FEM_avg]]</f>
        <v>-1.20601001579643</v>
      </c>
      <c r="L1383" s="5">
        <f>ABS(Table1[[#This Row],[modulair_err]])</f>
        <v>0.74255701579643052</v>
      </c>
      <c r="M1383" s="5">
        <f>ABS(Table1[[#This Row],[purpleair_err]])</f>
        <v>1.20601001579643</v>
      </c>
      <c r="N1383" s="5">
        <f>Table1[[#This Row],[modulair_err]]^2</f>
        <v>0.55139092170850035</v>
      </c>
      <c r="O1383" s="5">
        <f>Table1[[#This Row],[purpleair_err]]^2</f>
        <v>1.4544601582013053</v>
      </c>
      <c r="P1383" s="5"/>
      <c r="Q1383" s="5"/>
    </row>
    <row r="1384" spans="1:17" x14ac:dyDescent="0.3">
      <c r="A1384" s="2">
        <v>45561.083333333299</v>
      </c>
      <c r="B1384" s="5">
        <v>20.6</v>
      </c>
      <c r="C1384" s="5">
        <v>3</v>
      </c>
      <c r="D1384" s="5">
        <v>5.9</v>
      </c>
      <c r="E1384" s="5">
        <f t="shared" si="28"/>
        <v>9.8333333333333339</v>
      </c>
      <c r="F1384" s="5">
        <f>AVERAGE((Table1[[#This Row],[thermo]]*$S$7),(Table1[[#This Row],[1022]]*$T$7),( Table1[[#This Row],[1020]]*$U$7))</f>
        <v>6.7203552879930335</v>
      </c>
      <c r="G1384" s="5">
        <f>AVERAGE((Table1[[#This Row],[thermo]]*$S$8),(Table1[[#This Row],[1022]]*$T$8),( Table1[[#This Row],[1020]]*$U$8))</f>
        <v>8.7147820360181267</v>
      </c>
      <c r="H1384" s="5">
        <v>6.9</v>
      </c>
      <c r="I1384" s="7">
        <v>5.7944209999999998</v>
      </c>
      <c r="J1384" s="7">
        <f>Table1[[#This Row],[modulair]]-Table1[[#This Row],[adjusted_weighted_FEM_avg]]</f>
        <v>-1.8147820360181264</v>
      </c>
      <c r="K1384" s="5">
        <f>Table1[[#This Row],[purpleair]]-Table1[[#This Row],[adjusted_weighted_FEM_avg]]</f>
        <v>-2.9203610360181269</v>
      </c>
      <c r="L1384" s="5">
        <f>ABS(Table1[[#This Row],[modulair_err]])</f>
        <v>1.8147820360181264</v>
      </c>
      <c r="M1384" s="5">
        <f>ABS(Table1[[#This Row],[purpleair_err]])</f>
        <v>2.9203610360181269</v>
      </c>
      <c r="N1384" s="5">
        <f>Table1[[#This Row],[modulair_err]]^2</f>
        <v>3.2934338382540962</v>
      </c>
      <c r="O1384" s="5">
        <f>Table1[[#This Row],[purpleair_err]]^2</f>
        <v>8.5285085806928667</v>
      </c>
      <c r="P1384" s="5"/>
      <c r="Q1384" s="5"/>
    </row>
    <row r="1385" spans="1:17" x14ac:dyDescent="0.3">
      <c r="A1385" s="2">
        <v>45561.125</v>
      </c>
      <c r="B1385" s="5">
        <v>21.7</v>
      </c>
      <c r="C1385" s="5">
        <v>4.9000000000000004</v>
      </c>
      <c r="D1385" s="5">
        <v>8.4</v>
      </c>
      <c r="E1385" s="5">
        <f t="shared" si="28"/>
        <v>11.666666666666666</v>
      </c>
      <c r="F1385" s="5">
        <f>AVERAGE((Table1[[#This Row],[thermo]]*$S$7),(Table1[[#This Row],[1022]]*$T$7),( Table1[[#This Row],[1020]]*$U$7))</f>
        <v>8.6507085962146366</v>
      </c>
      <c r="G1385" s="5">
        <f>AVERAGE((Table1[[#This Row],[thermo]]*$S$8),(Table1[[#This Row],[1022]]*$T$8),( Table1[[#This Row],[1020]]*$U$8))</f>
        <v>10.589539875646333</v>
      </c>
      <c r="H1385" s="5">
        <v>8</v>
      </c>
      <c r="I1385" s="7">
        <v>6.1630653000000004</v>
      </c>
      <c r="J1385" s="7">
        <f>Table1[[#This Row],[modulair]]-Table1[[#This Row],[adjusted_weighted_FEM_avg]]</f>
        <v>-2.5895398756463326</v>
      </c>
      <c r="K1385" s="5">
        <f>Table1[[#This Row],[purpleair]]-Table1[[#This Row],[adjusted_weighted_FEM_avg]]</f>
        <v>-4.4264745756463322</v>
      </c>
      <c r="L1385" s="5">
        <f>ABS(Table1[[#This Row],[modulair_err]])</f>
        <v>2.5895398756463326</v>
      </c>
      <c r="M1385" s="5">
        <f>ABS(Table1[[#This Row],[purpleair_err]])</f>
        <v>4.4264745756463322</v>
      </c>
      <c r="N1385" s="5">
        <f>Table1[[#This Row],[modulair_err]]^2</f>
        <v>6.7057167675624241</v>
      </c>
      <c r="O1385" s="5">
        <f>Table1[[#This Row],[purpleair_err]]^2</f>
        <v>19.593677168843378</v>
      </c>
      <c r="P1385" s="5"/>
      <c r="Q1385" s="5"/>
    </row>
    <row r="1386" spans="1:17" x14ac:dyDescent="0.3">
      <c r="A1386" s="2">
        <v>45561.166666666701</v>
      </c>
      <c r="B1386" s="5">
        <v>19.600000000000001</v>
      </c>
      <c r="C1386" s="5">
        <v>6.8</v>
      </c>
      <c r="D1386" s="5">
        <v>9.4</v>
      </c>
      <c r="E1386" s="5">
        <f t="shared" si="28"/>
        <v>11.933333333333335</v>
      </c>
      <c r="F1386" s="5">
        <f>AVERAGE((Table1[[#This Row],[thermo]]*$S$7),(Table1[[#This Row],[1022]]*$T$7),( Table1[[#This Row],[1020]]*$U$7))</f>
        <v>9.6395124374104544</v>
      </c>
      <c r="G1386" s="5">
        <f>AVERAGE((Table1[[#This Row],[thermo]]*$S$8),(Table1[[#This Row],[1022]]*$T$8),( Table1[[#This Row],[1020]]*$U$8))</f>
        <v>11.113523323441351</v>
      </c>
      <c r="H1386" s="5">
        <v>7.7</v>
      </c>
      <c r="I1386" s="7">
        <v>5.570468</v>
      </c>
      <c r="J1386" s="7">
        <f>Table1[[#This Row],[modulair]]-Table1[[#This Row],[adjusted_weighted_FEM_avg]]</f>
        <v>-3.4135233234413507</v>
      </c>
      <c r="K1386" s="5">
        <f>Table1[[#This Row],[purpleair]]-Table1[[#This Row],[adjusted_weighted_FEM_avg]]</f>
        <v>-5.5430553234413509</v>
      </c>
      <c r="L1386" s="5">
        <f>ABS(Table1[[#This Row],[modulair_err]])</f>
        <v>3.4135233234413507</v>
      </c>
      <c r="M1386" s="5">
        <f>ABS(Table1[[#This Row],[purpleair_err]])</f>
        <v>5.5430553234413509</v>
      </c>
      <c r="N1386" s="5">
        <f>Table1[[#This Row],[modulair_err]]^2</f>
        <v>11.652141479678084</v>
      </c>
      <c r="O1386" s="5">
        <f>Table1[[#This Row],[purpleair_err]]^2</f>
        <v>30.725462318731498</v>
      </c>
      <c r="P1386" s="5"/>
      <c r="Q1386" s="5"/>
    </row>
    <row r="1387" spans="1:17" x14ac:dyDescent="0.3">
      <c r="A1387" s="2">
        <v>45561.208333333299</v>
      </c>
      <c r="B1387" s="5">
        <v>14.8</v>
      </c>
      <c r="C1387" s="5">
        <v>4</v>
      </c>
      <c r="D1387" s="5">
        <v>9.8000000000000007</v>
      </c>
      <c r="E1387" s="5">
        <f t="shared" si="28"/>
        <v>9.5333333333333332</v>
      </c>
      <c r="F1387" s="5">
        <f>AVERAGE((Table1[[#This Row],[thermo]]*$S$7),(Table1[[#This Row],[1022]]*$T$7),( Table1[[#This Row],[1020]]*$U$7))</f>
        <v>7.3787384233108027</v>
      </c>
      <c r="G1387" s="5">
        <f>AVERAGE((Table1[[#This Row],[thermo]]*$S$8),(Table1[[#This Row],[1022]]*$T$8),( Table1[[#This Row],[1020]]*$U$8))</f>
        <v>8.7952050444575764</v>
      </c>
      <c r="H1387" s="5">
        <v>7.2</v>
      </c>
      <c r="I1387" s="7">
        <v>5.1064959999999999</v>
      </c>
      <c r="J1387" s="7">
        <f>Table1[[#This Row],[modulair]]-Table1[[#This Row],[adjusted_weighted_FEM_avg]]</f>
        <v>-1.5952050444575763</v>
      </c>
      <c r="K1387" s="5">
        <f>Table1[[#This Row],[purpleair]]-Table1[[#This Row],[adjusted_weighted_FEM_avg]]</f>
        <v>-3.6887090444575765</v>
      </c>
      <c r="L1387" s="5">
        <f>ABS(Table1[[#This Row],[modulair_err]])</f>
        <v>1.5952050444575763</v>
      </c>
      <c r="M1387" s="5">
        <f>ABS(Table1[[#This Row],[purpleair_err]])</f>
        <v>3.6887090444575765</v>
      </c>
      <c r="N1387" s="5">
        <f>Table1[[#This Row],[modulair_err]]^2</f>
        <v>2.544679133862898</v>
      </c>
      <c r="O1387" s="5">
        <f>Table1[[#This Row],[purpleair_err]]^2</f>
        <v>13.606574414663127</v>
      </c>
      <c r="P1387" s="5"/>
      <c r="Q1387" s="5"/>
    </row>
    <row r="1388" spans="1:17" x14ac:dyDescent="0.3">
      <c r="A1388" s="2">
        <v>45561.25</v>
      </c>
      <c r="B1388" s="5">
        <v>11.6</v>
      </c>
      <c r="C1388" s="5">
        <v>6.1</v>
      </c>
      <c r="D1388" s="5">
        <v>6.7</v>
      </c>
      <c r="E1388" s="5">
        <f t="shared" si="28"/>
        <v>8.1333333333333329</v>
      </c>
      <c r="F1388" s="5">
        <f>AVERAGE((Table1[[#This Row],[thermo]]*$S$7),(Table1[[#This Row],[1022]]*$T$7),( Table1[[#This Row],[1020]]*$U$7))</f>
        <v>7.1791412001008696</v>
      </c>
      <c r="G1388" s="5">
        <f>AVERAGE((Table1[[#This Row],[thermo]]*$S$8),(Table1[[#This Row],[1022]]*$T$8),( Table1[[#This Row],[1020]]*$U$8))</f>
        <v>7.7877275885522108</v>
      </c>
      <c r="H1388" s="5">
        <v>4.7</v>
      </c>
      <c r="I1388" s="7">
        <v>4.1430939999999996</v>
      </c>
      <c r="J1388" s="7">
        <f>Table1[[#This Row],[modulair]]-Table1[[#This Row],[adjusted_weighted_FEM_avg]]</f>
        <v>-3.0877275885522106</v>
      </c>
      <c r="K1388" s="5">
        <f>Table1[[#This Row],[purpleair]]-Table1[[#This Row],[adjusted_weighted_FEM_avg]]</f>
        <v>-3.6446335885522112</v>
      </c>
      <c r="L1388" s="5">
        <f>ABS(Table1[[#This Row],[modulair_err]])</f>
        <v>3.0877275885522106</v>
      </c>
      <c r="M1388" s="5">
        <f>ABS(Table1[[#This Row],[purpleair_err]])</f>
        <v>3.6446335885522112</v>
      </c>
      <c r="N1388" s="5">
        <f>Table1[[#This Row],[modulair_err]]^2</f>
        <v>9.534061661106449</v>
      </c>
      <c r="O1388" s="5">
        <f>Table1[[#This Row],[purpleair_err]]^2</f>
        <v>13.283353994802969</v>
      </c>
      <c r="P1388" s="5"/>
      <c r="Q1388" s="5"/>
    </row>
    <row r="1389" spans="1:17" x14ac:dyDescent="0.3">
      <c r="A1389" s="2">
        <v>45561.291666666701</v>
      </c>
      <c r="B1389" s="5">
        <v>9.1</v>
      </c>
      <c r="C1389" s="5">
        <v>3.3</v>
      </c>
      <c r="D1389" s="5">
        <v>3.4</v>
      </c>
      <c r="E1389" s="5">
        <f t="shared" si="28"/>
        <v>5.2666666666666666</v>
      </c>
      <c r="F1389" s="5">
        <f>AVERAGE((Table1[[#This Row],[thermo]]*$S$7),(Table1[[#This Row],[1022]]*$T$7),( Table1[[#This Row],[1020]]*$U$7))</f>
        <v>4.2928062114470391</v>
      </c>
      <c r="G1389" s="5">
        <f>AVERAGE((Table1[[#This Row],[thermo]]*$S$8),(Table1[[#This Row],[1022]]*$T$8),( Table1[[#This Row],[1020]]*$U$8))</f>
        <v>4.9090660701415922</v>
      </c>
      <c r="H1389" s="5">
        <v>2.9</v>
      </c>
      <c r="I1389" s="7">
        <v>3.2505733000000001</v>
      </c>
      <c r="J1389" s="7">
        <f>Table1[[#This Row],[modulair]]-Table1[[#This Row],[adjusted_weighted_FEM_avg]]</f>
        <v>-2.0090660701415923</v>
      </c>
      <c r="K1389" s="5">
        <f>Table1[[#This Row],[purpleair]]-Table1[[#This Row],[adjusted_weighted_FEM_avg]]</f>
        <v>-1.6584927701415921</v>
      </c>
      <c r="L1389" s="5">
        <f>ABS(Table1[[#This Row],[modulair_err]])</f>
        <v>2.0090660701415923</v>
      </c>
      <c r="M1389" s="5">
        <f>ABS(Table1[[#This Row],[purpleair_err]])</f>
        <v>1.6584927701415921</v>
      </c>
      <c r="N1389" s="5">
        <f>Table1[[#This Row],[modulair_err]]^2</f>
        <v>4.0363464741941817</v>
      </c>
      <c r="O1389" s="5">
        <f>Table1[[#This Row],[purpleair_err]]^2</f>
        <v>2.7505982686119319</v>
      </c>
      <c r="P1389" s="5"/>
      <c r="Q1389" s="5"/>
    </row>
    <row r="1390" spans="1:17" x14ac:dyDescent="0.3">
      <c r="A1390" s="2">
        <v>45561.333333333299</v>
      </c>
      <c r="B1390" s="5">
        <v>3.9</v>
      </c>
      <c r="C1390" s="5">
        <v>0.6</v>
      </c>
      <c r="D1390" s="5">
        <v>2.2000000000000002</v>
      </c>
      <c r="E1390" s="5">
        <f t="shared" si="28"/>
        <v>2.2333333333333334</v>
      </c>
      <c r="F1390" s="5">
        <f>AVERAGE((Table1[[#This Row],[thermo]]*$S$7),(Table1[[#This Row],[1022]]*$T$7),( Table1[[#This Row],[1020]]*$U$7))</f>
        <v>1.5854523477249132</v>
      </c>
      <c r="G1390" s="5">
        <f>AVERAGE((Table1[[#This Row],[thermo]]*$S$8),(Table1[[#This Row],[1022]]*$T$8),( Table1[[#This Row],[1020]]*$U$8))</f>
        <v>2.0100106891387792</v>
      </c>
      <c r="H1390" s="5">
        <v>1.2</v>
      </c>
      <c r="I1390" s="7">
        <v>2.4076386670000001</v>
      </c>
      <c r="J1390" s="7">
        <f>Table1[[#This Row],[modulair]]-Table1[[#This Row],[adjusted_weighted_FEM_avg]]</f>
        <v>-0.81001068913877927</v>
      </c>
      <c r="K1390" s="5">
        <f>Table1[[#This Row],[purpleair]]-Table1[[#This Row],[adjusted_weighted_FEM_avg]]</f>
        <v>0.39762797786122084</v>
      </c>
      <c r="L1390" s="5">
        <f>ABS(Table1[[#This Row],[modulair_err]])</f>
        <v>0.81001068913877927</v>
      </c>
      <c r="M1390" s="5">
        <f>ABS(Table1[[#This Row],[purpleair_err]])</f>
        <v>0.39762797786122084</v>
      </c>
      <c r="N1390" s="5">
        <f>Table1[[#This Row],[modulair_err]]^2</f>
        <v>0.65611731651908012</v>
      </c>
      <c r="O1390" s="5">
        <f>Table1[[#This Row],[purpleair_err]]^2</f>
        <v>0.15810800877800352</v>
      </c>
      <c r="P1390" s="5"/>
      <c r="Q1390" s="5"/>
    </row>
    <row r="1391" spans="1:17" x14ac:dyDescent="0.3">
      <c r="A1391" s="2">
        <v>45561.375</v>
      </c>
      <c r="B1391" s="5">
        <v>-3.5</v>
      </c>
      <c r="C1391" s="5">
        <v>2.9</v>
      </c>
      <c r="D1391" s="5">
        <v>-0.7</v>
      </c>
      <c r="E1391" s="5">
        <f t="shared" si="28"/>
        <v>-0.43333333333333335</v>
      </c>
      <c r="F1391" s="5">
        <f>AVERAGE((Table1[[#This Row],[thermo]]*$S$7),(Table1[[#This Row],[1022]]*$T$7),( Table1[[#This Row],[1020]]*$U$7))</f>
        <v>0.85336834288501662</v>
      </c>
      <c r="G1391" s="5">
        <f>AVERAGE((Table1[[#This Row],[thermo]]*$S$8),(Table1[[#This Row],[1022]]*$T$8),( Table1[[#This Row],[1020]]*$U$8))</f>
        <v>6.1734085880798721E-3</v>
      </c>
      <c r="H1391" s="5">
        <v>1.7</v>
      </c>
      <c r="I1391" s="7">
        <v>2.9224570000000001</v>
      </c>
      <c r="J1391" s="7">
        <f>Table1[[#This Row],[modulair]]-Table1[[#This Row],[adjusted_weighted_FEM_avg]]</f>
        <v>1.6938265914119202</v>
      </c>
      <c r="K1391" s="5">
        <f>Table1[[#This Row],[purpleair]]-Table1[[#This Row],[adjusted_weighted_FEM_avg]]</f>
        <v>2.9162835914119203</v>
      </c>
      <c r="L1391" s="5">
        <f>ABS(Table1[[#This Row],[modulair_err]])</f>
        <v>1.6938265914119202</v>
      </c>
      <c r="M1391" s="5">
        <f>ABS(Table1[[#This Row],[purpleair_err]])</f>
        <v>2.9162835914119203</v>
      </c>
      <c r="N1391" s="5">
        <f>Table1[[#This Row],[modulair_err]]^2</f>
        <v>2.8690485217741237</v>
      </c>
      <c r="O1391" s="5">
        <f>Table1[[#This Row],[purpleair_err]]^2</f>
        <v>8.5047099855384083</v>
      </c>
      <c r="P1391" s="5"/>
      <c r="Q1391" s="5"/>
    </row>
    <row r="1392" spans="1:17" x14ac:dyDescent="0.3">
      <c r="A1392" s="2">
        <v>45561.416666666701</v>
      </c>
      <c r="B1392" s="5">
        <v>-3.7</v>
      </c>
      <c r="C1392" s="5">
        <v>4.2</v>
      </c>
      <c r="D1392" s="5">
        <v>-2.4</v>
      </c>
      <c r="E1392" s="5">
        <f t="shared" si="28"/>
        <v>-0.6333333333333333</v>
      </c>
      <c r="F1392" s="5">
        <f>AVERAGE((Table1[[#This Row],[thermo]]*$S$7),(Table1[[#This Row],[1022]]*$T$7),( Table1[[#This Row],[1020]]*$U$7))</f>
        <v>1.0859933247395464</v>
      </c>
      <c r="G1392" s="5">
        <f>AVERAGE((Table1[[#This Row],[thermo]]*$S$8),(Table1[[#This Row],[1022]]*$T$8),( Table1[[#This Row],[1020]]*$U$8))</f>
        <v>-6.3065570359629675E-2</v>
      </c>
      <c r="H1392" s="5">
        <v>2.4</v>
      </c>
      <c r="I1392" s="7">
        <v>3.7255980000000002</v>
      </c>
      <c r="J1392" s="7">
        <f>Table1[[#This Row],[modulair]]-Table1[[#This Row],[adjusted_weighted_FEM_avg]]</f>
        <v>2.4630655703596296</v>
      </c>
      <c r="K1392" s="5">
        <f>Table1[[#This Row],[purpleair]]-Table1[[#This Row],[adjusted_weighted_FEM_avg]]</f>
        <v>3.7886635703596299</v>
      </c>
      <c r="L1392" s="5">
        <f>ABS(Table1[[#This Row],[modulair_err]])</f>
        <v>2.4630655703596296</v>
      </c>
      <c r="M1392" s="5">
        <f>ABS(Table1[[#This Row],[purpleair_err]])</f>
        <v>3.7886635703596299</v>
      </c>
      <c r="N1392" s="5">
        <f>Table1[[#This Row],[modulair_err]]^2</f>
        <v>6.0666920038910073</v>
      </c>
      <c r="O1392" s="5">
        <f>Table1[[#This Row],[purpleair_err]]^2</f>
        <v>14.353971649370179</v>
      </c>
      <c r="P1392" s="5"/>
      <c r="Q1392" s="5"/>
    </row>
    <row r="1393" spans="1:17" x14ac:dyDescent="0.3">
      <c r="A1393" s="2">
        <v>45561.458333333299</v>
      </c>
      <c r="B1393" s="5">
        <v>0.9</v>
      </c>
      <c r="C1393" s="5">
        <v>2.2000000000000002</v>
      </c>
      <c r="D1393" s="5">
        <v>-5</v>
      </c>
      <c r="E1393" s="5">
        <f t="shared" si="28"/>
        <v>-0.6333333333333333</v>
      </c>
      <c r="F1393" s="5">
        <f>AVERAGE((Table1[[#This Row],[thermo]]*$S$7),(Table1[[#This Row],[1022]]*$T$7),( Table1[[#This Row],[1020]]*$U$7))</f>
        <v>2.1190774121080242E-2</v>
      </c>
      <c r="G1393" s="5">
        <f>AVERAGE((Table1[[#This Row],[thermo]]*$S$8),(Table1[[#This Row],[1022]]*$T$8),( Table1[[#This Row],[1020]]*$U$8))</f>
        <v>-0.46080364113716926</v>
      </c>
      <c r="H1393" s="5">
        <v>1.7</v>
      </c>
      <c r="I1393" s="7">
        <v>4.1388920000000002</v>
      </c>
      <c r="J1393" s="7">
        <f>Table1[[#This Row],[modulair]]-Table1[[#This Row],[adjusted_weighted_FEM_avg]]</f>
        <v>2.1608036411371692</v>
      </c>
      <c r="K1393" s="5">
        <f>Table1[[#This Row],[purpleair]]-Table1[[#This Row],[adjusted_weighted_FEM_avg]]</f>
        <v>4.5996956411371697</v>
      </c>
      <c r="L1393" s="5">
        <f>ABS(Table1[[#This Row],[modulair_err]])</f>
        <v>2.1608036411371692</v>
      </c>
      <c r="M1393" s="5">
        <f>ABS(Table1[[#This Row],[purpleair_err]])</f>
        <v>4.5996956411371697</v>
      </c>
      <c r="N1393" s="5">
        <f>Table1[[#This Row],[modulair_err]]^2</f>
        <v>4.6690723755516483</v>
      </c>
      <c r="O1393" s="5">
        <f>Table1[[#This Row],[purpleair_err]]^2</f>
        <v>21.157199991096277</v>
      </c>
      <c r="P1393" s="5"/>
      <c r="Q1393" s="5"/>
    </row>
    <row r="1394" spans="1:17" x14ac:dyDescent="0.3">
      <c r="A1394" s="2">
        <v>45561.5</v>
      </c>
      <c r="B1394" s="5">
        <v>0.6</v>
      </c>
      <c r="C1394" s="5">
        <v>1.3</v>
      </c>
      <c r="D1394" s="5">
        <v>-8.9</v>
      </c>
      <c r="E1394" s="5">
        <f t="shared" si="28"/>
        <v>-2.3333333333333335</v>
      </c>
      <c r="F1394" s="5">
        <f>AVERAGE((Table1[[#This Row],[thermo]]*$S$7),(Table1[[#This Row],[1022]]*$T$7),( Table1[[#This Row],[1020]]*$U$7))</f>
        <v>-1.5965882800646336</v>
      </c>
      <c r="G1394" s="5">
        <f>AVERAGE((Table1[[#This Row],[thermo]]*$S$8),(Table1[[#This Row],[1022]]*$T$8),( Table1[[#This Row],[1020]]*$U$8))</f>
        <v>-2.1590527037768781</v>
      </c>
      <c r="H1394" s="5">
        <v>1.5</v>
      </c>
      <c r="I1394" s="7">
        <v>4.6046120000000004</v>
      </c>
      <c r="J1394" s="7">
        <f>Table1[[#This Row],[modulair]]-Table1[[#This Row],[adjusted_weighted_FEM_avg]]</f>
        <v>3.6590527037768781</v>
      </c>
      <c r="K1394" s="5">
        <f>Table1[[#This Row],[purpleair]]-Table1[[#This Row],[adjusted_weighted_FEM_avg]]</f>
        <v>6.7636647037768789</v>
      </c>
      <c r="L1394" s="5">
        <f>ABS(Table1[[#This Row],[modulair_err]])</f>
        <v>3.6590527037768781</v>
      </c>
      <c r="M1394" s="5">
        <f>ABS(Table1[[#This Row],[purpleair_err]])</f>
        <v>6.7636647037768789</v>
      </c>
      <c r="N1394" s="5">
        <f>Table1[[#This Row],[modulair_err]]^2</f>
        <v>13.388666689016882</v>
      </c>
      <c r="O1394" s="5">
        <f>Table1[[#This Row],[purpleair_err]]^2</f>
        <v>45.747160225117177</v>
      </c>
      <c r="P1394" s="5"/>
      <c r="Q1394" s="5"/>
    </row>
    <row r="1395" spans="1:17" x14ac:dyDescent="0.3">
      <c r="A1395" s="2">
        <v>45561.541666666701</v>
      </c>
      <c r="B1395" s="5">
        <v>1</v>
      </c>
      <c r="C1395" s="5">
        <v>5.6</v>
      </c>
      <c r="D1395" s="5">
        <v>4.4000000000000004</v>
      </c>
      <c r="E1395" s="5">
        <f t="shared" si="28"/>
        <v>3.6666666666666665</v>
      </c>
      <c r="F1395" s="5">
        <f>AVERAGE((Table1[[#This Row],[thermo]]*$S$7),(Table1[[#This Row],[1022]]*$T$7),( Table1[[#This Row],[1020]]*$U$7))</f>
        <v>4.5071529185327526</v>
      </c>
      <c r="G1395" s="5">
        <f>AVERAGE((Table1[[#This Row],[thermo]]*$S$8),(Table1[[#This Row],[1022]]*$T$8),( Table1[[#This Row],[1020]]*$U$8))</f>
        <v>3.9647045678342479</v>
      </c>
      <c r="H1395" s="5">
        <v>2</v>
      </c>
      <c r="I1395" s="7">
        <v>4.7514950000000002</v>
      </c>
      <c r="J1395" s="7">
        <f>Table1[[#This Row],[modulair]]-Table1[[#This Row],[adjusted_weighted_FEM_avg]]</f>
        <v>-1.9647045678342479</v>
      </c>
      <c r="K1395" s="5">
        <f>Table1[[#This Row],[purpleair]]-Table1[[#This Row],[adjusted_weighted_FEM_avg]]</f>
        <v>0.7867904321657524</v>
      </c>
      <c r="L1395" s="5">
        <f>ABS(Table1[[#This Row],[modulair_err]])</f>
        <v>1.9647045678342479</v>
      </c>
      <c r="M1395" s="5">
        <f>ABS(Table1[[#This Row],[purpleair_err]])</f>
        <v>0.7867904321657524</v>
      </c>
      <c r="N1395" s="5">
        <f>Table1[[#This Row],[modulair_err]]^2</f>
        <v>3.8600640388687588</v>
      </c>
      <c r="O1395" s="5">
        <f>Table1[[#This Row],[purpleair_err]]^2</f>
        <v>0.61903918414757142</v>
      </c>
      <c r="P1395" s="5"/>
      <c r="Q1395" s="5"/>
    </row>
    <row r="1396" spans="1:17" x14ac:dyDescent="0.3">
      <c r="A1396" s="2">
        <v>45561.583333333299</v>
      </c>
      <c r="B1396" s="5">
        <v>0</v>
      </c>
      <c r="C1396" s="5">
        <v>4.8</v>
      </c>
      <c r="D1396" s="5">
        <v>7.9</v>
      </c>
      <c r="E1396" s="5">
        <f t="shared" si="28"/>
        <v>4.2333333333333334</v>
      </c>
      <c r="F1396" s="5">
        <f>AVERAGE((Table1[[#This Row],[thermo]]*$S$7),(Table1[[#This Row],[1022]]*$T$7),( Table1[[#This Row],[1020]]*$U$7))</f>
        <v>4.8458425801101033</v>
      </c>
      <c r="G1396" s="5">
        <f>AVERAGE((Table1[[#This Row],[thermo]]*$S$8),(Table1[[#This Row],[1022]]*$T$8),( Table1[[#This Row],[1020]]*$U$8))</f>
        <v>4.4883155313146306</v>
      </c>
      <c r="H1396" s="5">
        <v>2</v>
      </c>
      <c r="I1396" s="7">
        <v>5.0225970000000002</v>
      </c>
      <c r="J1396" s="7">
        <f>Table1[[#This Row],[modulair]]-Table1[[#This Row],[adjusted_weighted_FEM_avg]]</f>
        <v>-2.4883155313146306</v>
      </c>
      <c r="K1396" s="5">
        <f>Table1[[#This Row],[purpleair]]-Table1[[#This Row],[adjusted_weighted_FEM_avg]]</f>
        <v>0.53428146868536963</v>
      </c>
      <c r="L1396" s="5">
        <f>ABS(Table1[[#This Row],[modulair_err]])</f>
        <v>2.4883155313146306</v>
      </c>
      <c r="M1396" s="5">
        <f>ABS(Table1[[#This Row],[purpleair_err]])</f>
        <v>0.53428146868536963</v>
      </c>
      <c r="N1396" s="5">
        <f>Table1[[#This Row],[modulair_err]]^2</f>
        <v>6.1917141833816123</v>
      </c>
      <c r="O1396" s="5">
        <f>Table1[[#This Row],[purpleair_err]]^2</f>
        <v>0.28545668778059563</v>
      </c>
      <c r="P1396" s="5"/>
      <c r="Q1396" s="5"/>
    </row>
    <row r="1397" spans="1:17" x14ac:dyDescent="0.3">
      <c r="A1397" s="2">
        <v>45561.625</v>
      </c>
      <c r="B1397" s="5">
        <v>4.9000000000000004</v>
      </c>
      <c r="C1397" s="5">
        <v>2.7</v>
      </c>
      <c r="D1397" s="5">
        <v>3.9</v>
      </c>
      <c r="E1397" s="5">
        <f t="shared" si="28"/>
        <v>3.8333333333333335</v>
      </c>
      <c r="F1397" s="5">
        <f>AVERAGE((Table1[[#This Row],[thermo]]*$S$7),(Table1[[#This Row],[1022]]*$T$7),( Table1[[#This Row],[1020]]*$U$7))</f>
        <v>3.3933088369418116</v>
      </c>
      <c r="G1397" s="5">
        <f>AVERAGE((Table1[[#This Row],[thermo]]*$S$8),(Table1[[#This Row],[1022]]*$T$8),( Table1[[#This Row],[1020]]*$U$8))</f>
        <v>3.682735527813751</v>
      </c>
      <c r="H1397" s="5">
        <v>1.8</v>
      </c>
      <c r="I1397" s="7">
        <v>5.0011789999999996</v>
      </c>
      <c r="J1397" s="7">
        <f>Table1[[#This Row],[modulair]]-Table1[[#This Row],[adjusted_weighted_FEM_avg]]</f>
        <v>-1.882735527813751</v>
      </c>
      <c r="K1397" s="5">
        <f>Table1[[#This Row],[purpleair]]-Table1[[#This Row],[adjusted_weighted_FEM_avg]]</f>
        <v>1.3184434721862486</v>
      </c>
      <c r="L1397" s="5">
        <f>ABS(Table1[[#This Row],[modulair_err]])</f>
        <v>1.882735527813751</v>
      </c>
      <c r="M1397" s="5">
        <f>ABS(Table1[[#This Row],[purpleair_err]])</f>
        <v>1.3184434721862486</v>
      </c>
      <c r="N1397" s="5">
        <f>Table1[[#This Row],[modulair_err]]^2</f>
        <v>3.5446930676921236</v>
      </c>
      <c r="O1397" s="5">
        <f>Table1[[#This Row],[purpleair_err]]^2</f>
        <v>1.7382931893505311</v>
      </c>
      <c r="P1397" s="5"/>
      <c r="Q1397" s="5"/>
    </row>
    <row r="1398" spans="1:17" x14ac:dyDescent="0.3">
      <c r="A1398" s="2">
        <v>45561.666666666701</v>
      </c>
      <c r="B1398" s="5">
        <v>1.9</v>
      </c>
      <c r="C1398" s="5">
        <v>1.2</v>
      </c>
      <c r="D1398" s="5">
        <v>2.2000000000000002</v>
      </c>
      <c r="E1398" s="5">
        <f t="shared" si="28"/>
        <v>1.7666666666666666</v>
      </c>
      <c r="F1398" s="5">
        <f>AVERAGE((Table1[[#This Row],[thermo]]*$S$7),(Table1[[#This Row],[1022]]*$T$7),( Table1[[#This Row],[1020]]*$U$7))</f>
        <v>1.5890865264256095</v>
      </c>
      <c r="G1398" s="5">
        <f>AVERAGE((Table1[[#This Row],[thermo]]*$S$8),(Table1[[#This Row],[1022]]*$T$8),( Table1[[#This Row],[1020]]*$U$8))</f>
        <v>1.7107929850119035</v>
      </c>
      <c r="H1398" s="5">
        <v>1.9</v>
      </c>
      <c r="I1398" s="7">
        <v>5.0736129999999999</v>
      </c>
      <c r="J1398" s="7">
        <f>Table1[[#This Row],[modulair]]-Table1[[#This Row],[adjusted_weighted_FEM_avg]]</f>
        <v>0.18920701498809644</v>
      </c>
      <c r="K1398" s="5">
        <f>Table1[[#This Row],[purpleair]]-Table1[[#This Row],[adjusted_weighted_FEM_avg]]</f>
        <v>3.3628200149880962</v>
      </c>
      <c r="L1398" s="5">
        <f>ABS(Table1[[#This Row],[modulair_err]])</f>
        <v>0.18920701498809644</v>
      </c>
      <c r="M1398" s="5">
        <f>ABS(Table1[[#This Row],[purpleair_err]])</f>
        <v>3.3628200149880962</v>
      </c>
      <c r="N1398" s="5">
        <f>Table1[[#This Row],[modulair_err]]^2</f>
        <v>3.5799294520705752E-2</v>
      </c>
      <c r="O1398" s="5">
        <f>Table1[[#This Row],[purpleair_err]]^2</f>
        <v>11.30855845320454</v>
      </c>
      <c r="P1398" s="5"/>
      <c r="Q1398" s="5"/>
    </row>
    <row r="1399" spans="1:17" x14ac:dyDescent="0.3">
      <c r="A1399" s="2">
        <v>45561.708333333299</v>
      </c>
      <c r="B1399" s="5">
        <v>5.3</v>
      </c>
      <c r="C1399" s="5">
        <v>-1</v>
      </c>
      <c r="D1399" s="5">
        <v>7.2</v>
      </c>
      <c r="E1399" s="5">
        <f t="shared" si="28"/>
        <v>3.8333333333333335</v>
      </c>
      <c r="F1399" s="5">
        <f>AVERAGE((Table1[[#This Row],[thermo]]*$S$7),(Table1[[#This Row],[1022]]*$T$7),( Table1[[#This Row],[1020]]*$U$7))</f>
        <v>2.2837351070792686</v>
      </c>
      <c r="G1399" s="5">
        <f>AVERAGE((Table1[[#This Row],[thermo]]*$S$8),(Table1[[#This Row],[1022]]*$T$8),( Table1[[#This Row],[1020]]*$U$8))</f>
        <v>3.3407664547797409</v>
      </c>
      <c r="H1399" s="5">
        <v>2</v>
      </c>
      <c r="I1399" s="7">
        <v>5.1245390000000004</v>
      </c>
      <c r="J1399" s="7">
        <f>Table1[[#This Row],[modulair]]-Table1[[#This Row],[adjusted_weighted_FEM_avg]]</f>
        <v>-1.3407664547797409</v>
      </c>
      <c r="K1399" s="5">
        <f>Table1[[#This Row],[purpleair]]-Table1[[#This Row],[adjusted_weighted_FEM_avg]]</f>
        <v>1.7837725452202595</v>
      </c>
      <c r="L1399" s="5">
        <f>ABS(Table1[[#This Row],[modulair_err]])</f>
        <v>1.3407664547797409</v>
      </c>
      <c r="M1399" s="5">
        <f>ABS(Table1[[#This Row],[purpleair_err]])</f>
        <v>1.7837725452202595</v>
      </c>
      <c r="N1399" s="5">
        <f>Table1[[#This Row],[modulair_err]]^2</f>
        <v>1.797654686262635</v>
      </c>
      <c r="O1399" s="5">
        <f>Table1[[#This Row],[purpleair_err]]^2</f>
        <v>3.1818444930815626</v>
      </c>
      <c r="P1399" s="5"/>
      <c r="Q1399" s="5"/>
    </row>
    <row r="1400" spans="1:17" x14ac:dyDescent="0.3">
      <c r="A1400" s="2">
        <v>45561.75</v>
      </c>
      <c r="B1400" s="5">
        <v>18.600000000000001</v>
      </c>
      <c r="C1400" s="5">
        <v>-2.7</v>
      </c>
      <c r="D1400" s="5">
        <v>4.4000000000000004</v>
      </c>
      <c r="E1400" s="5">
        <f t="shared" si="28"/>
        <v>6.7666666666666684</v>
      </c>
      <c r="F1400" s="5">
        <f>AVERAGE((Table1[[#This Row],[thermo]]*$S$7),(Table1[[#This Row],[1022]]*$T$7),( Table1[[#This Row],[1020]]*$U$7))</f>
        <v>2.7810391430803159</v>
      </c>
      <c r="G1400" s="5">
        <f>AVERAGE((Table1[[#This Row],[thermo]]*$S$8),(Table1[[#This Row],[1022]]*$T$8),( Table1[[#This Row],[1020]]*$U$8))</f>
        <v>5.3667565427795862</v>
      </c>
      <c r="H1400" s="5">
        <v>2</v>
      </c>
      <c r="I1400" s="7">
        <v>4.8920070000000004</v>
      </c>
      <c r="J1400" s="7">
        <f>Table1[[#This Row],[modulair]]-Table1[[#This Row],[adjusted_weighted_FEM_avg]]</f>
        <v>-3.3667565427795862</v>
      </c>
      <c r="K1400" s="5">
        <f>Table1[[#This Row],[purpleair]]-Table1[[#This Row],[adjusted_weighted_FEM_avg]]</f>
        <v>-0.47474954277958581</v>
      </c>
      <c r="L1400" s="5">
        <f>ABS(Table1[[#This Row],[modulair_err]])</f>
        <v>3.3667565427795862</v>
      </c>
      <c r="M1400" s="5">
        <f>ABS(Table1[[#This Row],[purpleair_err]])</f>
        <v>0.47474954277958581</v>
      </c>
      <c r="N1400" s="5">
        <f>Table1[[#This Row],[modulair_err]]^2</f>
        <v>11.335049618349151</v>
      </c>
      <c r="O1400" s="5">
        <f>Table1[[#This Row],[purpleair_err]]^2</f>
        <v>0.22538712836942579</v>
      </c>
      <c r="P1400" s="5"/>
      <c r="Q1400" s="5"/>
    </row>
    <row r="1401" spans="1:17" x14ac:dyDescent="0.3">
      <c r="A1401" s="2">
        <v>45561.791666666701</v>
      </c>
      <c r="B1401" s="5">
        <v>15.4</v>
      </c>
      <c r="C1401" s="5">
        <v>5.2</v>
      </c>
      <c r="D1401" s="5">
        <v>1.2</v>
      </c>
      <c r="E1401" s="5">
        <f t="shared" si="28"/>
        <v>7.2666666666666666</v>
      </c>
      <c r="F1401" s="5">
        <f>AVERAGE((Table1[[#This Row],[thermo]]*$S$7),(Table1[[#This Row],[1022]]*$T$7),( Table1[[#This Row],[1020]]*$U$7))</f>
        <v>5.8078193854770044</v>
      </c>
      <c r="G1401" s="5">
        <f>AVERAGE((Table1[[#This Row],[thermo]]*$S$8),(Table1[[#This Row],[1022]]*$T$8),( Table1[[#This Row],[1020]]*$U$8))</f>
        <v>6.691527541859057</v>
      </c>
      <c r="H1401" s="5">
        <v>1.8</v>
      </c>
      <c r="I1401" s="7">
        <v>4.4266519999999998</v>
      </c>
      <c r="J1401" s="7">
        <f>Table1[[#This Row],[modulair]]-Table1[[#This Row],[adjusted_weighted_FEM_avg]]</f>
        <v>-4.8915275418590571</v>
      </c>
      <c r="K1401" s="5">
        <f>Table1[[#This Row],[purpleair]]-Table1[[#This Row],[adjusted_weighted_FEM_avg]]</f>
        <v>-2.2648755418590572</v>
      </c>
      <c r="L1401" s="5">
        <f>ABS(Table1[[#This Row],[modulair_err]])</f>
        <v>4.8915275418590571</v>
      </c>
      <c r="M1401" s="5">
        <f>ABS(Table1[[#This Row],[purpleair_err]])</f>
        <v>2.2648755418590572</v>
      </c>
      <c r="N1401" s="5">
        <f>Table1[[#This Row],[modulair_err]]^2</f>
        <v>23.927041692765709</v>
      </c>
      <c r="O1401" s="5">
        <f>Table1[[#This Row],[purpleair_err]]^2</f>
        <v>5.1296612201113581</v>
      </c>
      <c r="P1401" s="5"/>
      <c r="Q1401" s="5"/>
    </row>
    <row r="1402" spans="1:17" x14ac:dyDescent="0.3">
      <c r="A1402" s="2">
        <v>45561.833333333299</v>
      </c>
      <c r="B1402" s="5">
        <v>11.9</v>
      </c>
      <c r="C1402" s="5">
        <v>-0.1</v>
      </c>
      <c r="D1402" s="5">
        <v>3.5</v>
      </c>
      <c r="E1402" s="5">
        <f t="shared" si="28"/>
        <v>5.1000000000000005</v>
      </c>
      <c r="F1402" s="5">
        <f>AVERAGE((Table1[[#This Row],[thermo]]*$S$7),(Table1[[#This Row],[1022]]*$T$7),( Table1[[#This Row],[1020]]*$U$7))</f>
        <v>2.8788875610076663</v>
      </c>
      <c r="G1402" s="5">
        <f>AVERAGE((Table1[[#This Row],[thermo]]*$S$8),(Table1[[#This Row],[1022]]*$T$8),( Table1[[#This Row],[1020]]*$U$8))</f>
        <v>4.3164663682332556</v>
      </c>
      <c r="H1402" s="5">
        <v>3.8</v>
      </c>
      <c r="I1402" s="7">
        <v>4.7232053000000001</v>
      </c>
      <c r="J1402" s="7">
        <f>Table1[[#This Row],[modulair]]-Table1[[#This Row],[adjusted_weighted_FEM_avg]]</f>
        <v>-0.51646636823325576</v>
      </c>
      <c r="K1402" s="5">
        <f>Table1[[#This Row],[purpleair]]-Table1[[#This Row],[adjusted_weighted_FEM_avg]]</f>
        <v>0.40673893176674447</v>
      </c>
      <c r="L1402" s="5">
        <f>ABS(Table1[[#This Row],[modulair_err]])</f>
        <v>0.51646636823325576</v>
      </c>
      <c r="M1402" s="5">
        <f>ABS(Table1[[#This Row],[purpleair_err]])</f>
        <v>0.40673893176674447</v>
      </c>
      <c r="N1402" s="5">
        <f>Table1[[#This Row],[modulair_err]]^2</f>
        <v>0.26673750951604891</v>
      </c>
      <c r="O1402" s="5">
        <f>Table1[[#This Row],[purpleair_err]]^2</f>
        <v>0.16543655861475243</v>
      </c>
      <c r="P1402" s="5"/>
      <c r="Q1402" s="5"/>
    </row>
    <row r="1403" spans="1:17" x14ac:dyDescent="0.3">
      <c r="A1403" s="2">
        <v>45561.875</v>
      </c>
      <c r="B1403" s="5">
        <v>11.4</v>
      </c>
      <c r="C1403" s="5">
        <v>-0.6</v>
      </c>
      <c r="D1403" s="5">
        <v>19.399999999999999</v>
      </c>
      <c r="E1403" s="5">
        <f t="shared" si="28"/>
        <v>10.066666666666666</v>
      </c>
      <c r="F1403" s="5">
        <f>AVERAGE((Table1[[#This Row],[thermo]]*$S$7),(Table1[[#This Row],[1022]]*$T$7),( Table1[[#This Row],[1020]]*$U$7))</f>
        <v>6.8487819914076651</v>
      </c>
      <c r="G1403" s="5">
        <f>AVERAGE((Table1[[#This Row],[thermo]]*$S$8),(Table1[[#This Row],[1022]]*$T$8),( Table1[[#This Row],[1020]]*$U$8))</f>
        <v>9.0720597799447322</v>
      </c>
      <c r="H1403" s="5">
        <v>3.4</v>
      </c>
      <c r="I1403" s="7">
        <v>4.1000072999999997</v>
      </c>
      <c r="J1403" s="7">
        <f>Table1[[#This Row],[modulair]]-Table1[[#This Row],[adjusted_weighted_FEM_avg]]</f>
        <v>-5.6720597799447319</v>
      </c>
      <c r="K1403" s="5">
        <f>Table1[[#This Row],[purpleair]]-Table1[[#This Row],[adjusted_weighted_FEM_avg]]</f>
        <v>-4.9720524799447325</v>
      </c>
      <c r="L1403" s="5">
        <f>ABS(Table1[[#This Row],[modulair_err]])</f>
        <v>5.6720597799447319</v>
      </c>
      <c r="M1403" s="5">
        <f>ABS(Table1[[#This Row],[purpleair_err]])</f>
        <v>4.9720524799447325</v>
      </c>
      <c r="N1403" s="5">
        <f>Table1[[#This Row],[modulair_err]]^2</f>
        <v>32.172262147266679</v>
      </c>
      <c r="O1403" s="5">
        <f>Table1[[#This Row],[purpleair_err]]^2</f>
        <v>24.721305863324567</v>
      </c>
      <c r="P1403" s="5"/>
      <c r="Q1403" s="5"/>
    </row>
    <row r="1404" spans="1:17" x14ac:dyDescent="0.3">
      <c r="A1404" s="2">
        <v>45561.916666666701</v>
      </c>
      <c r="B1404" s="5">
        <v>10.3</v>
      </c>
      <c r="C1404" s="5">
        <v>6.4</v>
      </c>
      <c r="D1404" s="5">
        <v>12.8</v>
      </c>
      <c r="E1404" s="5">
        <f t="shared" si="28"/>
        <v>9.8333333333333339</v>
      </c>
      <c r="F1404" s="5">
        <f>AVERAGE((Table1[[#This Row],[thermo]]*$S$7),(Table1[[#This Row],[1022]]*$T$7),( Table1[[#This Row],[1020]]*$U$7))</f>
        <v>8.7935986933635899</v>
      </c>
      <c r="G1404" s="5">
        <f>AVERAGE((Table1[[#This Row],[thermo]]*$S$8),(Table1[[#This Row],[1022]]*$T$8),( Table1[[#This Row],[1020]]*$U$8))</f>
        <v>9.5113731271911135</v>
      </c>
      <c r="H1404" s="5">
        <v>6.6</v>
      </c>
      <c r="I1404" s="7">
        <v>7.3794320000000004</v>
      </c>
      <c r="J1404" s="7">
        <f>Table1[[#This Row],[modulair]]-Table1[[#This Row],[adjusted_weighted_FEM_avg]]</f>
        <v>-2.9113731271911139</v>
      </c>
      <c r="K1404" s="5">
        <f>Table1[[#This Row],[purpleair]]-Table1[[#This Row],[adjusted_weighted_FEM_avg]]</f>
        <v>-2.1319411271911131</v>
      </c>
      <c r="L1404" s="5">
        <f>ABS(Table1[[#This Row],[modulair_err]])</f>
        <v>2.9113731271911139</v>
      </c>
      <c r="M1404" s="5">
        <f>ABS(Table1[[#This Row],[purpleair_err]])</f>
        <v>2.1319411271911131</v>
      </c>
      <c r="N1404" s="5">
        <f>Table1[[#This Row],[modulair_err]]^2</f>
        <v>8.4760934857305656</v>
      </c>
      <c r="O1404" s="5">
        <f>Table1[[#This Row],[purpleair_err]]^2</f>
        <v>4.5451729698089141</v>
      </c>
      <c r="P1404" s="5"/>
      <c r="Q1404" s="5"/>
    </row>
    <row r="1405" spans="1:17" x14ac:dyDescent="0.3">
      <c r="A1405" s="2">
        <v>45561.958333333299</v>
      </c>
      <c r="B1405" s="5">
        <v>9.1999999999999993</v>
      </c>
      <c r="C1405" s="5">
        <v>1.7</v>
      </c>
      <c r="D1405" s="5">
        <v>11.3</v>
      </c>
      <c r="E1405" s="5">
        <f t="shared" si="28"/>
        <v>7.3999999999999995</v>
      </c>
      <c r="F1405" s="5">
        <f>AVERAGE((Table1[[#This Row],[thermo]]*$S$7),(Table1[[#This Row],[1022]]*$T$7),( Table1[[#This Row],[1020]]*$U$7))</f>
        <v>5.5650805831566208</v>
      </c>
      <c r="G1405" s="5">
        <f>AVERAGE((Table1[[#This Row],[thermo]]*$S$8),(Table1[[#This Row],[1022]]*$T$8),( Table1[[#This Row],[1020]]*$U$8))</f>
        <v>6.8156946250286721</v>
      </c>
      <c r="H1405" s="5">
        <v>3.4</v>
      </c>
      <c r="I1405" s="7">
        <v>3.5551472999999998</v>
      </c>
      <c r="J1405" s="7">
        <f>Table1[[#This Row],[modulair]]-Table1[[#This Row],[adjusted_weighted_FEM_avg]]</f>
        <v>-3.4156946250286722</v>
      </c>
      <c r="K1405" s="5">
        <f>Table1[[#This Row],[purpleair]]-Table1[[#This Row],[adjusted_weighted_FEM_avg]]</f>
        <v>-3.2605473250286723</v>
      </c>
      <c r="L1405" s="5">
        <f>ABS(Table1[[#This Row],[modulair_err]])</f>
        <v>3.4156946250286722</v>
      </c>
      <c r="M1405" s="5">
        <f>ABS(Table1[[#This Row],[purpleair_err]])</f>
        <v>3.2605473250286723</v>
      </c>
      <c r="N1405" s="5">
        <f>Table1[[#This Row],[modulair_err]]^2</f>
        <v>11.666969771449761</v>
      </c>
      <c r="O1405" s="5">
        <f>Table1[[#This Row],[purpleair_err]]^2</f>
        <v>10.63116885875163</v>
      </c>
      <c r="P1405" s="5"/>
      <c r="Q1405" s="5"/>
    </row>
    <row r="1406" spans="1:17" x14ac:dyDescent="0.3">
      <c r="A1406" s="2">
        <v>45562</v>
      </c>
      <c r="B1406" s="5">
        <v>9.6999999999999993</v>
      </c>
      <c r="C1406" s="5">
        <v>2.8</v>
      </c>
      <c r="D1406" s="5">
        <v>5.9</v>
      </c>
      <c r="E1406" s="5">
        <f t="shared" si="28"/>
        <v>6.1333333333333329</v>
      </c>
      <c r="F1406" s="5">
        <f>AVERAGE((Table1[[#This Row],[thermo]]*$S$7),(Table1[[#This Row],[1022]]*$T$7),( Table1[[#This Row],[1020]]*$U$7))</f>
        <v>4.793591522171603</v>
      </c>
      <c r="G1406" s="5">
        <f>AVERAGE((Table1[[#This Row],[thermo]]*$S$8),(Table1[[#This Row],[1022]]*$T$8),( Table1[[#This Row],[1020]]*$U$8))</f>
        <v>5.6695450650306354</v>
      </c>
      <c r="H1406" s="5">
        <v>2.7</v>
      </c>
      <c r="I1406" s="7">
        <v>2.7729409999999999</v>
      </c>
      <c r="J1406" s="7">
        <f>Table1[[#This Row],[modulair]]-Table1[[#This Row],[adjusted_weighted_FEM_avg]]</f>
        <v>-2.9695450650306352</v>
      </c>
      <c r="K1406" s="5">
        <f>Table1[[#This Row],[purpleair]]-Table1[[#This Row],[adjusted_weighted_FEM_avg]]</f>
        <v>-2.8966040650306355</v>
      </c>
      <c r="L1406" s="5">
        <f>ABS(Table1[[#This Row],[modulair_err]])</f>
        <v>2.9695450650306352</v>
      </c>
      <c r="M1406" s="5">
        <f>ABS(Table1[[#This Row],[purpleair_err]])</f>
        <v>2.8966040650306355</v>
      </c>
      <c r="N1406" s="5">
        <f>Table1[[#This Row],[modulair_err]]^2</f>
        <v>8.8181978932477989</v>
      </c>
      <c r="O1406" s="5">
        <f>Table1[[#This Row],[purpleair_err]]^2</f>
        <v>8.3903151095520023</v>
      </c>
      <c r="P1406" s="5"/>
      <c r="Q1406" s="5"/>
    </row>
    <row r="1407" spans="1:17" x14ac:dyDescent="0.3">
      <c r="A1407" s="2">
        <v>45562.041666666701</v>
      </c>
      <c r="B1407" s="5">
        <v>5.9</v>
      </c>
      <c r="C1407" s="5">
        <v>-1.3</v>
      </c>
      <c r="D1407" s="5">
        <v>2</v>
      </c>
      <c r="E1407" s="5">
        <f t="shared" si="28"/>
        <v>2.2000000000000002</v>
      </c>
      <c r="F1407" s="5">
        <f>AVERAGE((Table1[[#This Row],[thermo]]*$S$7),(Table1[[#This Row],[1022]]*$T$7),( Table1[[#This Row],[1020]]*$U$7))</f>
        <v>0.79804471042508762</v>
      </c>
      <c r="G1407" s="5">
        <f>AVERAGE((Table1[[#This Row],[thermo]]*$S$8),(Table1[[#This Row],[1022]]*$T$8),( Table1[[#This Row],[1020]]*$U$8))</f>
        <v>1.7152076556564826</v>
      </c>
      <c r="H1407" s="5">
        <v>2.5</v>
      </c>
      <c r="I1407" s="7">
        <v>2.4688669999999999</v>
      </c>
      <c r="J1407" s="7">
        <f>Table1[[#This Row],[modulair]]-Table1[[#This Row],[adjusted_weighted_FEM_avg]]</f>
        <v>0.78479234434351741</v>
      </c>
      <c r="K1407" s="5">
        <f>Table1[[#This Row],[purpleair]]-Table1[[#This Row],[adjusted_weighted_FEM_avg]]</f>
        <v>0.75365934434351733</v>
      </c>
      <c r="L1407" s="5">
        <f>ABS(Table1[[#This Row],[modulair_err]])</f>
        <v>0.78479234434351741</v>
      </c>
      <c r="M1407" s="5">
        <f>ABS(Table1[[#This Row],[purpleair_err]])</f>
        <v>0.75365934434351733</v>
      </c>
      <c r="N1407" s="5">
        <f>Table1[[#This Row],[modulair_err]]^2</f>
        <v>0.61589902374019401</v>
      </c>
      <c r="O1407" s="5">
        <f>Table1[[#This Row],[purpleair_err]]^2</f>
        <v>0.56800240731630047</v>
      </c>
      <c r="P1407" s="5"/>
      <c r="Q1407" s="5"/>
    </row>
    <row r="1408" spans="1:17" x14ac:dyDescent="0.3">
      <c r="A1408" s="2">
        <v>45562.083333333299</v>
      </c>
      <c r="B1408" s="5">
        <v>9.3000000000000007</v>
      </c>
      <c r="C1408" s="5">
        <v>0.5</v>
      </c>
      <c r="D1408" s="5">
        <v>-0.4</v>
      </c>
      <c r="E1408" s="5">
        <f t="shared" si="28"/>
        <v>3.1333333333333333</v>
      </c>
      <c r="F1408" s="5">
        <f>AVERAGE((Table1[[#This Row],[thermo]]*$S$7),(Table1[[#This Row],[1022]]*$T$7),( Table1[[#This Row],[1020]]*$U$7))</f>
        <v>1.7196744786648097</v>
      </c>
      <c r="G1408" s="5">
        <f>AVERAGE((Table1[[#This Row],[thermo]]*$S$8),(Table1[[#This Row],[1022]]*$T$8),( Table1[[#This Row],[1020]]*$U$8))</f>
        <v>2.6043029376723572</v>
      </c>
      <c r="H1408" s="5">
        <v>2.2999999999999998</v>
      </c>
      <c r="I1408" s="7">
        <v>2.2023516999999999</v>
      </c>
      <c r="J1408" s="7">
        <f>Table1[[#This Row],[modulair]]-Table1[[#This Row],[adjusted_weighted_FEM_avg]]</f>
        <v>-0.30430293767235739</v>
      </c>
      <c r="K1408" s="5">
        <f>Table1[[#This Row],[purpleair]]-Table1[[#This Row],[adjusted_weighted_FEM_avg]]</f>
        <v>-0.4019512376723573</v>
      </c>
      <c r="L1408" s="5">
        <f>ABS(Table1[[#This Row],[modulair_err]])</f>
        <v>0.30430293767235739</v>
      </c>
      <c r="M1408" s="5">
        <f>ABS(Table1[[#This Row],[purpleair_err]])</f>
        <v>0.4019512376723573</v>
      </c>
      <c r="N1408" s="5">
        <f>Table1[[#This Row],[modulair_err]]^2</f>
        <v>9.2600277876026621E-2</v>
      </c>
      <c r="O1408" s="5">
        <f>Table1[[#This Row],[purpleair_err]]^2</f>
        <v>0.16156479746633987</v>
      </c>
      <c r="P1408" s="5"/>
      <c r="Q1408" s="5"/>
    </row>
    <row r="1409" spans="1:17" x14ac:dyDescent="0.3">
      <c r="A1409" s="2">
        <v>45562.125</v>
      </c>
      <c r="B1409" s="5">
        <v>8</v>
      </c>
      <c r="C1409" s="5">
        <v>1.6</v>
      </c>
      <c r="D1409" s="5">
        <v>-2.7</v>
      </c>
      <c r="E1409" s="5">
        <f t="shared" si="28"/>
        <v>2.2999999999999998</v>
      </c>
      <c r="F1409" s="5">
        <f>AVERAGE((Table1[[#This Row],[thermo]]*$S$7),(Table1[[#This Row],[1022]]*$T$7),( Table1[[#This Row],[1020]]*$U$7))</f>
        <v>1.4934508034466909</v>
      </c>
      <c r="G1409" s="5">
        <f>AVERAGE((Table1[[#This Row],[thermo]]*$S$8),(Table1[[#This Row],[1022]]*$T$8),( Table1[[#This Row],[1020]]*$U$8))</f>
        <v>1.9621687894289523</v>
      </c>
      <c r="H1409" s="5">
        <v>2.2999999999999998</v>
      </c>
      <c r="I1409" s="7">
        <v>1.9815693000000001</v>
      </c>
      <c r="J1409" s="7">
        <f>Table1[[#This Row],[modulair]]-Table1[[#This Row],[adjusted_weighted_FEM_avg]]</f>
        <v>0.33783121057104748</v>
      </c>
      <c r="K1409" s="5">
        <f>Table1[[#This Row],[purpleair]]-Table1[[#This Row],[adjusted_weighted_FEM_avg]]</f>
        <v>1.9400510571047747E-2</v>
      </c>
      <c r="L1409" s="5">
        <f>ABS(Table1[[#This Row],[modulair_err]])</f>
        <v>0.33783121057104748</v>
      </c>
      <c r="M1409" s="5">
        <f>ABS(Table1[[#This Row],[purpleair_err]])</f>
        <v>1.9400510571047747E-2</v>
      </c>
      <c r="N1409" s="5">
        <f>Table1[[#This Row],[modulair_err]]^2</f>
        <v>0.11412992683589943</v>
      </c>
      <c r="O1409" s="5">
        <f>Table1[[#This Row],[purpleair_err]]^2</f>
        <v>3.7637981041733538E-4</v>
      </c>
      <c r="P1409" s="5"/>
      <c r="Q1409" s="5"/>
    </row>
    <row r="1410" spans="1:17" x14ac:dyDescent="0.3">
      <c r="A1410" s="2">
        <v>45562.166666666701</v>
      </c>
      <c r="B1410" s="5">
        <v>13.4</v>
      </c>
      <c r="C1410" s="5">
        <v>4.0999999999999996</v>
      </c>
      <c r="D1410" s="5">
        <v>-3.6</v>
      </c>
      <c r="E1410" s="5">
        <f t="shared" si="28"/>
        <v>4.6333333333333337</v>
      </c>
      <c r="F1410" s="5">
        <f>AVERAGE((Table1[[#This Row],[thermo]]*$S$7),(Table1[[#This Row],[1022]]*$T$7),( Table1[[#This Row],[1020]]*$U$7))</f>
        <v>3.5495407515555759</v>
      </c>
      <c r="G1410" s="5">
        <f>AVERAGE((Table1[[#This Row],[thermo]]*$S$8),(Table1[[#This Row],[1022]]*$T$8),( Table1[[#This Row],[1020]]*$U$8))</f>
        <v>4.1611044299628821</v>
      </c>
      <c r="H1410" s="5">
        <v>2.5</v>
      </c>
      <c r="I1410" s="7">
        <v>2.2138572999999999</v>
      </c>
      <c r="J1410" s="7">
        <f>Table1[[#This Row],[modulair]]-Table1[[#This Row],[adjusted_weighted_FEM_avg]]</f>
        <v>-1.6611044299628821</v>
      </c>
      <c r="K1410" s="5">
        <f>Table1[[#This Row],[purpleair]]-Table1[[#This Row],[adjusted_weighted_FEM_avg]]</f>
        <v>-1.9472471299628822</v>
      </c>
      <c r="L1410" s="5">
        <f>ABS(Table1[[#This Row],[modulair_err]])</f>
        <v>1.6611044299628821</v>
      </c>
      <c r="M1410" s="5">
        <f>ABS(Table1[[#This Row],[purpleair_err]])</f>
        <v>1.9472471299628822</v>
      </c>
      <c r="N1410" s="5">
        <f>Table1[[#This Row],[modulair_err]]^2</f>
        <v>2.7592679272423113</v>
      </c>
      <c r="O1410" s="5">
        <f>Table1[[#This Row],[purpleair_err]]^2</f>
        <v>3.7917713851486816</v>
      </c>
      <c r="P1410" s="5"/>
      <c r="Q1410" s="5"/>
    </row>
    <row r="1411" spans="1:17" x14ac:dyDescent="0.3">
      <c r="A1411" s="2">
        <v>45562.208333333299</v>
      </c>
      <c r="B1411" s="5">
        <v>-1</v>
      </c>
      <c r="C1411" s="5">
        <v>0.3</v>
      </c>
      <c r="D1411" s="5">
        <v>-1</v>
      </c>
      <c r="E1411" s="5">
        <f t="shared" ref="E1411:E1474" si="29">AVERAGE(B1411:D1411)</f>
        <v>-0.56666666666666665</v>
      </c>
      <c r="F1411" s="5">
        <f>AVERAGE((Table1[[#This Row],[thermo]]*$S$7),(Table1[[#This Row],[1022]]*$T$7),( Table1[[#This Row],[1020]]*$U$7))</f>
        <v>-0.27073744908867609</v>
      </c>
      <c r="G1411" s="5">
        <f>AVERAGE((Table1[[#This Row],[thermo]]*$S$8),(Table1[[#This Row],[1022]]*$T$8),( Table1[[#This Row],[1020]]*$U$8))</f>
        <v>-0.47007186497267445</v>
      </c>
      <c r="H1411" s="5">
        <v>2.8</v>
      </c>
      <c r="I1411" s="7">
        <v>2.2592340000000002</v>
      </c>
      <c r="J1411" s="7">
        <f>Table1[[#This Row],[modulair]]-Table1[[#This Row],[adjusted_weighted_FEM_avg]]</f>
        <v>3.2700718649726741</v>
      </c>
      <c r="K1411" s="5">
        <f>Table1[[#This Row],[purpleair]]-Table1[[#This Row],[adjusted_weighted_FEM_avg]]</f>
        <v>2.7293058649726745</v>
      </c>
      <c r="L1411" s="5">
        <f>ABS(Table1[[#This Row],[modulair_err]])</f>
        <v>3.2700718649726741</v>
      </c>
      <c r="M1411" s="5">
        <f>ABS(Table1[[#This Row],[purpleair_err]])</f>
        <v>2.7293058649726745</v>
      </c>
      <c r="N1411" s="5">
        <f>Table1[[#This Row],[modulair_err]]^2</f>
        <v>10.693370002085864</v>
      </c>
      <c r="O1411" s="5">
        <f>Table1[[#This Row],[purpleair_err]]^2</f>
        <v>7.4491105045742385</v>
      </c>
      <c r="P1411" s="5"/>
      <c r="Q1411" s="5"/>
    </row>
    <row r="1412" spans="1:17" x14ac:dyDescent="0.3">
      <c r="A1412" s="2">
        <v>45562.25</v>
      </c>
      <c r="B1412" s="5">
        <v>-1.1000000000000001</v>
      </c>
      <c r="C1412" s="5">
        <v>1.1000000000000001</v>
      </c>
      <c r="D1412" s="5">
        <v>5.4</v>
      </c>
      <c r="E1412" s="5">
        <f t="shared" si="29"/>
        <v>1.8</v>
      </c>
      <c r="F1412" s="5">
        <f>AVERAGE((Table1[[#This Row],[thermo]]*$S$7),(Table1[[#This Row],[1022]]*$T$7),( Table1[[#This Row],[1020]]*$U$7))</f>
        <v>1.905741124472822</v>
      </c>
      <c r="G1412" s="5">
        <f>AVERAGE((Table1[[#This Row],[thermo]]*$S$8),(Table1[[#This Row],[1022]]*$T$8),( Table1[[#This Row],[1020]]*$U$8))</f>
        <v>1.8798110431870494</v>
      </c>
      <c r="H1412" s="5">
        <v>5</v>
      </c>
      <c r="I1412" s="7">
        <v>2.8267834000000001</v>
      </c>
      <c r="J1412" s="7">
        <f>Table1[[#This Row],[modulair]]-Table1[[#This Row],[adjusted_weighted_FEM_avg]]</f>
        <v>3.1201889568129504</v>
      </c>
      <c r="K1412" s="5">
        <f>Table1[[#This Row],[purpleair]]-Table1[[#This Row],[adjusted_weighted_FEM_avg]]</f>
        <v>0.94697235681295067</v>
      </c>
      <c r="L1412" s="5">
        <f>ABS(Table1[[#This Row],[modulair_err]])</f>
        <v>3.1201889568129504</v>
      </c>
      <c r="M1412" s="5">
        <f>ABS(Table1[[#This Row],[purpleair_err]])</f>
        <v>0.94697235681295067</v>
      </c>
      <c r="N1412" s="5">
        <f>Table1[[#This Row],[modulair_err]]^2</f>
        <v>9.7355791262174876</v>
      </c>
      <c r="O1412" s="5">
        <f>Table1[[#This Row],[purpleair_err]]^2</f>
        <v>0.89675664456787441</v>
      </c>
      <c r="P1412" s="5"/>
      <c r="Q1412" s="5"/>
    </row>
    <row r="1413" spans="1:17" x14ac:dyDescent="0.3">
      <c r="A1413" s="2">
        <v>45562.291666666701</v>
      </c>
      <c r="B1413" s="5">
        <v>-15</v>
      </c>
      <c r="C1413" s="5">
        <v>5.8</v>
      </c>
      <c r="D1413" s="5">
        <v>8.6</v>
      </c>
      <c r="E1413" s="5">
        <f t="shared" si="29"/>
        <v>-0.19999999999999987</v>
      </c>
      <c r="F1413" s="5">
        <f>AVERAGE((Table1[[#This Row],[thermo]]*$S$7),(Table1[[#This Row],[1022]]*$T$7),( Table1[[#This Row],[1020]]*$U$7))</f>
        <v>3.1004879217421575</v>
      </c>
      <c r="G1413" s="5">
        <f>AVERAGE((Table1[[#This Row],[thermo]]*$S$8),(Table1[[#This Row],[1022]]*$T$8),( Table1[[#This Row],[1020]]*$U$8))</f>
        <v>1.0417772650951873</v>
      </c>
      <c r="H1413" s="5">
        <v>4.3</v>
      </c>
      <c r="I1413" s="7">
        <v>3.4429523999999998</v>
      </c>
      <c r="J1413" s="7">
        <f>Table1[[#This Row],[modulair]]-Table1[[#This Row],[adjusted_weighted_FEM_avg]]</f>
        <v>3.2582227349048125</v>
      </c>
      <c r="K1413" s="5">
        <f>Table1[[#This Row],[purpleair]]-Table1[[#This Row],[adjusted_weighted_FEM_avg]]</f>
        <v>2.4011751349048125</v>
      </c>
      <c r="L1413" s="5">
        <f>ABS(Table1[[#This Row],[modulair_err]])</f>
        <v>3.2582227349048125</v>
      </c>
      <c r="M1413" s="5">
        <f>ABS(Table1[[#This Row],[purpleair_err]])</f>
        <v>2.4011751349048125</v>
      </c>
      <c r="N1413" s="5">
        <f>Table1[[#This Row],[modulair_err]]^2</f>
        <v>10.616015390250595</v>
      </c>
      <c r="O1413" s="5">
        <f>Table1[[#This Row],[purpleair_err]]^2</f>
        <v>5.7656420284851446</v>
      </c>
      <c r="P1413" s="5"/>
      <c r="Q1413" s="5"/>
    </row>
    <row r="1414" spans="1:17" x14ac:dyDescent="0.3">
      <c r="A1414" s="2">
        <v>45562.333333333299</v>
      </c>
      <c r="B1414" s="5">
        <v>-19.5</v>
      </c>
      <c r="C1414" s="5">
        <v>4.5</v>
      </c>
      <c r="D1414" s="5">
        <v>13.5</v>
      </c>
      <c r="E1414" s="5">
        <f t="shared" si="29"/>
        <v>-0.5</v>
      </c>
      <c r="F1414" s="5">
        <f>AVERAGE((Table1[[#This Row],[thermo]]*$S$7),(Table1[[#This Row],[1022]]*$T$7),( Table1[[#This Row],[1020]]*$U$7))</f>
        <v>2.9576084006968606</v>
      </c>
      <c r="G1414" s="5">
        <f>AVERAGE((Table1[[#This Row],[thermo]]*$S$8),(Table1[[#This Row],[1022]]*$T$8),( Table1[[#This Row],[1020]]*$U$8))</f>
        <v>0.85856807266311874</v>
      </c>
      <c r="H1414" s="5">
        <v>5.0999999999999996</v>
      </c>
      <c r="I1414" s="7">
        <v>4.7374400000000003</v>
      </c>
      <c r="J1414" s="7">
        <f>Table1[[#This Row],[modulair]]-Table1[[#This Row],[adjusted_weighted_FEM_avg]]</f>
        <v>4.2414319273368806</v>
      </c>
      <c r="K1414" s="5">
        <f>Table1[[#This Row],[purpleair]]-Table1[[#This Row],[adjusted_weighted_FEM_avg]]</f>
        <v>3.8788719273368817</v>
      </c>
      <c r="L1414" s="5">
        <f>ABS(Table1[[#This Row],[modulair_err]])</f>
        <v>4.2414319273368806</v>
      </c>
      <c r="M1414" s="5">
        <f>ABS(Table1[[#This Row],[purpleair_err]])</f>
        <v>3.8788719273368817</v>
      </c>
      <c r="N1414" s="5">
        <f>Table1[[#This Row],[modulair_err]]^2</f>
        <v>17.989744794232646</v>
      </c>
      <c r="O1414" s="5">
        <f>Table1[[#This Row],[purpleair_err]]^2</f>
        <v>15.045647428682136</v>
      </c>
      <c r="P1414" s="5"/>
      <c r="Q1414" s="5"/>
    </row>
    <row r="1415" spans="1:17" x14ac:dyDescent="0.3">
      <c r="A1415" s="2">
        <v>45562.375</v>
      </c>
      <c r="B1415" s="5">
        <v>-6.9</v>
      </c>
      <c r="C1415" s="5">
        <v>6.3</v>
      </c>
      <c r="D1415" s="5">
        <v>8.6999999999999993</v>
      </c>
      <c r="E1415" s="5">
        <f t="shared" si="29"/>
        <v>2.6999999999999993</v>
      </c>
      <c r="F1415" s="5">
        <f>AVERAGE((Table1[[#This Row],[thermo]]*$S$7),(Table1[[#This Row],[1022]]*$T$7),( Table1[[#This Row],[1020]]*$U$7))</f>
        <v>4.7566705473637603</v>
      </c>
      <c r="G1415" s="5">
        <f>AVERAGE((Table1[[#This Row],[thermo]]*$S$8),(Table1[[#This Row],[1022]]*$T$8),( Table1[[#This Row],[1020]]*$U$8))</f>
        <v>3.4800317570461616</v>
      </c>
      <c r="H1415" s="5">
        <v>5.2</v>
      </c>
      <c r="I1415" s="7">
        <v>5.348185</v>
      </c>
      <c r="J1415" s="7">
        <f>Table1[[#This Row],[modulair]]-Table1[[#This Row],[adjusted_weighted_FEM_avg]]</f>
        <v>1.7199682429538385</v>
      </c>
      <c r="K1415" s="5">
        <f>Table1[[#This Row],[purpleair]]-Table1[[#This Row],[adjusted_weighted_FEM_avg]]</f>
        <v>1.8681532429538383</v>
      </c>
      <c r="L1415" s="5">
        <f>ABS(Table1[[#This Row],[modulair_err]])</f>
        <v>1.7199682429538385</v>
      </c>
      <c r="M1415" s="5">
        <f>ABS(Table1[[#This Row],[purpleair_err]])</f>
        <v>1.8681532429538383</v>
      </c>
      <c r="N1415" s="5">
        <f>Table1[[#This Row],[modulair_err]]^2</f>
        <v>2.9582907567697148</v>
      </c>
      <c r="O1415" s="5">
        <f>Table1[[#This Row],[purpleair_err]]^2</f>
        <v>3.4899965391589429</v>
      </c>
      <c r="P1415" s="5"/>
      <c r="Q1415" s="5"/>
    </row>
    <row r="1416" spans="1:17" x14ac:dyDescent="0.3">
      <c r="A1416" s="2">
        <v>45562.416666666701</v>
      </c>
      <c r="B1416" s="5">
        <v>-1.6</v>
      </c>
      <c r="C1416" s="5">
        <v>7.1</v>
      </c>
      <c r="D1416" s="5">
        <v>15.9</v>
      </c>
      <c r="E1416" s="5">
        <f t="shared" si="29"/>
        <v>7.1333333333333329</v>
      </c>
      <c r="F1416" s="5">
        <f>AVERAGE((Table1[[#This Row],[thermo]]*$S$7),(Table1[[#This Row],[1022]]*$T$7),( Table1[[#This Row],[1020]]*$U$7))</f>
        <v>8.0501538018587073</v>
      </c>
      <c r="G1416" s="5">
        <f>AVERAGE((Table1[[#This Row],[thermo]]*$S$8),(Table1[[#This Row],[1022]]*$T$8),( Table1[[#This Row],[1020]]*$U$8))</f>
        <v>7.5545448603252767</v>
      </c>
      <c r="H1416" s="5">
        <v>5.3</v>
      </c>
      <c r="I1416" s="7">
        <v>6.0633439999999998</v>
      </c>
      <c r="J1416" s="7">
        <f>Table1[[#This Row],[modulair]]-Table1[[#This Row],[adjusted_weighted_FEM_avg]]</f>
        <v>-2.2545448603252769</v>
      </c>
      <c r="K1416" s="5">
        <f>Table1[[#This Row],[purpleair]]-Table1[[#This Row],[adjusted_weighted_FEM_avg]]</f>
        <v>-1.4912008603252769</v>
      </c>
      <c r="L1416" s="5">
        <f>ABS(Table1[[#This Row],[modulair_err]])</f>
        <v>2.2545448603252769</v>
      </c>
      <c r="M1416" s="5">
        <f>ABS(Table1[[#This Row],[purpleair_err]])</f>
        <v>1.4912008603252769</v>
      </c>
      <c r="N1416" s="5">
        <f>Table1[[#This Row],[modulair_err]]^2</f>
        <v>5.0829725272191224</v>
      </c>
      <c r="O1416" s="5">
        <f>Table1[[#This Row],[purpleair_err]]^2</f>
        <v>2.2236800058348458</v>
      </c>
      <c r="P1416" s="5"/>
      <c r="Q1416" s="5"/>
    </row>
    <row r="1417" spans="1:17" x14ac:dyDescent="0.3">
      <c r="A1417" s="2">
        <v>45562.458333333299</v>
      </c>
      <c r="B1417" s="5">
        <v>3</v>
      </c>
      <c r="C1417" s="5">
        <v>3.3</v>
      </c>
      <c r="D1417" s="5">
        <v>12.3</v>
      </c>
      <c r="E1417" s="5">
        <f t="shared" si="29"/>
        <v>6.2</v>
      </c>
      <c r="F1417" s="5">
        <f>AVERAGE((Table1[[#This Row],[thermo]]*$S$7),(Table1[[#This Row],[1022]]*$T$7),( Table1[[#This Row],[1020]]*$U$7))</f>
        <v>5.7030485653855392</v>
      </c>
      <c r="G1417" s="5">
        <f>AVERAGE((Table1[[#This Row],[thermo]]*$S$8),(Table1[[#This Row],[1022]]*$T$8),( Table1[[#This Row],[1020]]*$U$8))</f>
        <v>6.1025971281391271</v>
      </c>
      <c r="H1417" s="5">
        <v>6.3</v>
      </c>
      <c r="I1417" s="7">
        <v>6.9922890000000004</v>
      </c>
      <c r="J1417" s="7">
        <f>Table1[[#This Row],[modulair]]-Table1[[#This Row],[adjusted_weighted_FEM_avg]]</f>
        <v>0.19740287186087269</v>
      </c>
      <c r="K1417" s="5">
        <f>Table1[[#This Row],[purpleair]]-Table1[[#This Row],[adjusted_weighted_FEM_avg]]</f>
        <v>0.88969187186087328</v>
      </c>
      <c r="L1417" s="5">
        <f>ABS(Table1[[#This Row],[modulair_err]])</f>
        <v>0.19740287186087269</v>
      </c>
      <c r="M1417" s="5">
        <f>ABS(Table1[[#This Row],[purpleair_err]])</f>
        <v>0.88969187186087328</v>
      </c>
      <c r="N1417" s="5">
        <f>Table1[[#This Row],[modulair_err]]^2</f>
        <v>3.8967893818920123E-2</v>
      </c>
      <c r="O1417" s="5">
        <f>Table1[[#This Row],[purpleair_err]]^2</f>
        <v>0.79155162685530456</v>
      </c>
      <c r="P1417" s="5"/>
      <c r="Q1417" s="5"/>
    </row>
    <row r="1418" spans="1:17" x14ac:dyDescent="0.3">
      <c r="A1418" s="2">
        <v>45562.5</v>
      </c>
      <c r="B1418" s="5">
        <v>4</v>
      </c>
      <c r="C1418" s="5">
        <v>9</v>
      </c>
      <c r="D1418" s="5">
        <v>8.1999999999999993</v>
      </c>
      <c r="E1418" s="5">
        <f t="shared" si="29"/>
        <v>7.0666666666666664</v>
      </c>
      <c r="F1418" s="5">
        <f>AVERAGE((Table1[[#This Row],[thermo]]*$S$7),(Table1[[#This Row],[1022]]*$T$7),( Table1[[#This Row],[1020]]*$U$7))</f>
        <v>7.9495850264874548</v>
      </c>
      <c r="G1418" s="5">
        <f>AVERAGE((Table1[[#This Row],[thermo]]*$S$8),(Table1[[#This Row],[1022]]*$T$8),( Table1[[#This Row],[1020]]*$U$8))</f>
        <v>7.3841297889392763</v>
      </c>
      <c r="H1418" s="5">
        <v>6.4</v>
      </c>
      <c r="I1418" s="7">
        <v>7.9015380000000004</v>
      </c>
      <c r="J1418" s="7">
        <f>Table1[[#This Row],[modulair]]-Table1[[#This Row],[adjusted_weighted_FEM_avg]]</f>
        <v>-0.98412978893927594</v>
      </c>
      <c r="K1418" s="5">
        <f>Table1[[#This Row],[purpleair]]-Table1[[#This Row],[adjusted_weighted_FEM_avg]]</f>
        <v>0.5174082110607241</v>
      </c>
      <c r="L1418" s="5">
        <f>ABS(Table1[[#This Row],[modulair_err]])</f>
        <v>0.98412978893927594</v>
      </c>
      <c r="M1418" s="5">
        <f>ABS(Table1[[#This Row],[purpleair_err]])</f>
        <v>0.5174082110607241</v>
      </c>
      <c r="N1418" s="5">
        <f>Table1[[#This Row],[modulair_err]]^2</f>
        <v>0.96851144147766377</v>
      </c>
      <c r="O1418" s="5">
        <f>Table1[[#This Row],[purpleair_err]]^2</f>
        <v>0.2677112568730588</v>
      </c>
      <c r="P1418" s="5"/>
      <c r="Q1418" s="5"/>
    </row>
    <row r="1419" spans="1:17" x14ac:dyDescent="0.3">
      <c r="A1419" s="2">
        <v>45562.541666666701</v>
      </c>
      <c r="B1419" s="5">
        <v>6.6</v>
      </c>
      <c r="C1419" s="5">
        <v>7.8</v>
      </c>
      <c r="D1419" s="5">
        <v>3.5</v>
      </c>
      <c r="E1419" s="5">
        <f t="shared" si="29"/>
        <v>5.9666666666666659</v>
      </c>
      <c r="F1419" s="5">
        <f>AVERAGE((Table1[[#This Row],[thermo]]*$S$7),(Table1[[#This Row],[1022]]*$T$7),( Table1[[#This Row],[1020]]*$U$7))</f>
        <v>6.4282463624494772</v>
      </c>
      <c r="G1419" s="5">
        <f>AVERAGE((Table1[[#This Row],[thermo]]*$S$8),(Table1[[#This Row],[1022]]*$T$8),( Table1[[#This Row],[1020]]*$U$8))</f>
        <v>6.0957290923142828</v>
      </c>
      <c r="H1419" s="5">
        <v>4.4000000000000004</v>
      </c>
      <c r="I1419" s="7">
        <v>6.6214300000000001</v>
      </c>
      <c r="J1419" s="7">
        <f>Table1[[#This Row],[modulair]]-Table1[[#This Row],[adjusted_weighted_FEM_avg]]</f>
        <v>-1.6957290923142825</v>
      </c>
      <c r="K1419" s="5">
        <f>Table1[[#This Row],[purpleair]]-Table1[[#This Row],[adjusted_weighted_FEM_avg]]</f>
        <v>0.52570090768571731</v>
      </c>
      <c r="L1419" s="5">
        <f>ABS(Table1[[#This Row],[modulair_err]])</f>
        <v>1.6957290923142825</v>
      </c>
      <c r="M1419" s="5">
        <f>ABS(Table1[[#This Row],[purpleair_err]])</f>
        <v>0.52570090768571731</v>
      </c>
      <c r="N1419" s="5">
        <f>Table1[[#This Row],[modulair_err]]^2</f>
        <v>2.8754971545210202</v>
      </c>
      <c r="O1419" s="5">
        <f>Table1[[#This Row],[purpleair_err]]^2</f>
        <v>0.27636144434158705</v>
      </c>
      <c r="P1419" s="5"/>
      <c r="Q1419" s="5"/>
    </row>
    <row r="1420" spans="1:17" x14ac:dyDescent="0.3">
      <c r="A1420" s="2">
        <v>45562.583333333299</v>
      </c>
      <c r="B1420" s="5">
        <v>8.6999999999999993</v>
      </c>
      <c r="C1420" s="5">
        <v>4.7</v>
      </c>
      <c r="D1420" s="5">
        <v>1.2</v>
      </c>
      <c r="E1420" s="5">
        <f t="shared" si="29"/>
        <v>4.8666666666666663</v>
      </c>
      <c r="F1420" s="5">
        <f>AVERAGE((Table1[[#This Row],[thermo]]*$S$7),(Table1[[#This Row],[1022]]*$T$7),( Table1[[#This Row],[1020]]*$U$7))</f>
        <v>4.4119561896724742</v>
      </c>
      <c r="G1420" s="5">
        <f>AVERAGE((Table1[[#This Row],[thermo]]*$S$8),(Table1[[#This Row],[1022]]*$T$8),( Table1[[#This Row],[1020]]*$U$8))</f>
        <v>4.6659792954043402</v>
      </c>
      <c r="H1420" s="5">
        <v>3.4</v>
      </c>
      <c r="I1420" s="7">
        <v>5.6211419999999999</v>
      </c>
      <c r="J1420" s="7">
        <f>Table1[[#This Row],[modulair]]-Table1[[#This Row],[adjusted_weighted_FEM_avg]]</f>
        <v>-1.2659792954043403</v>
      </c>
      <c r="K1420" s="5">
        <f>Table1[[#This Row],[purpleair]]-Table1[[#This Row],[adjusted_weighted_FEM_avg]]</f>
        <v>0.95516270459565966</v>
      </c>
      <c r="L1420" s="5">
        <f>ABS(Table1[[#This Row],[modulair_err]])</f>
        <v>1.2659792954043403</v>
      </c>
      <c r="M1420" s="5">
        <f>ABS(Table1[[#This Row],[purpleair_err]])</f>
        <v>0.95516270459565966</v>
      </c>
      <c r="N1420" s="5">
        <f>Table1[[#This Row],[modulair_err]]^2</f>
        <v>1.60270357639247</v>
      </c>
      <c r="O1420" s="5">
        <f>Table1[[#This Row],[purpleair_err]]^2</f>
        <v>0.91233579225049544</v>
      </c>
      <c r="P1420" s="5"/>
      <c r="Q1420" s="5"/>
    </row>
    <row r="1421" spans="1:17" x14ac:dyDescent="0.3">
      <c r="A1421" s="2">
        <v>45562.625</v>
      </c>
      <c r="B1421" s="5">
        <v>6</v>
      </c>
      <c r="C1421" s="5">
        <v>4.8</v>
      </c>
      <c r="D1421" s="5">
        <v>1.7</v>
      </c>
      <c r="E1421" s="5">
        <f t="shared" si="29"/>
        <v>4.166666666666667</v>
      </c>
      <c r="F1421" s="5">
        <f>AVERAGE((Table1[[#This Row],[thermo]]*$S$7),(Table1[[#This Row],[1022]]*$T$7),( Table1[[#This Row],[1020]]*$U$7))</f>
        <v>4.1548500531017414</v>
      </c>
      <c r="G1421" s="5">
        <f>AVERAGE((Table1[[#This Row],[thermo]]*$S$8),(Table1[[#This Row],[1022]]*$T$8),( Table1[[#This Row],[1020]]*$U$8))</f>
        <v>4.132844612157367</v>
      </c>
      <c r="H1421" s="5">
        <v>3.6</v>
      </c>
      <c r="I1421" s="7">
        <v>5.71678</v>
      </c>
      <c r="J1421" s="7">
        <f>Table1[[#This Row],[modulair]]-Table1[[#This Row],[adjusted_weighted_FEM_avg]]</f>
        <v>-0.53284461215736689</v>
      </c>
      <c r="K1421" s="5">
        <f>Table1[[#This Row],[purpleair]]-Table1[[#This Row],[adjusted_weighted_FEM_avg]]</f>
        <v>1.583935387842633</v>
      </c>
      <c r="L1421" s="5">
        <f>ABS(Table1[[#This Row],[modulair_err]])</f>
        <v>0.53284461215736689</v>
      </c>
      <c r="M1421" s="5">
        <f>ABS(Table1[[#This Row],[purpleair_err]])</f>
        <v>1.583935387842633</v>
      </c>
      <c r="N1421" s="5">
        <f>Table1[[#This Row],[modulair_err]]^2</f>
        <v>0.28392338070513473</v>
      </c>
      <c r="O1421" s="5">
        <f>Table1[[#This Row],[purpleair_err]]^2</f>
        <v>2.5088513128601924</v>
      </c>
      <c r="P1421" s="5"/>
      <c r="Q1421" s="5"/>
    </row>
    <row r="1422" spans="1:17" x14ac:dyDescent="0.3">
      <c r="A1422" s="2">
        <v>45562.666666666701</v>
      </c>
      <c r="B1422" s="5">
        <v>19.399999999999999</v>
      </c>
      <c r="C1422" s="5">
        <v>2.2000000000000002</v>
      </c>
      <c r="D1422" s="5">
        <v>-1</v>
      </c>
      <c r="E1422" s="5">
        <f t="shared" si="29"/>
        <v>6.8666666666666663</v>
      </c>
      <c r="F1422" s="5">
        <f>AVERAGE((Table1[[#This Row],[thermo]]*$S$7),(Table1[[#This Row],[1022]]*$T$7),( Table1[[#This Row],[1020]]*$U$7))</f>
        <v>4.1911828960940785</v>
      </c>
      <c r="G1422" s="5">
        <f>AVERAGE((Table1[[#This Row],[thermo]]*$S$8),(Table1[[#This Row],[1022]]*$T$8),( Table1[[#This Row],[1020]]*$U$8))</f>
        <v>5.8511976732131155</v>
      </c>
      <c r="H1422" s="5">
        <v>3</v>
      </c>
      <c r="I1422" s="7">
        <v>5.4461630000000003</v>
      </c>
      <c r="J1422" s="7">
        <f>Table1[[#This Row],[modulair]]-Table1[[#This Row],[adjusted_weighted_FEM_avg]]</f>
        <v>-2.8511976732131155</v>
      </c>
      <c r="K1422" s="5">
        <f>Table1[[#This Row],[purpleair]]-Table1[[#This Row],[adjusted_weighted_FEM_avg]]</f>
        <v>-0.40503467321311515</v>
      </c>
      <c r="L1422" s="5">
        <f>ABS(Table1[[#This Row],[modulair_err]])</f>
        <v>2.8511976732131155</v>
      </c>
      <c r="M1422" s="5">
        <f>ABS(Table1[[#This Row],[purpleair_err]])</f>
        <v>0.40503467321311515</v>
      </c>
      <c r="N1422" s="5">
        <f>Table1[[#This Row],[modulair_err]]^2</f>
        <v>8.1293281717358834</v>
      </c>
      <c r="O1422" s="5">
        <f>Table1[[#This Row],[purpleair_err]]^2</f>
        <v>0.16405308650485498</v>
      </c>
      <c r="P1422" s="5"/>
      <c r="Q1422" s="5"/>
    </row>
    <row r="1423" spans="1:17" x14ac:dyDescent="0.3">
      <c r="A1423" s="2">
        <v>45562.708333333299</v>
      </c>
      <c r="B1423" s="5">
        <v>15.2</v>
      </c>
      <c r="C1423" s="5">
        <v>1.4</v>
      </c>
      <c r="D1423" s="5">
        <v>3</v>
      </c>
      <c r="E1423" s="5">
        <f t="shared" si="29"/>
        <v>6.5333333333333323</v>
      </c>
      <c r="F1423" s="5">
        <f>AVERAGE((Table1[[#This Row],[thermo]]*$S$7),(Table1[[#This Row],[1022]]*$T$7),( Table1[[#This Row],[1020]]*$U$7))</f>
        <v>4.1334321675236945</v>
      </c>
      <c r="G1423" s="5">
        <f>AVERAGE((Table1[[#This Row],[thermo]]*$S$8),(Table1[[#This Row],[1022]]*$T$8),( Table1[[#This Row],[1020]]*$U$8))</f>
        <v>5.6649602706787832</v>
      </c>
      <c r="H1423" s="5">
        <v>2.9</v>
      </c>
      <c r="I1423" s="7">
        <v>5.4731759999999996</v>
      </c>
      <c r="J1423" s="7">
        <f>Table1[[#This Row],[modulair]]-Table1[[#This Row],[adjusted_weighted_FEM_avg]]</f>
        <v>-2.7649602706787832</v>
      </c>
      <c r="K1423" s="5">
        <f>Table1[[#This Row],[purpleair]]-Table1[[#This Row],[adjusted_weighted_FEM_avg]]</f>
        <v>-0.19178427067878356</v>
      </c>
      <c r="L1423" s="5">
        <f>ABS(Table1[[#This Row],[modulair_err]])</f>
        <v>2.7649602706787832</v>
      </c>
      <c r="M1423" s="5">
        <f>ABS(Table1[[#This Row],[purpleair_err]])</f>
        <v>0.19178427067878356</v>
      </c>
      <c r="N1423" s="5">
        <f>Table1[[#This Row],[modulair_err]]^2</f>
        <v>7.64500529843209</v>
      </c>
      <c r="O1423" s="5">
        <f>Table1[[#This Row],[purpleair_err]]^2</f>
        <v>3.6781206479792924E-2</v>
      </c>
      <c r="P1423" s="5"/>
      <c r="Q1423" s="5"/>
    </row>
    <row r="1424" spans="1:17" x14ac:dyDescent="0.3">
      <c r="A1424" s="2">
        <v>45562.75</v>
      </c>
      <c r="B1424" s="5">
        <v>20.6</v>
      </c>
      <c r="C1424" s="5">
        <v>-4.8</v>
      </c>
      <c r="D1424" s="5">
        <v>11.8</v>
      </c>
      <c r="E1424" s="5">
        <f t="shared" si="29"/>
        <v>9.2000000000000011</v>
      </c>
      <c r="F1424" s="5">
        <f>AVERAGE((Table1[[#This Row],[thermo]]*$S$7),(Table1[[#This Row],[1022]]*$T$7),( Table1[[#This Row],[1020]]*$U$7))</f>
        <v>3.9528517593153345</v>
      </c>
      <c r="G1424" s="5">
        <f>AVERAGE((Table1[[#This Row],[thermo]]*$S$8),(Table1[[#This Row],[1022]]*$T$8),( Table1[[#This Row],[1020]]*$U$8))</f>
        <v>7.4259450020186675</v>
      </c>
      <c r="H1424" s="5">
        <v>3.2</v>
      </c>
      <c r="I1424" s="7">
        <v>5.199567</v>
      </c>
      <c r="J1424" s="7">
        <f>Table1[[#This Row],[modulair]]-Table1[[#This Row],[adjusted_weighted_FEM_avg]]</f>
        <v>-4.2259450020186673</v>
      </c>
      <c r="K1424" s="5">
        <f>Table1[[#This Row],[purpleair]]-Table1[[#This Row],[adjusted_weighted_FEM_avg]]</f>
        <v>-2.2263780020186674</v>
      </c>
      <c r="L1424" s="5">
        <f>ABS(Table1[[#This Row],[modulair_err]])</f>
        <v>4.2259450020186673</v>
      </c>
      <c r="M1424" s="5">
        <f>ABS(Table1[[#This Row],[purpleair_err]])</f>
        <v>2.2263780020186674</v>
      </c>
      <c r="N1424" s="5">
        <f>Table1[[#This Row],[modulair_err]]^2</f>
        <v>17.858611160086554</v>
      </c>
      <c r="O1424" s="5">
        <f>Table1[[#This Row],[purpleair_err]]^2</f>
        <v>4.9567590078726331</v>
      </c>
      <c r="P1424" s="5"/>
      <c r="Q1424" s="5"/>
    </row>
    <row r="1425" spans="1:17" x14ac:dyDescent="0.3">
      <c r="A1425" s="2">
        <v>45562.791666666701</v>
      </c>
      <c r="B1425" s="5">
        <v>16.5</v>
      </c>
      <c r="C1425" s="5">
        <v>1.8</v>
      </c>
      <c r="D1425" s="5">
        <v>9.3000000000000007</v>
      </c>
      <c r="E1425" s="5">
        <f t="shared" si="29"/>
        <v>9.2000000000000011</v>
      </c>
      <c r="F1425" s="5">
        <f>AVERAGE((Table1[[#This Row],[thermo]]*$S$7),(Table1[[#This Row],[1022]]*$T$7),( Table1[[#This Row],[1020]]*$U$7))</f>
        <v>6.2913307860109766</v>
      </c>
      <c r="G1425" s="5">
        <f>AVERAGE((Table1[[#This Row],[thermo]]*$S$8),(Table1[[#This Row],[1022]]*$T$8),( Table1[[#This Row],[1020]]*$U$8))</f>
        <v>8.2004020109752798</v>
      </c>
      <c r="H1425" s="5">
        <v>4.0999999999999996</v>
      </c>
      <c r="I1425" s="7">
        <v>5.1667630000000004</v>
      </c>
      <c r="J1425" s="7">
        <f>Table1[[#This Row],[modulair]]-Table1[[#This Row],[adjusted_weighted_FEM_avg]]</f>
        <v>-4.1004020109752801</v>
      </c>
      <c r="K1425" s="5">
        <f>Table1[[#This Row],[purpleair]]-Table1[[#This Row],[adjusted_weighted_FEM_avg]]</f>
        <v>-3.0336390109752793</v>
      </c>
      <c r="L1425" s="5">
        <f>ABS(Table1[[#This Row],[modulair_err]])</f>
        <v>4.1004020109752801</v>
      </c>
      <c r="M1425" s="5">
        <f>ABS(Table1[[#This Row],[purpleair_err]])</f>
        <v>3.0336390109752793</v>
      </c>
      <c r="N1425" s="5">
        <f>Table1[[#This Row],[modulair_err]]^2</f>
        <v>16.81329665161012</v>
      </c>
      <c r="O1425" s="5">
        <f>Table1[[#This Row],[purpleair_err]]^2</f>
        <v>9.2029656489110714</v>
      </c>
      <c r="P1425" s="5"/>
      <c r="Q1425" s="5"/>
    </row>
    <row r="1426" spans="1:17" x14ac:dyDescent="0.3">
      <c r="A1426" s="2">
        <v>45562.833333333299</v>
      </c>
      <c r="B1426" s="5">
        <v>19.399999999999999</v>
      </c>
      <c r="C1426" s="5">
        <v>2.2999999999999998</v>
      </c>
      <c r="D1426" s="5">
        <v>12.3</v>
      </c>
      <c r="E1426" s="5">
        <f t="shared" si="29"/>
        <v>11.333333333333334</v>
      </c>
      <c r="F1426" s="5">
        <f>AVERAGE((Table1[[#This Row],[thermo]]*$S$7),(Table1[[#This Row],[1022]]*$T$7),( Table1[[#This Row],[1020]]*$U$7))</f>
        <v>7.8722553766339729</v>
      </c>
      <c r="G1426" s="5">
        <f>AVERAGE((Table1[[#This Row],[thermo]]*$S$8),(Table1[[#This Row],[1022]]*$T$8),( Table1[[#This Row],[1020]]*$U$8))</f>
        <v>10.154119447600371</v>
      </c>
      <c r="H1426" s="5">
        <v>6.6</v>
      </c>
      <c r="I1426" s="7">
        <v>5.5630930000000003</v>
      </c>
      <c r="J1426" s="7">
        <f>Table1[[#This Row],[modulair]]-Table1[[#This Row],[adjusted_weighted_FEM_avg]]</f>
        <v>-3.554119447600371</v>
      </c>
      <c r="K1426" s="5">
        <f>Table1[[#This Row],[purpleair]]-Table1[[#This Row],[adjusted_weighted_FEM_avg]]</f>
        <v>-4.5910264476003704</v>
      </c>
      <c r="L1426" s="5">
        <f>ABS(Table1[[#This Row],[modulair_err]])</f>
        <v>3.554119447600371</v>
      </c>
      <c r="M1426" s="5">
        <f>ABS(Table1[[#This Row],[purpleair_err]])</f>
        <v>4.5910264476003704</v>
      </c>
      <c r="N1426" s="5">
        <f>Table1[[#This Row],[modulair_err]]^2</f>
        <v>12.631765047811166</v>
      </c>
      <c r="O1426" s="5">
        <f>Table1[[#This Row],[purpleair_err]]^2</f>
        <v>21.077523842566077</v>
      </c>
      <c r="P1426" s="5"/>
      <c r="Q1426" s="5"/>
    </row>
    <row r="1427" spans="1:17" x14ac:dyDescent="0.3">
      <c r="A1427" s="2">
        <v>45562.875</v>
      </c>
      <c r="B1427" s="5">
        <v>10.6</v>
      </c>
      <c r="C1427" s="5">
        <v>1.2</v>
      </c>
      <c r="D1427" s="5">
        <v>8.1999999999999993</v>
      </c>
      <c r="E1427" s="5">
        <f t="shared" si="29"/>
        <v>6.666666666666667</v>
      </c>
      <c r="F1427" s="5">
        <f>AVERAGE((Table1[[#This Row],[thermo]]*$S$7),(Table1[[#This Row],[1022]]*$T$7),( Table1[[#This Row],[1020]]*$U$7))</f>
        <v>4.6727398934644597</v>
      </c>
      <c r="G1427" s="5">
        <f>AVERAGE((Table1[[#This Row],[thermo]]*$S$8),(Table1[[#This Row],[1022]]*$T$8),( Table1[[#This Row],[1020]]*$U$8))</f>
        <v>5.9991007157433245</v>
      </c>
      <c r="H1427" s="5">
        <v>4.7</v>
      </c>
      <c r="I1427" s="7">
        <v>4.8076939999999997</v>
      </c>
      <c r="J1427" s="7">
        <f>Table1[[#This Row],[modulair]]-Table1[[#This Row],[adjusted_weighted_FEM_avg]]</f>
        <v>-1.2991007157433243</v>
      </c>
      <c r="K1427" s="5">
        <f>Table1[[#This Row],[purpleair]]-Table1[[#This Row],[adjusted_weighted_FEM_avg]]</f>
        <v>-1.1914067157433248</v>
      </c>
      <c r="L1427" s="5">
        <f>ABS(Table1[[#This Row],[modulair_err]])</f>
        <v>1.2991007157433243</v>
      </c>
      <c r="M1427" s="5">
        <f>ABS(Table1[[#This Row],[purpleair_err]])</f>
        <v>1.1914067157433248</v>
      </c>
      <c r="N1427" s="5">
        <f>Table1[[#This Row],[modulair_err]]^2</f>
        <v>1.6876626696448176</v>
      </c>
      <c r="O1427" s="5">
        <f>Table1[[#This Row],[purpleair_err]]^2</f>
        <v>1.4194499623182955</v>
      </c>
      <c r="P1427" s="5"/>
      <c r="Q1427" s="5"/>
    </row>
    <row r="1428" spans="1:17" x14ac:dyDescent="0.3">
      <c r="A1428" s="2">
        <v>45562.916666666701</v>
      </c>
      <c r="B1428" s="5">
        <v>9</v>
      </c>
      <c r="C1428" s="5">
        <v>3.1</v>
      </c>
      <c r="D1428" s="5">
        <v>4</v>
      </c>
      <c r="E1428" s="5">
        <f t="shared" si="29"/>
        <v>5.3666666666666671</v>
      </c>
      <c r="F1428" s="5">
        <f>AVERAGE((Table1[[#This Row],[thermo]]*$S$7),(Table1[[#This Row],[1022]]*$T$7),( Table1[[#This Row],[1020]]*$U$7))</f>
        <v>4.3274972690534845</v>
      </c>
      <c r="G1428" s="5">
        <f>AVERAGE((Table1[[#This Row],[thermo]]*$S$8),(Table1[[#This Row],[1022]]*$T$8),( Table1[[#This Row],[1020]]*$U$8))</f>
        <v>4.9926264764836477</v>
      </c>
      <c r="H1428" s="5">
        <v>4.5</v>
      </c>
      <c r="I1428" s="7">
        <v>4.3169320000000004</v>
      </c>
      <c r="J1428" s="7">
        <f>Table1[[#This Row],[modulair]]-Table1[[#This Row],[adjusted_weighted_FEM_avg]]</f>
        <v>-0.49262647648364766</v>
      </c>
      <c r="K1428" s="5">
        <f>Table1[[#This Row],[purpleair]]-Table1[[#This Row],[adjusted_weighted_FEM_avg]]</f>
        <v>-0.67569447648364722</v>
      </c>
      <c r="L1428" s="5">
        <f>ABS(Table1[[#This Row],[modulair_err]])</f>
        <v>0.49262647648364766</v>
      </c>
      <c r="M1428" s="5">
        <f>ABS(Table1[[#This Row],[purpleair_err]])</f>
        <v>0.67569447648364722</v>
      </c>
      <c r="N1428" s="5">
        <f>Table1[[#This Row],[modulair_err]]^2</f>
        <v>0.24268084533269385</v>
      </c>
      <c r="O1428" s="5">
        <f>Table1[[#This Row],[purpleair_err]]^2</f>
        <v>0.45656302555051009</v>
      </c>
      <c r="P1428" s="5"/>
      <c r="Q1428" s="5"/>
    </row>
    <row r="1429" spans="1:17" x14ac:dyDescent="0.3">
      <c r="A1429" s="2">
        <v>45562.958333333299</v>
      </c>
      <c r="B1429" s="5">
        <v>7.1</v>
      </c>
      <c r="C1429" s="5">
        <v>3.7</v>
      </c>
      <c r="D1429" s="5">
        <v>1.7</v>
      </c>
      <c r="E1429" s="5">
        <f t="shared" si="29"/>
        <v>4.166666666666667</v>
      </c>
      <c r="F1429" s="5">
        <f>AVERAGE((Table1[[#This Row],[thermo]]*$S$7),(Table1[[#This Row],[1022]]*$T$7),( Table1[[#This Row],[1020]]*$U$7))</f>
        <v>3.7209034361996518</v>
      </c>
      <c r="G1429" s="5">
        <f>AVERAGE((Table1[[#This Row],[thermo]]*$S$8),(Table1[[#This Row],[1022]]*$T$8),( Table1[[#This Row],[1020]]*$U$8))</f>
        <v>3.9835338386801951</v>
      </c>
      <c r="H1429" s="5">
        <v>4.7</v>
      </c>
      <c r="I1429" s="7">
        <v>4.0688599999999999</v>
      </c>
      <c r="J1429" s="7">
        <f>Table1[[#This Row],[modulair]]-Table1[[#This Row],[adjusted_weighted_FEM_avg]]</f>
        <v>0.71646616131980512</v>
      </c>
      <c r="K1429" s="5">
        <f>Table1[[#This Row],[purpleair]]-Table1[[#This Row],[adjusted_weighted_FEM_avg]]</f>
        <v>8.5326161319804861E-2</v>
      </c>
      <c r="L1429" s="5">
        <f>ABS(Table1[[#This Row],[modulair_err]])</f>
        <v>0.71646616131980512</v>
      </c>
      <c r="M1429" s="5">
        <f>ABS(Table1[[#This Row],[purpleair_err]])</f>
        <v>8.5326161319804861E-2</v>
      </c>
      <c r="N1429" s="5">
        <f>Table1[[#This Row],[modulair_err]]^2</f>
        <v>0.51332376031633697</v>
      </c>
      <c r="O1429" s="5">
        <f>Table1[[#This Row],[purpleair_err]]^2</f>
        <v>7.2805538055733636E-3</v>
      </c>
      <c r="P1429" s="5"/>
      <c r="Q1429" s="5"/>
    </row>
    <row r="1430" spans="1:17" x14ac:dyDescent="0.3">
      <c r="A1430" s="2">
        <v>45563</v>
      </c>
      <c r="B1430" s="5">
        <v>11.4</v>
      </c>
      <c r="C1430" s="5">
        <v>3.5</v>
      </c>
      <c r="D1430" s="5">
        <v>2.7</v>
      </c>
      <c r="E1430" s="5">
        <f t="shared" si="29"/>
        <v>5.8666666666666671</v>
      </c>
      <c r="F1430" s="5">
        <f>AVERAGE((Table1[[#This Row],[thermo]]*$S$7),(Table1[[#This Row],[1022]]*$T$7),( Table1[[#This Row],[1020]]*$U$7))</f>
        <v>4.5971030908116735</v>
      </c>
      <c r="G1430" s="5">
        <f>AVERAGE((Table1[[#This Row],[thermo]]*$S$8),(Table1[[#This Row],[1022]]*$T$8),( Table1[[#This Row],[1020]]*$U$8))</f>
        <v>5.3916392748312809</v>
      </c>
      <c r="H1430" s="5">
        <v>3.7</v>
      </c>
      <c r="I1430" s="7">
        <v>3.3158720000000002</v>
      </c>
      <c r="J1430" s="7">
        <f>Table1[[#This Row],[modulair]]-Table1[[#This Row],[adjusted_weighted_FEM_avg]]</f>
        <v>-1.6916392748312807</v>
      </c>
      <c r="K1430" s="5">
        <f>Table1[[#This Row],[purpleair]]-Table1[[#This Row],[adjusted_weighted_FEM_avg]]</f>
        <v>-2.0757672748312808</v>
      </c>
      <c r="L1430" s="5">
        <f>ABS(Table1[[#This Row],[modulair_err]])</f>
        <v>1.6916392748312807</v>
      </c>
      <c r="M1430" s="5">
        <f>ABS(Table1[[#This Row],[purpleair_err]])</f>
        <v>2.0757672748312808</v>
      </c>
      <c r="N1430" s="5">
        <f>Table1[[#This Row],[modulair_err]]^2</f>
        <v>2.8616434361517014</v>
      </c>
      <c r="O1430" s="5">
        <f>Table1[[#This Row],[purpleair_err]]^2</f>
        <v>4.308809779260482</v>
      </c>
      <c r="P1430" s="5"/>
      <c r="Q1430" s="5"/>
    </row>
    <row r="1431" spans="1:17" x14ac:dyDescent="0.3">
      <c r="A1431" s="2">
        <v>45563.041666666701</v>
      </c>
      <c r="B1431" s="5">
        <v>7.3</v>
      </c>
      <c r="C1431" s="5">
        <v>2.2999999999999998</v>
      </c>
      <c r="D1431" s="5">
        <v>4.5</v>
      </c>
      <c r="E1431" s="5">
        <f t="shared" si="29"/>
        <v>4.7</v>
      </c>
      <c r="F1431" s="5">
        <f>AVERAGE((Table1[[#This Row],[thermo]]*$S$7),(Table1[[#This Row],[1022]]*$T$7),( Table1[[#This Row],[1020]]*$U$7))</f>
        <v>3.7319913273271776</v>
      </c>
      <c r="G1431" s="5">
        <f>AVERAGE((Table1[[#This Row],[thermo]]*$S$8),(Table1[[#This Row],[1022]]*$T$8),( Table1[[#This Row],[1020]]*$U$8))</f>
        <v>4.3645184291336552</v>
      </c>
      <c r="H1431" s="5">
        <v>3.2</v>
      </c>
      <c r="I1431" s="7">
        <v>2.8211333000000001</v>
      </c>
      <c r="J1431" s="7">
        <f>Table1[[#This Row],[modulair]]-Table1[[#This Row],[adjusted_weighted_FEM_avg]]</f>
        <v>-1.164518429133655</v>
      </c>
      <c r="K1431" s="5">
        <f>Table1[[#This Row],[purpleair]]-Table1[[#This Row],[adjusted_weighted_FEM_avg]]</f>
        <v>-1.5433851291336551</v>
      </c>
      <c r="L1431" s="5">
        <f>ABS(Table1[[#This Row],[modulair_err]])</f>
        <v>1.164518429133655</v>
      </c>
      <c r="M1431" s="5">
        <f>ABS(Table1[[#This Row],[purpleair_err]])</f>
        <v>1.5433851291336551</v>
      </c>
      <c r="N1431" s="5">
        <f>Table1[[#This Row],[modulair_err]]^2</f>
        <v>1.3561031717919154</v>
      </c>
      <c r="O1431" s="5">
        <f>Table1[[#This Row],[purpleair_err]]^2</f>
        <v>2.3820376568309092</v>
      </c>
      <c r="P1431" s="5"/>
      <c r="Q1431" s="5"/>
    </row>
    <row r="1432" spans="1:17" x14ac:dyDescent="0.3">
      <c r="A1432" s="2">
        <v>45563.083333333299</v>
      </c>
      <c r="B1432" s="5">
        <v>2.6</v>
      </c>
      <c r="C1432" s="5">
        <v>0.9</v>
      </c>
      <c r="D1432" s="5">
        <v>3.7</v>
      </c>
      <c r="E1432" s="5">
        <f t="shared" si="29"/>
        <v>2.4</v>
      </c>
      <c r="F1432" s="5">
        <f>AVERAGE((Table1[[#This Row],[thermo]]*$S$7),(Table1[[#This Row],[1022]]*$T$7),( Table1[[#This Row],[1020]]*$U$7))</f>
        <v>1.9461589641681185</v>
      </c>
      <c r="G1432" s="5">
        <f>AVERAGE((Table1[[#This Row],[thermo]]*$S$8),(Table1[[#This Row],[1022]]*$T$8),( Table1[[#This Row],[1020]]*$U$8))</f>
        <v>2.2595263683951958</v>
      </c>
      <c r="H1432" s="5">
        <v>2.8</v>
      </c>
      <c r="I1432" s="7">
        <v>2.2355399999999999</v>
      </c>
      <c r="J1432" s="7">
        <f>Table1[[#This Row],[modulair]]-Table1[[#This Row],[adjusted_weighted_FEM_avg]]</f>
        <v>0.54047363160480399</v>
      </c>
      <c r="K1432" s="5">
        <f>Table1[[#This Row],[purpleair]]-Table1[[#This Row],[adjusted_weighted_FEM_avg]]</f>
        <v>-2.3986368395195967E-2</v>
      </c>
      <c r="L1432" s="5">
        <f>ABS(Table1[[#This Row],[modulair_err]])</f>
        <v>0.54047363160480399</v>
      </c>
      <c r="M1432" s="5">
        <f>ABS(Table1[[#This Row],[purpleair_err]])</f>
        <v>2.3986368395195967E-2</v>
      </c>
      <c r="N1432" s="5">
        <f>Table1[[#This Row],[modulair_err]]^2</f>
        <v>0.29211174646008536</v>
      </c>
      <c r="O1432" s="5">
        <f>Table1[[#This Row],[purpleair_err]]^2</f>
        <v>5.7534586879005596E-4</v>
      </c>
      <c r="P1432" s="5"/>
      <c r="Q1432" s="5"/>
    </row>
    <row r="1433" spans="1:17" x14ac:dyDescent="0.3">
      <c r="A1433" s="2">
        <v>45563.125</v>
      </c>
      <c r="B1433" s="5">
        <v>4.2</v>
      </c>
      <c r="C1433" s="5">
        <v>3.8</v>
      </c>
      <c r="D1433" s="5">
        <v>2.7</v>
      </c>
      <c r="E1433" s="5">
        <f t="shared" si="29"/>
        <v>3.5666666666666664</v>
      </c>
      <c r="F1433" s="5">
        <f>AVERAGE((Table1[[#This Row],[thermo]]*$S$7),(Table1[[#This Row],[1022]]*$T$7),( Table1[[#This Row],[1020]]*$U$7))</f>
        <v>3.566779715137979</v>
      </c>
      <c r="G1433" s="5">
        <f>AVERAGE((Table1[[#This Row],[thermo]]*$S$8),(Table1[[#This Row],[1022]]*$T$8),( Table1[[#This Row],[1020]]*$U$8))</f>
        <v>3.5562506698585068</v>
      </c>
      <c r="H1433" s="5">
        <v>3</v>
      </c>
      <c r="I1433" s="7">
        <v>2.7237887000000001</v>
      </c>
      <c r="J1433" s="7">
        <f>Table1[[#This Row],[modulair]]-Table1[[#This Row],[adjusted_weighted_FEM_avg]]</f>
        <v>-0.5562506698585068</v>
      </c>
      <c r="K1433" s="5">
        <f>Table1[[#This Row],[purpleair]]-Table1[[#This Row],[adjusted_weighted_FEM_avg]]</f>
        <v>-0.83246196985850673</v>
      </c>
      <c r="L1433" s="5">
        <f>ABS(Table1[[#This Row],[modulair_err]])</f>
        <v>0.5562506698585068</v>
      </c>
      <c r="M1433" s="5">
        <f>ABS(Table1[[#This Row],[purpleair_err]])</f>
        <v>0.83246196985850673</v>
      </c>
      <c r="N1433" s="5">
        <f>Table1[[#This Row],[modulair_err]]^2</f>
        <v>0.30941480771803753</v>
      </c>
      <c r="O1433" s="5">
        <f>Table1[[#This Row],[purpleair_err]]^2</f>
        <v>0.69299293126070538</v>
      </c>
      <c r="P1433" s="5"/>
      <c r="Q1433" s="5"/>
    </row>
    <row r="1434" spans="1:17" x14ac:dyDescent="0.3">
      <c r="A1434" s="2">
        <v>45563.166666666701</v>
      </c>
      <c r="B1434" s="5">
        <v>7</v>
      </c>
      <c r="C1434" s="5">
        <v>-2</v>
      </c>
      <c r="D1434" s="5">
        <v>-0.2</v>
      </c>
      <c r="E1434" s="5">
        <f t="shared" si="29"/>
        <v>1.5999999999999999</v>
      </c>
      <c r="F1434" s="5">
        <f>AVERAGE((Table1[[#This Row],[thermo]]*$S$7),(Table1[[#This Row],[1022]]*$T$7),( Table1[[#This Row],[1020]]*$U$7))</f>
        <v>-1.1133413839371756E-2</v>
      </c>
      <c r="G1434" s="5">
        <f>AVERAGE((Table1[[#This Row],[thermo]]*$S$8),(Table1[[#This Row],[1022]]*$T$8),( Table1[[#This Row],[1020]]*$U$8))</f>
        <v>1.0239330645566287</v>
      </c>
      <c r="H1434" s="5">
        <v>2.9</v>
      </c>
      <c r="I1434" s="7">
        <v>2.5225213000000002</v>
      </c>
      <c r="J1434" s="7">
        <f>Table1[[#This Row],[modulair]]-Table1[[#This Row],[adjusted_weighted_FEM_avg]]</f>
        <v>1.8760669354433712</v>
      </c>
      <c r="K1434" s="5">
        <f>Table1[[#This Row],[purpleair]]-Table1[[#This Row],[adjusted_weighted_FEM_avg]]</f>
        <v>1.4985882354433715</v>
      </c>
      <c r="L1434" s="5">
        <f>ABS(Table1[[#This Row],[modulair_err]])</f>
        <v>1.8760669354433712</v>
      </c>
      <c r="M1434" s="5">
        <f>ABS(Table1[[#This Row],[purpleair_err]])</f>
        <v>1.4985882354433715</v>
      </c>
      <c r="N1434" s="5">
        <f>Table1[[#This Row],[modulair_err]]^2</f>
        <v>3.5196271462638822</v>
      </c>
      <c r="O1434" s="5">
        <f>Table1[[#This Row],[purpleair_err]]^2</f>
        <v>2.2457666994092778</v>
      </c>
      <c r="P1434" s="5"/>
      <c r="Q1434" s="5"/>
    </row>
    <row r="1435" spans="1:17" x14ac:dyDescent="0.3">
      <c r="A1435" s="2">
        <v>45563.208333333299</v>
      </c>
      <c r="B1435" s="5">
        <v>5.9</v>
      </c>
      <c r="C1435" s="5">
        <v>-0.1</v>
      </c>
      <c r="D1435" s="5">
        <v>-2.7</v>
      </c>
      <c r="E1435" s="5">
        <f t="shared" si="29"/>
        <v>1.0333333333333334</v>
      </c>
      <c r="F1435" s="5">
        <f>AVERAGE((Table1[[#This Row],[thermo]]*$S$7),(Table1[[#This Row],[1022]]*$T$7),( Table1[[#This Row],[1020]]*$U$7))</f>
        <v>0.19020381137212614</v>
      </c>
      <c r="G1435" s="5">
        <f>AVERAGE((Table1[[#This Row],[thermo]]*$S$8),(Table1[[#This Row],[1022]]*$T$8),( Table1[[#This Row],[1020]]*$U$8))</f>
        <v>0.69819592731598734</v>
      </c>
      <c r="H1435" s="5">
        <v>2.7</v>
      </c>
      <c r="I1435" s="7">
        <v>2.2563213000000002</v>
      </c>
      <c r="J1435" s="7">
        <f>Table1[[#This Row],[modulair]]-Table1[[#This Row],[adjusted_weighted_FEM_avg]]</f>
        <v>2.0018040726840129</v>
      </c>
      <c r="K1435" s="5">
        <f>Table1[[#This Row],[purpleair]]-Table1[[#This Row],[adjusted_weighted_FEM_avg]]</f>
        <v>1.558125372684013</v>
      </c>
      <c r="L1435" s="5">
        <f>ABS(Table1[[#This Row],[modulair_err]])</f>
        <v>2.0018040726840129</v>
      </c>
      <c r="M1435" s="5">
        <f>ABS(Table1[[#This Row],[purpleair_err]])</f>
        <v>1.558125372684013</v>
      </c>
      <c r="N1435" s="5">
        <f>Table1[[#This Row],[modulair_err]]^2</f>
        <v>4.0072195454143014</v>
      </c>
      <c r="O1435" s="5">
        <f>Table1[[#This Row],[purpleair_err]]^2</f>
        <v>2.4277546770016944</v>
      </c>
      <c r="P1435" s="5"/>
      <c r="Q1435" s="5"/>
    </row>
    <row r="1436" spans="1:17" x14ac:dyDescent="0.3">
      <c r="A1436" s="2">
        <v>45563.25</v>
      </c>
      <c r="B1436" s="5">
        <v>8.3000000000000007</v>
      </c>
      <c r="C1436" s="5">
        <v>2.9</v>
      </c>
      <c r="D1436" s="5">
        <v>-3.8</v>
      </c>
      <c r="E1436" s="5">
        <f t="shared" si="29"/>
        <v>2.4666666666666672</v>
      </c>
      <c r="F1436" s="5">
        <f>AVERAGE((Table1[[#This Row],[thermo]]*$S$7),(Table1[[#This Row],[1022]]*$T$7),( Table1[[#This Row],[1020]]*$U$7))</f>
        <v>1.9728456426407677</v>
      </c>
      <c r="G1436" s="5">
        <f>AVERAGE((Table1[[#This Row],[thermo]]*$S$8),(Table1[[#This Row],[1022]]*$T$8),( Table1[[#This Row],[1020]]*$U$8))</f>
        <v>2.2211575983001182</v>
      </c>
      <c r="H1436" s="5">
        <v>3.6</v>
      </c>
      <c r="I1436" s="7">
        <v>2.5732753000000002</v>
      </c>
      <c r="J1436" s="7">
        <f>Table1[[#This Row],[modulair]]-Table1[[#This Row],[adjusted_weighted_FEM_avg]]</f>
        <v>1.3788424016998819</v>
      </c>
      <c r="K1436" s="5">
        <f>Table1[[#This Row],[purpleair]]-Table1[[#This Row],[adjusted_weighted_FEM_avg]]</f>
        <v>0.35211770169988199</v>
      </c>
      <c r="L1436" s="5">
        <f>ABS(Table1[[#This Row],[modulair_err]])</f>
        <v>1.3788424016998819</v>
      </c>
      <c r="M1436" s="5">
        <f>ABS(Table1[[#This Row],[purpleair_err]])</f>
        <v>0.35211770169988199</v>
      </c>
      <c r="N1436" s="5">
        <f>Table1[[#This Row],[modulair_err]]^2</f>
        <v>1.9012063687254985</v>
      </c>
      <c r="O1436" s="5">
        <f>Table1[[#This Row],[purpleair_err]]^2</f>
        <v>0.12398687585040707</v>
      </c>
      <c r="P1436" s="5"/>
      <c r="Q1436" s="5"/>
    </row>
    <row r="1437" spans="1:17" x14ac:dyDescent="0.3">
      <c r="A1437" s="2">
        <v>45563.291666666701</v>
      </c>
      <c r="B1437" s="5">
        <v>-11.9</v>
      </c>
      <c r="C1437" s="5">
        <v>4.3</v>
      </c>
      <c r="D1437" s="5">
        <v>4.9000000000000004</v>
      </c>
      <c r="E1437" s="5">
        <f t="shared" si="29"/>
        <v>-0.9</v>
      </c>
      <c r="F1437" s="5">
        <f>AVERAGE((Table1[[#This Row],[thermo]]*$S$7),(Table1[[#This Row],[1022]]*$T$7),( Table1[[#This Row],[1020]]*$U$7))</f>
        <v>1.7666495725167224</v>
      </c>
      <c r="G1437" s="5">
        <f>AVERAGE((Table1[[#This Row],[thermo]]*$S$8),(Table1[[#This Row],[1022]]*$T$8),( Table1[[#This Row],[1020]]*$U$8))</f>
        <v>8.7498453369535767E-2</v>
      </c>
      <c r="H1437" s="5">
        <v>3.4</v>
      </c>
      <c r="I1437" s="7">
        <v>3.4010666999999999</v>
      </c>
      <c r="J1437" s="7">
        <f>Table1[[#This Row],[modulair]]-Table1[[#This Row],[adjusted_weighted_FEM_avg]]</f>
        <v>3.3125015466304641</v>
      </c>
      <c r="K1437" s="5">
        <f>Table1[[#This Row],[purpleair]]-Table1[[#This Row],[adjusted_weighted_FEM_avg]]</f>
        <v>3.3135682466304641</v>
      </c>
      <c r="L1437" s="5">
        <f>ABS(Table1[[#This Row],[modulair_err]])</f>
        <v>3.3125015466304641</v>
      </c>
      <c r="M1437" s="5">
        <f>ABS(Table1[[#This Row],[purpleair_err]])</f>
        <v>3.3135682466304641</v>
      </c>
      <c r="N1437" s="5">
        <f>Table1[[#This Row],[modulair_err]]^2</f>
        <v>10.972666496429216</v>
      </c>
      <c r="O1437" s="5">
        <f>Table1[[#This Row],[purpleair_err]]^2</f>
        <v>10.979734525077689</v>
      </c>
      <c r="P1437" s="5"/>
      <c r="Q1437" s="5"/>
    </row>
    <row r="1438" spans="1:17" x14ac:dyDescent="0.3">
      <c r="A1438" s="2">
        <v>45563.333333333299</v>
      </c>
      <c r="B1438" s="5">
        <v>-33</v>
      </c>
      <c r="C1438" s="5">
        <v>5</v>
      </c>
      <c r="D1438" s="5">
        <v>6.7</v>
      </c>
      <c r="E1438" s="5">
        <f t="shared" si="29"/>
        <v>-7.1000000000000005</v>
      </c>
      <c r="F1438" s="5">
        <f>AVERAGE((Table1[[#This Row],[thermo]]*$S$7),(Table1[[#This Row],[1022]]*$T$7),( Table1[[#This Row],[1020]]*$U$7))</f>
        <v>-0.8626794896397264</v>
      </c>
      <c r="G1438" s="5">
        <f>AVERAGE((Table1[[#This Row],[thermo]]*$S$8),(Table1[[#This Row],[1022]]*$T$8),( Table1[[#This Row],[1020]]*$U$8))</f>
        <v>-4.7874113636276441</v>
      </c>
      <c r="H1438" s="5">
        <v>4.4000000000000004</v>
      </c>
      <c r="I1438" s="7">
        <v>4.0935946999999997</v>
      </c>
      <c r="J1438" s="7">
        <f>Table1[[#This Row],[modulair]]-Table1[[#This Row],[adjusted_weighted_FEM_avg]]</f>
        <v>9.1874113636276444</v>
      </c>
      <c r="K1438" s="5">
        <f>Table1[[#This Row],[purpleair]]-Table1[[#This Row],[adjusted_weighted_FEM_avg]]</f>
        <v>8.8810060636276447</v>
      </c>
      <c r="L1438" s="5">
        <f>ABS(Table1[[#This Row],[modulair_err]])</f>
        <v>9.1874113636276444</v>
      </c>
      <c r="M1438" s="5">
        <f>ABS(Table1[[#This Row],[purpleair_err]])</f>
        <v>8.8810060636276447</v>
      </c>
      <c r="N1438" s="5">
        <f>Table1[[#This Row],[modulair_err]]^2</f>
        <v>84.408527564514372</v>
      </c>
      <c r="O1438" s="5">
        <f>Table1[[#This Row],[purpleair_err]]^2</f>
        <v>78.872268702190993</v>
      </c>
      <c r="P1438" s="5"/>
      <c r="Q1438" s="5"/>
    </row>
    <row r="1439" spans="1:17" x14ac:dyDescent="0.3">
      <c r="A1439" s="2">
        <v>45563.375</v>
      </c>
      <c r="B1439" s="5">
        <v>-11.6</v>
      </c>
      <c r="C1439" s="5">
        <v>5.0999999999999996</v>
      </c>
      <c r="D1439" s="5">
        <v>6.7</v>
      </c>
      <c r="E1439" s="5">
        <f t="shared" si="29"/>
        <v>6.6666666666666721E-2</v>
      </c>
      <c r="F1439" s="5">
        <f>AVERAGE((Table1[[#This Row],[thermo]]*$S$7),(Table1[[#This Row],[1022]]*$T$7),( Table1[[#This Row],[1020]]*$U$7))</f>
        <v>2.7559669766796149</v>
      </c>
      <c r="G1439" s="5">
        <f>AVERAGE((Table1[[#This Row],[thermo]]*$S$8),(Table1[[#This Row],[1022]]*$T$8),( Table1[[#This Row],[1020]]*$U$8))</f>
        <v>1.0720114862054386</v>
      </c>
      <c r="H1439" s="5">
        <v>4.5</v>
      </c>
      <c r="I1439" s="7">
        <v>4.8218306999999996</v>
      </c>
      <c r="J1439" s="7">
        <f>Table1[[#This Row],[modulair]]-Table1[[#This Row],[adjusted_weighted_FEM_avg]]</f>
        <v>3.4279885137945616</v>
      </c>
      <c r="K1439" s="5">
        <f>Table1[[#This Row],[purpleair]]-Table1[[#This Row],[adjusted_weighted_FEM_avg]]</f>
        <v>3.7498192137945612</v>
      </c>
      <c r="L1439" s="5">
        <f>ABS(Table1[[#This Row],[modulair_err]])</f>
        <v>3.4279885137945616</v>
      </c>
      <c r="M1439" s="5">
        <f>ABS(Table1[[#This Row],[purpleair_err]])</f>
        <v>3.7498192137945612</v>
      </c>
      <c r="N1439" s="5">
        <f>Table1[[#This Row],[modulair_err]]^2</f>
        <v>11.751105250707447</v>
      </c>
      <c r="O1439" s="5">
        <f>Table1[[#This Row],[purpleair_err]]^2</f>
        <v>14.061144136142861</v>
      </c>
      <c r="P1439" s="5"/>
      <c r="Q1439" s="5"/>
    </row>
    <row r="1440" spans="1:17" x14ac:dyDescent="0.3">
      <c r="A1440" s="2">
        <v>45563.416666666701</v>
      </c>
      <c r="B1440" s="5">
        <v>-8.6</v>
      </c>
      <c r="C1440" s="5">
        <v>7.4</v>
      </c>
      <c r="D1440" s="5">
        <v>8.1999999999999993</v>
      </c>
      <c r="E1440" s="5">
        <f t="shared" si="29"/>
        <v>2.3333333333333335</v>
      </c>
      <c r="F1440" s="5">
        <f>AVERAGE((Table1[[#This Row],[thermo]]*$S$7),(Table1[[#This Row],[1022]]*$T$7),( Table1[[#This Row],[1020]]*$U$7))</f>
        <v>4.9544553339149813</v>
      </c>
      <c r="G1440" s="5">
        <f>AVERAGE((Table1[[#This Row],[thermo]]*$S$8),(Table1[[#This Row],[1022]]*$T$8),( Table1[[#This Row],[1020]]*$U$8))</f>
        <v>3.3059710479807163</v>
      </c>
      <c r="H1440" s="5">
        <v>4.5</v>
      </c>
      <c r="I1440" s="7">
        <v>5.375845</v>
      </c>
      <c r="J1440" s="7">
        <f>Table1[[#This Row],[modulair]]-Table1[[#This Row],[adjusted_weighted_FEM_avg]]</f>
        <v>1.1940289520192837</v>
      </c>
      <c r="K1440" s="5">
        <f>Table1[[#This Row],[purpleair]]-Table1[[#This Row],[adjusted_weighted_FEM_avg]]</f>
        <v>2.0698739520192837</v>
      </c>
      <c r="L1440" s="5">
        <f>ABS(Table1[[#This Row],[modulair_err]])</f>
        <v>1.1940289520192837</v>
      </c>
      <c r="M1440" s="5">
        <f>ABS(Table1[[#This Row],[purpleair_err]])</f>
        <v>2.0698739520192837</v>
      </c>
      <c r="N1440" s="5">
        <f>Table1[[#This Row],[modulair_err]]^2</f>
        <v>1.425705138260269</v>
      </c>
      <c r="O1440" s="5">
        <f>Table1[[#This Row],[purpleair_err]]^2</f>
        <v>4.2843781772479277</v>
      </c>
      <c r="P1440" s="5"/>
      <c r="Q1440" s="5"/>
    </row>
    <row r="1441" spans="1:17" x14ac:dyDescent="0.3">
      <c r="A1441" s="2">
        <v>45563.458333333299</v>
      </c>
      <c r="B1441" s="5">
        <v>-1.8</v>
      </c>
      <c r="C1441" s="5">
        <v>5.7</v>
      </c>
      <c r="D1441" s="5">
        <v>4.7</v>
      </c>
      <c r="E1441" s="5">
        <f t="shared" si="29"/>
        <v>2.8666666666666671</v>
      </c>
      <c r="F1441" s="5">
        <f>AVERAGE((Table1[[#This Row],[thermo]]*$S$7),(Table1[[#This Row],[1022]]*$T$7),( Table1[[#This Row],[1020]]*$U$7))</f>
        <v>4.1788884474189887</v>
      </c>
      <c r="G1441" s="5">
        <f>AVERAGE((Table1[[#This Row],[thermo]]*$S$8),(Table1[[#This Row],[1022]]*$T$8),( Table1[[#This Row],[1020]]*$U$8))</f>
        <v>3.3402872859907604</v>
      </c>
      <c r="H1441" s="5">
        <v>4.8</v>
      </c>
      <c r="I1441" s="7">
        <v>5.9169910000000003</v>
      </c>
      <c r="J1441" s="7">
        <f>Table1[[#This Row],[modulair]]-Table1[[#This Row],[adjusted_weighted_FEM_avg]]</f>
        <v>1.4597127140092394</v>
      </c>
      <c r="K1441" s="5">
        <f>Table1[[#This Row],[purpleair]]-Table1[[#This Row],[adjusted_weighted_FEM_avg]]</f>
        <v>2.5767037140092399</v>
      </c>
      <c r="L1441" s="5">
        <f>ABS(Table1[[#This Row],[modulair_err]])</f>
        <v>1.4597127140092394</v>
      </c>
      <c r="M1441" s="5">
        <f>ABS(Table1[[#This Row],[purpleair_err]])</f>
        <v>2.5767037140092399</v>
      </c>
      <c r="N1441" s="5">
        <f>Table1[[#This Row],[modulair_err]]^2</f>
        <v>2.1307612074402194</v>
      </c>
      <c r="O1441" s="5">
        <f>Table1[[#This Row],[purpleair_err]]^2</f>
        <v>6.6394020297890108</v>
      </c>
      <c r="P1441" s="5"/>
      <c r="Q1441" s="5"/>
    </row>
    <row r="1442" spans="1:17" x14ac:dyDescent="0.3">
      <c r="A1442" s="2">
        <v>45563.5</v>
      </c>
      <c r="B1442" s="5">
        <v>2.2999999999999998</v>
      </c>
      <c r="C1442" s="5">
        <v>8.1</v>
      </c>
      <c r="D1442" s="5">
        <v>0.2</v>
      </c>
      <c r="E1442" s="5">
        <f t="shared" si="29"/>
        <v>3.5333333333333328</v>
      </c>
      <c r="F1442" s="5">
        <f>AVERAGE((Table1[[#This Row],[thermo]]*$S$7),(Table1[[#This Row],[1022]]*$T$7),( Table1[[#This Row],[1020]]*$U$7))</f>
        <v>4.9812683887285703</v>
      </c>
      <c r="G1442" s="5">
        <f>AVERAGE((Table1[[#This Row],[thermo]]*$S$8),(Table1[[#This Row],[1022]]*$T$8),( Table1[[#This Row],[1020]]*$U$8))</f>
        <v>3.9913224291663632</v>
      </c>
      <c r="H1442" s="5">
        <v>5.5</v>
      </c>
      <c r="I1442" s="7">
        <v>6.2086040000000002</v>
      </c>
      <c r="J1442" s="7">
        <f>Table1[[#This Row],[modulair]]-Table1[[#This Row],[adjusted_weighted_FEM_avg]]</f>
        <v>1.5086775708336368</v>
      </c>
      <c r="K1442" s="5">
        <f>Table1[[#This Row],[purpleair]]-Table1[[#This Row],[adjusted_weighted_FEM_avg]]</f>
        <v>2.2172815708336371</v>
      </c>
      <c r="L1442" s="5">
        <f>ABS(Table1[[#This Row],[modulair_err]])</f>
        <v>1.5086775708336368</v>
      </c>
      <c r="M1442" s="5">
        <f>ABS(Table1[[#This Row],[purpleair_err]])</f>
        <v>2.2172815708336371</v>
      </c>
      <c r="N1442" s="5">
        <f>Table1[[#This Row],[modulair_err]]^2</f>
        <v>2.2761080127364832</v>
      </c>
      <c r="O1442" s="5">
        <f>Table1[[#This Row],[purpleair_err]]^2</f>
        <v>4.9163375643584812</v>
      </c>
      <c r="P1442" s="5"/>
      <c r="Q1442" s="5"/>
    </row>
    <row r="1443" spans="1:17" x14ac:dyDescent="0.3">
      <c r="A1443" s="2">
        <v>45563.541666666701</v>
      </c>
      <c r="B1443" s="5">
        <v>-0.5</v>
      </c>
      <c r="C1443" s="5">
        <v>8.1</v>
      </c>
      <c r="D1443" s="5">
        <v>3.5</v>
      </c>
      <c r="E1443" s="5">
        <f t="shared" si="29"/>
        <v>3.6999999999999997</v>
      </c>
      <c r="F1443" s="5">
        <f>AVERAGE((Table1[[#This Row],[thermo]]*$S$7),(Table1[[#This Row],[1022]]*$T$7),( Table1[[#This Row],[1020]]*$U$7))</f>
        <v>5.4145704136310089</v>
      </c>
      <c r="G1443" s="5">
        <f>AVERAGE((Table1[[#This Row],[thermo]]*$S$8),(Table1[[#This Row],[1022]]*$T$8),( Table1[[#This Row],[1020]]*$U$8))</f>
        <v>4.2875304833561758</v>
      </c>
      <c r="H1443" s="5">
        <v>5.3</v>
      </c>
      <c r="I1443" s="7">
        <v>6.5010469999999998</v>
      </c>
      <c r="J1443" s="7">
        <f>Table1[[#This Row],[modulair]]-Table1[[#This Row],[adjusted_weighted_FEM_avg]]</f>
        <v>1.012469516643824</v>
      </c>
      <c r="K1443" s="5">
        <f>Table1[[#This Row],[purpleair]]-Table1[[#This Row],[adjusted_weighted_FEM_avg]]</f>
        <v>2.213516516643824</v>
      </c>
      <c r="L1443" s="5">
        <f>ABS(Table1[[#This Row],[modulair_err]])</f>
        <v>1.012469516643824</v>
      </c>
      <c r="M1443" s="5">
        <f>ABS(Table1[[#This Row],[purpleair_err]])</f>
        <v>2.213516516643824</v>
      </c>
      <c r="N1443" s="5">
        <f>Table1[[#This Row],[modulair_err]]^2</f>
        <v>1.0250945221329786</v>
      </c>
      <c r="O1443" s="5">
        <f>Table1[[#This Row],[purpleair_err]]^2</f>
        <v>4.899655369455008</v>
      </c>
      <c r="P1443" s="5"/>
      <c r="Q1443" s="5"/>
    </row>
    <row r="1444" spans="1:17" x14ac:dyDescent="0.3">
      <c r="A1444" s="2">
        <v>45563.583333333299</v>
      </c>
      <c r="B1444" s="5">
        <v>4.2</v>
      </c>
      <c r="C1444" s="5">
        <v>3.8</v>
      </c>
      <c r="D1444" s="5">
        <v>4.9000000000000004</v>
      </c>
      <c r="E1444" s="5">
        <f t="shared" si="29"/>
        <v>4.3</v>
      </c>
      <c r="F1444" s="5">
        <f>AVERAGE((Table1[[#This Row],[thermo]]*$S$7),(Table1[[#This Row],[1022]]*$T$7),( Table1[[#This Row],[1020]]*$U$7))</f>
        <v>4.1663996997038319</v>
      </c>
      <c r="G1444" s="5">
        <f>AVERAGE((Table1[[#This Row],[thermo]]*$S$8),(Table1[[#This Row],[1022]]*$T$8),( Table1[[#This Row],[1020]]*$U$8))</f>
        <v>4.2612692982588269</v>
      </c>
      <c r="H1444" s="5">
        <v>4.4000000000000004</v>
      </c>
      <c r="I1444" s="7">
        <v>6.1978059999999999</v>
      </c>
      <c r="J1444" s="7">
        <f>Table1[[#This Row],[modulair]]-Table1[[#This Row],[adjusted_weighted_FEM_avg]]</f>
        <v>0.13873070174117341</v>
      </c>
      <c r="K1444" s="5">
        <f>Table1[[#This Row],[purpleair]]-Table1[[#This Row],[adjusted_weighted_FEM_avg]]</f>
        <v>1.936536701741173</v>
      </c>
      <c r="L1444" s="5">
        <f>ABS(Table1[[#This Row],[modulair_err]])</f>
        <v>0.13873070174117341</v>
      </c>
      <c r="M1444" s="5">
        <f>ABS(Table1[[#This Row],[purpleair_err]])</f>
        <v>1.936536701741173</v>
      </c>
      <c r="N1444" s="5">
        <f>Table1[[#This Row],[modulair_err]]^2</f>
        <v>1.9246207605598416E-2</v>
      </c>
      <c r="O1444" s="5">
        <f>Table1[[#This Row],[purpleair_err]]^2</f>
        <v>3.7501743971905808</v>
      </c>
      <c r="P1444" s="5"/>
      <c r="Q1444" s="5"/>
    </row>
    <row r="1445" spans="1:17" x14ac:dyDescent="0.3">
      <c r="A1445" s="2">
        <v>45563.625</v>
      </c>
      <c r="B1445" s="5">
        <v>10.3</v>
      </c>
      <c r="C1445" s="5">
        <v>2.1</v>
      </c>
      <c r="D1445" s="5">
        <v>3.9</v>
      </c>
      <c r="E1445" s="5">
        <f t="shared" si="29"/>
        <v>5.4333333333333336</v>
      </c>
      <c r="F1445" s="5">
        <f>AVERAGE((Table1[[#This Row],[thermo]]*$S$7),(Table1[[#This Row],[1022]]*$T$7),( Table1[[#This Row],[1020]]*$U$7))</f>
        <v>3.9556871713188158</v>
      </c>
      <c r="G1445" s="5">
        <f>AVERAGE((Table1[[#This Row],[thermo]]*$S$8),(Table1[[#This Row],[1022]]*$T$8),( Table1[[#This Row],[1020]]*$U$8))</f>
        <v>4.9064130964392954</v>
      </c>
      <c r="H1445" s="5">
        <v>3.1</v>
      </c>
      <c r="I1445" s="7">
        <v>6.2596590000000001</v>
      </c>
      <c r="J1445" s="7">
        <f>Table1[[#This Row],[modulair]]-Table1[[#This Row],[adjusted_weighted_FEM_avg]]</f>
        <v>-1.8064130964392953</v>
      </c>
      <c r="K1445" s="5">
        <f>Table1[[#This Row],[purpleair]]-Table1[[#This Row],[adjusted_weighted_FEM_avg]]</f>
        <v>1.3532459035607047</v>
      </c>
      <c r="L1445" s="5">
        <f>ABS(Table1[[#This Row],[modulair_err]])</f>
        <v>1.8064130964392953</v>
      </c>
      <c r="M1445" s="5">
        <f>ABS(Table1[[#This Row],[purpleair_err]])</f>
        <v>1.3532459035607047</v>
      </c>
      <c r="N1445" s="5">
        <f>Table1[[#This Row],[modulair_err]]^2</f>
        <v>3.2631282749874027</v>
      </c>
      <c r="O1445" s="5">
        <f>Table1[[#This Row],[purpleair_err]]^2</f>
        <v>1.8312744755038282</v>
      </c>
      <c r="P1445" s="5"/>
      <c r="Q1445" s="5"/>
    </row>
    <row r="1446" spans="1:17" x14ac:dyDescent="0.3">
      <c r="A1446" s="2">
        <v>45563.666666666701</v>
      </c>
      <c r="B1446" s="5">
        <v>7.2</v>
      </c>
      <c r="C1446" s="5">
        <v>2.1</v>
      </c>
      <c r="D1446" s="5">
        <v>3.2</v>
      </c>
      <c r="E1446" s="5">
        <f t="shared" si="29"/>
        <v>4.166666666666667</v>
      </c>
      <c r="F1446" s="5">
        <f>AVERAGE((Table1[[#This Row],[thermo]]*$S$7),(Table1[[#This Row],[1022]]*$T$7),( Table1[[#This Row],[1020]]*$U$7))</f>
        <v>3.2488287618994778</v>
      </c>
      <c r="G1446" s="5">
        <f>AVERAGE((Table1[[#This Row],[thermo]]*$S$8),(Table1[[#This Row],[1022]]*$T$8),( Table1[[#This Row],[1020]]*$U$8))</f>
        <v>3.8391991109481616</v>
      </c>
      <c r="H1446" s="5">
        <v>4</v>
      </c>
      <c r="I1446" s="7">
        <v>6.103707</v>
      </c>
      <c r="J1446" s="7">
        <f>Table1[[#This Row],[modulair]]-Table1[[#This Row],[adjusted_weighted_FEM_avg]]</f>
        <v>0.16080088905183842</v>
      </c>
      <c r="K1446" s="5">
        <f>Table1[[#This Row],[purpleair]]-Table1[[#This Row],[adjusted_weighted_FEM_avg]]</f>
        <v>2.2645078890518384</v>
      </c>
      <c r="L1446" s="5">
        <f>ABS(Table1[[#This Row],[modulair_err]])</f>
        <v>0.16080088905183842</v>
      </c>
      <c r="M1446" s="5">
        <f>ABS(Table1[[#This Row],[purpleair_err]])</f>
        <v>2.2645078890518384</v>
      </c>
      <c r="N1446" s="5">
        <f>Table1[[#This Row],[modulair_err]]^2</f>
        <v>2.5856925919861651E-2</v>
      </c>
      <c r="O1446" s="5">
        <f>Table1[[#This Row],[purpleair_err]]^2</f>
        <v>5.1279959795780137</v>
      </c>
      <c r="P1446" s="5"/>
      <c r="Q1446" s="5"/>
    </row>
    <row r="1447" spans="1:17" x14ac:dyDescent="0.3">
      <c r="A1447" s="2">
        <v>45563.708333333299</v>
      </c>
      <c r="B1447" s="5">
        <v>12.7</v>
      </c>
      <c r="C1447" s="5">
        <v>7.6</v>
      </c>
      <c r="D1447" s="5">
        <v>3.7</v>
      </c>
      <c r="E1447" s="5">
        <f t="shared" si="29"/>
        <v>7.9999999999999991</v>
      </c>
      <c r="F1447" s="5">
        <f>AVERAGE((Table1[[#This Row],[thermo]]*$S$7),(Table1[[#This Row],[1022]]*$T$7),( Table1[[#This Row],[1020]]*$U$7))</f>
        <v>7.3860560697043551</v>
      </c>
      <c r="G1447" s="5">
        <f>AVERAGE((Table1[[#This Row],[thermo]]*$S$8),(Table1[[#This Row],[1022]]*$T$8),( Table1[[#This Row],[1020]]*$U$8))</f>
        <v>7.736884046401979</v>
      </c>
      <c r="H1447" s="5">
        <v>5.2</v>
      </c>
      <c r="I1447" s="7">
        <v>6.2272270000000001</v>
      </c>
      <c r="J1447" s="7">
        <f>Table1[[#This Row],[modulair]]-Table1[[#This Row],[adjusted_weighted_FEM_avg]]</f>
        <v>-2.5368840464019788</v>
      </c>
      <c r="K1447" s="5">
        <f>Table1[[#This Row],[purpleair]]-Table1[[#This Row],[adjusted_weighted_FEM_avg]]</f>
        <v>-1.509657046401979</v>
      </c>
      <c r="L1447" s="5">
        <f>ABS(Table1[[#This Row],[modulair_err]])</f>
        <v>2.5368840464019788</v>
      </c>
      <c r="M1447" s="5">
        <f>ABS(Table1[[#This Row],[purpleair_err]])</f>
        <v>1.509657046401979</v>
      </c>
      <c r="N1447" s="5">
        <f>Table1[[#This Row],[modulair_err]]^2</f>
        <v>6.4357806648888776</v>
      </c>
      <c r="O1447" s="5">
        <f>Table1[[#This Row],[purpleair_err]]^2</f>
        <v>2.2790643977511467</v>
      </c>
      <c r="P1447" s="5"/>
      <c r="Q1447" s="5"/>
    </row>
    <row r="1448" spans="1:17" x14ac:dyDescent="0.3">
      <c r="A1448" s="2">
        <v>45563.75</v>
      </c>
      <c r="B1448" s="5">
        <v>26.5</v>
      </c>
      <c r="C1448" s="5">
        <v>1.9</v>
      </c>
      <c r="D1448" s="5">
        <v>3.5</v>
      </c>
      <c r="E1448" s="5">
        <f t="shared" si="29"/>
        <v>10.633333333333333</v>
      </c>
      <c r="F1448" s="5">
        <f>AVERAGE((Table1[[#This Row],[thermo]]*$S$7),(Table1[[#This Row],[1022]]*$T$7),( Table1[[#This Row],[1020]]*$U$7))</f>
        <v>6.4313542678881559</v>
      </c>
      <c r="G1448" s="5">
        <f>AVERAGE((Table1[[#This Row],[thermo]]*$S$8),(Table1[[#This Row],[1022]]*$T$8),( Table1[[#This Row],[1020]]*$U$8))</f>
        <v>9.1014798402627868</v>
      </c>
      <c r="H1448" s="5">
        <v>7.2</v>
      </c>
      <c r="I1448" s="7">
        <v>6.4787270000000001</v>
      </c>
      <c r="J1448" s="7">
        <f>Table1[[#This Row],[modulair]]-Table1[[#This Row],[adjusted_weighted_FEM_avg]]</f>
        <v>-1.9014798402627866</v>
      </c>
      <c r="K1448" s="5">
        <f>Table1[[#This Row],[purpleair]]-Table1[[#This Row],[adjusted_weighted_FEM_avg]]</f>
        <v>-2.6227528402627867</v>
      </c>
      <c r="L1448" s="5">
        <f>ABS(Table1[[#This Row],[modulair_err]])</f>
        <v>1.9014798402627866</v>
      </c>
      <c r="M1448" s="5">
        <f>ABS(Table1[[#This Row],[purpleair_err]])</f>
        <v>2.6227528402627867</v>
      </c>
      <c r="N1448" s="5">
        <f>Table1[[#This Row],[modulair_err]]^2</f>
        <v>3.6156255829257926</v>
      </c>
      <c r="O1448" s="5">
        <f>Table1[[#This Row],[purpleair_err]]^2</f>
        <v>6.8788324611065148</v>
      </c>
      <c r="P1448" s="5"/>
      <c r="Q1448" s="5"/>
    </row>
    <row r="1449" spans="1:17" x14ac:dyDescent="0.3">
      <c r="A1449" s="2">
        <v>45563.791666666701</v>
      </c>
      <c r="B1449" s="5">
        <v>25.5</v>
      </c>
      <c r="C1449" s="5">
        <v>-0.5</v>
      </c>
      <c r="D1449" s="5">
        <v>5.7</v>
      </c>
      <c r="E1449" s="5">
        <f t="shared" si="29"/>
        <v>10.233333333333333</v>
      </c>
      <c r="F1449" s="5">
        <f>AVERAGE((Table1[[#This Row],[thermo]]*$S$7),(Table1[[#This Row],[1022]]*$T$7),( Table1[[#This Row],[1020]]*$U$7))</f>
        <v>5.518169120680839</v>
      </c>
      <c r="G1449" s="5">
        <f>AVERAGE((Table1[[#This Row],[thermo]]*$S$8),(Table1[[#This Row],[1022]]*$T$8),( Table1[[#This Row],[1020]]*$U$8))</f>
        <v>8.5562696438506087</v>
      </c>
      <c r="H1449" s="5">
        <v>7.5</v>
      </c>
      <c r="I1449" s="7">
        <v>6.5539160000000001</v>
      </c>
      <c r="J1449" s="7">
        <f>Table1[[#This Row],[modulair]]-Table1[[#This Row],[adjusted_weighted_FEM_avg]]</f>
        <v>-1.0562696438506087</v>
      </c>
      <c r="K1449" s="5">
        <f>Table1[[#This Row],[purpleair]]-Table1[[#This Row],[adjusted_weighted_FEM_avg]]</f>
        <v>-2.0023536438506087</v>
      </c>
      <c r="L1449" s="5">
        <f>ABS(Table1[[#This Row],[modulair_err]])</f>
        <v>1.0562696438506087</v>
      </c>
      <c r="M1449" s="5">
        <f>ABS(Table1[[#This Row],[purpleair_err]])</f>
        <v>2.0023536438506087</v>
      </c>
      <c r="N1449" s="5">
        <f>Table1[[#This Row],[modulair_err]]^2</f>
        <v>1.1157055605202919</v>
      </c>
      <c r="O1449" s="5">
        <f>Table1[[#This Row],[purpleair_err]]^2</f>
        <v>4.0094201150418103</v>
      </c>
      <c r="P1449" s="5"/>
      <c r="Q1449" s="5"/>
    </row>
    <row r="1450" spans="1:17" x14ac:dyDescent="0.3">
      <c r="A1450" s="2">
        <v>45563.833333333299</v>
      </c>
      <c r="B1450" s="5">
        <v>13.5</v>
      </c>
      <c r="C1450" s="5">
        <v>0.3</v>
      </c>
      <c r="D1450" s="5">
        <v>6.9</v>
      </c>
      <c r="E1450" s="5">
        <f t="shared" si="29"/>
        <v>6.9000000000000012</v>
      </c>
      <c r="F1450" s="5">
        <f>AVERAGE((Table1[[#This Row],[thermo]]*$S$7),(Table1[[#This Row],[1022]]*$T$7),( Table1[[#This Row],[1020]]*$U$7))</f>
        <v>4.2963202985874576</v>
      </c>
      <c r="G1450" s="5">
        <f>AVERAGE((Table1[[#This Row],[thermo]]*$S$8),(Table1[[#This Row],[1022]]*$T$8),( Table1[[#This Row],[1020]]*$U$8))</f>
        <v>6.0041353591369644</v>
      </c>
      <c r="H1450" s="5">
        <v>6.8</v>
      </c>
      <c r="I1450" s="7">
        <v>5.9620030000000002</v>
      </c>
      <c r="J1450" s="7">
        <f>Table1[[#This Row],[modulair]]-Table1[[#This Row],[adjusted_weighted_FEM_avg]]</f>
        <v>0.79586464086303543</v>
      </c>
      <c r="K1450" s="5">
        <f>Table1[[#This Row],[purpleair]]-Table1[[#This Row],[adjusted_weighted_FEM_avg]]</f>
        <v>-4.2132359136964226E-2</v>
      </c>
      <c r="L1450" s="5">
        <f>ABS(Table1[[#This Row],[modulair_err]])</f>
        <v>0.79586464086303543</v>
      </c>
      <c r="M1450" s="5">
        <f>ABS(Table1[[#This Row],[purpleair_err]])</f>
        <v>4.2132359136964226E-2</v>
      </c>
      <c r="N1450" s="5">
        <f>Table1[[#This Row],[modulair_err]]^2</f>
        <v>0.63340052657604839</v>
      </c>
      <c r="O1450" s="5">
        <f>Table1[[#This Row],[purpleair_err]]^2</f>
        <v>1.775135686446133E-3</v>
      </c>
      <c r="P1450" s="5"/>
      <c r="Q1450" s="5"/>
    </row>
    <row r="1451" spans="1:17" x14ac:dyDescent="0.3">
      <c r="A1451" s="2">
        <v>45563.875</v>
      </c>
      <c r="B1451" s="5">
        <v>11.3</v>
      </c>
      <c r="C1451" s="5">
        <v>4.8</v>
      </c>
      <c r="D1451" s="5">
        <v>8.1999999999999993</v>
      </c>
      <c r="E1451" s="5">
        <f t="shared" si="29"/>
        <v>8.1</v>
      </c>
      <c r="F1451" s="5">
        <f>AVERAGE((Table1[[#This Row],[thermo]]*$S$7),(Table1[[#This Row],[1022]]*$T$7),( Table1[[#This Row],[1020]]*$U$7))</f>
        <v>6.8087681762824035</v>
      </c>
      <c r="G1451" s="5">
        <f>AVERAGE((Table1[[#This Row],[thermo]]*$S$8),(Table1[[#This Row],[1022]]*$T$8),( Table1[[#This Row],[1020]]*$U$8))</f>
        <v>7.656923984844739</v>
      </c>
      <c r="H1451" s="5">
        <v>9.4</v>
      </c>
      <c r="I1451" s="7">
        <v>7.1027810000000002</v>
      </c>
      <c r="J1451" s="7">
        <f>Table1[[#This Row],[modulair]]-Table1[[#This Row],[adjusted_weighted_FEM_avg]]</f>
        <v>1.7430760151552613</v>
      </c>
      <c r="K1451" s="5">
        <f>Table1[[#This Row],[purpleair]]-Table1[[#This Row],[adjusted_weighted_FEM_avg]]</f>
        <v>-0.55414298484473878</v>
      </c>
      <c r="L1451" s="5">
        <f>ABS(Table1[[#This Row],[modulair_err]])</f>
        <v>1.7430760151552613</v>
      </c>
      <c r="M1451" s="5">
        <f>ABS(Table1[[#This Row],[purpleair_err]])</f>
        <v>0.55414298484473878</v>
      </c>
      <c r="N1451" s="5">
        <f>Table1[[#This Row],[modulair_err]]^2</f>
        <v>3.038313994609545</v>
      </c>
      <c r="O1451" s="5">
        <f>Table1[[#This Row],[purpleair_err]]^2</f>
        <v>0.30707444765263642</v>
      </c>
      <c r="P1451" s="5"/>
      <c r="Q1451" s="5"/>
    </row>
    <row r="1452" spans="1:17" x14ac:dyDescent="0.3">
      <c r="A1452" s="2">
        <v>45563.916666666701</v>
      </c>
      <c r="B1452" s="5">
        <v>9.1</v>
      </c>
      <c r="C1452" s="5">
        <v>9.6999999999999993</v>
      </c>
      <c r="D1452" s="5">
        <v>7.4</v>
      </c>
      <c r="E1452" s="5">
        <f t="shared" si="29"/>
        <v>8.7333333333333325</v>
      </c>
      <c r="F1452" s="5">
        <f>AVERAGE((Table1[[#This Row],[thermo]]*$S$7),(Table1[[#This Row],[1022]]*$T$7),( Table1[[#This Row],[1020]]*$U$7))</f>
        <v>8.973240000458885</v>
      </c>
      <c r="G1452" s="5">
        <f>AVERAGE((Table1[[#This Row],[thermo]]*$S$8),(Table1[[#This Row],[1022]]*$T$8),( Table1[[#This Row],[1020]]*$U$8))</f>
        <v>8.7997950942207552</v>
      </c>
      <c r="H1452" s="5">
        <v>9.6</v>
      </c>
      <c r="I1452" s="7">
        <v>7.9304690000000004</v>
      </c>
      <c r="J1452" s="7">
        <f>Table1[[#This Row],[modulair]]-Table1[[#This Row],[adjusted_weighted_FEM_avg]]</f>
        <v>0.80020490577924441</v>
      </c>
      <c r="K1452" s="5">
        <f>Table1[[#This Row],[purpleair]]-Table1[[#This Row],[adjusted_weighted_FEM_avg]]</f>
        <v>-0.8693260942207548</v>
      </c>
      <c r="L1452" s="5">
        <f>ABS(Table1[[#This Row],[modulair_err]])</f>
        <v>0.80020490577924441</v>
      </c>
      <c r="M1452" s="5">
        <f>ABS(Table1[[#This Row],[purpleair_err]])</f>
        <v>0.8693260942207548</v>
      </c>
      <c r="N1452" s="5">
        <f>Table1[[#This Row],[modulair_err]]^2</f>
        <v>0.64032789123316947</v>
      </c>
      <c r="O1452" s="5">
        <f>Table1[[#This Row],[purpleair_err]]^2</f>
        <v>0.7557278580931126</v>
      </c>
      <c r="P1452" s="5"/>
      <c r="Q1452" s="5"/>
    </row>
    <row r="1453" spans="1:17" x14ac:dyDescent="0.3">
      <c r="A1453" s="2">
        <v>45563.958333333299</v>
      </c>
      <c r="B1453" s="5">
        <v>12.5</v>
      </c>
      <c r="C1453" s="5">
        <v>1.9</v>
      </c>
      <c r="D1453" s="5">
        <v>6.9</v>
      </c>
      <c r="E1453" s="5">
        <f t="shared" si="29"/>
        <v>7.1000000000000005</v>
      </c>
      <c r="F1453" s="5">
        <f>AVERAGE((Table1[[#This Row],[thermo]]*$S$7),(Table1[[#This Row],[1022]]*$T$7),( Table1[[#This Row],[1020]]*$U$7))</f>
        <v>5.0273999388491299</v>
      </c>
      <c r="G1453" s="5">
        <f>AVERAGE((Table1[[#This Row],[thermo]]*$S$8),(Table1[[#This Row],[1022]]*$T$8),( Table1[[#This Row],[1020]]*$U$8))</f>
        <v>6.3844546421008523</v>
      </c>
      <c r="H1453" s="5">
        <v>8</v>
      </c>
      <c r="I1453" s="7">
        <v>7.0401899999999999</v>
      </c>
      <c r="J1453" s="7">
        <f>Table1[[#This Row],[modulair]]-Table1[[#This Row],[adjusted_weighted_FEM_avg]]</f>
        <v>1.6155453578991477</v>
      </c>
      <c r="K1453" s="5">
        <f>Table1[[#This Row],[purpleair]]-Table1[[#This Row],[adjusted_weighted_FEM_avg]]</f>
        <v>0.65573535789914761</v>
      </c>
      <c r="L1453" s="5">
        <f>ABS(Table1[[#This Row],[modulair_err]])</f>
        <v>1.6155453578991477</v>
      </c>
      <c r="M1453" s="5">
        <f>ABS(Table1[[#This Row],[purpleair_err]])</f>
        <v>0.65573535789914761</v>
      </c>
      <c r="N1453" s="5">
        <f>Table1[[#This Row],[modulair_err]]^2</f>
        <v>2.6099868034294853</v>
      </c>
      <c r="O1453" s="5">
        <f>Table1[[#This Row],[purpleair_err]]^2</f>
        <v>0.4299888595991232</v>
      </c>
      <c r="P1453" s="5"/>
      <c r="Q1453" s="5"/>
    </row>
    <row r="1454" spans="1:17" x14ac:dyDescent="0.3">
      <c r="A1454" s="2">
        <v>45564</v>
      </c>
      <c r="B1454" s="5">
        <v>7.5</v>
      </c>
      <c r="C1454" s="5">
        <v>4.8</v>
      </c>
      <c r="D1454" s="5">
        <v>4.7</v>
      </c>
      <c r="E1454" s="5">
        <f t="shared" si="29"/>
        <v>5.666666666666667</v>
      </c>
      <c r="F1454" s="5">
        <f>AVERAGE((Table1[[#This Row],[thermo]]*$S$7),(Table1[[#This Row],[1022]]*$T$7),( Table1[[#This Row],[1020]]*$U$7))</f>
        <v>5.2222250712472125</v>
      </c>
      <c r="G1454" s="5">
        <f>AVERAGE((Table1[[#This Row],[thermo]]*$S$8),(Table1[[#This Row],[1022]]*$T$8),( Table1[[#This Row],[1020]]*$U$8))</f>
        <v>5.5020835911050767</v>
      </c>
      <c r="H1454" s="5">
        <v>7.7</v>
      </c>
      <c r="I1454" s="7">
        <v>7.1625899999999998</v>
      </c>
      <c r="J1454" s="7">
        <f>Table1[[#This Row],[modulair]]-Table1[[#This Row],[adjusted_weighted_FEM_avg]]</f>
        <v>2.1979164088949235</v>
      </c>
      <c r="K1454" s="5">
        <f>Table1[[#This Row],[purpleair]]-Table1[[#This Row],[adjusted_weighted_FEM_avg]]</f>
        <v>1.6605064088949231</v>
      </c>
      <c r="L1454" s="5">
        <f>ABS(Table1[[#This Row],[modulair_err]])</f>
        <v>2.1979164088949235</v>
      </c>
      <c r="M1454" s="5">
        <f>ABS(Table1[[#This Row],[purpleair_err]])</f>
        <v>1.6605064088949231</v>
      </c>
      <c r="N1454" s="5">
        <f>Table1[[#This Row],[modulair_err]]^2</f>
        <v>4.8308365404895568</v>
      </c>
      <c r="O1454" s="5">
        <f>Table1[[#This Row],[purpleair_err]]^2</f>
        <v>2.7572815339811134</v>
      </c>
      <c r="P1454" s="5"/>
      <c r="Q1454" s="5"/>
    </row>
    <row r="1455" spans="1:17" x14ac:dyDescent="0.3">
      <c r="A1455" s="2">
        <v>45564.041666666701</v>
      </c>
      <c r="B1455" s="5">
        <v>4.5</v>
      </c>
      <c r="C1455" s="5">
        <v>3.8</v>
      </c>
      <c r="D1455" s="5">
        <v>2.7</v>
      </c>
      <c r="E1455" s="5">
        <f t="shared" si="29"/>
        <v>3.6666666666666665</v>
      </c>
      <c r="F1455" s="5">
        <f>AVERAGE((Table1[[#This Row],[thermo]]*$S$7),(Table1[[#This Row],[1022]]*$T$7),( Table1[[#This Row],[1020]]*$U$7))</f>
        <v>3.6167219957036583</v>
      </c>
      <c r="G1455" s="5">
        <f>AVERAGE((Table1[[#This Row],[thermo]]*$S$8),(Table1[[#This Row],[1022]]*$T$8),( Table1[[#This Row],[1020]]*$U$8))</f>
        <v>3.6378206579025067</v>
      </c>
      <c r="H1455" s="5">
        <v>6.7</v>
      </c>
      <c r="I1455" s="7">
        <v>6.5114489999999998</v>
      </c>
      <c r="J1455" s="7">
        <f>Table1[[#This Row],[modulair]]-Table1[[#This Row],[adjusted_weighted_FEM_avg]]</f>
        <v>3.0621793420974934</v>
      </c>
      <c r="K1455" s="5">
        <f>Table1[[#This Row],[purpleair]]-Table1[[#This Row],[adjusted_weighted_FEM_avg]]</f>
        <v>2.8736283420974931</v>
      </c>
      <c r="L1455" s="5">
        <f>ABS(Table1[[#This Row],[modulair_err]])</f>
        <v>3.0621793420974934</v>
      </c>
      <c r="M1455" s="5">
        <f>ABS(Table1[[#This Row],[purpleair_err]])</f>
        <v>2.8736283420974931</v>
      </c>
      <c r="N1455" s="5">
        <f>Table1[[#This Row],[modulair_err]]^2</f>
        <v>9.3769423231686382</v>
      </c>
      <c r="O1455" s="5">
        <f>Table1[[#This Row],[purpleair_err]]^2</f>
        <v>8.2577398485059863</v>
      </c>
      <c r="P1455" s="5"/>
      <c r="Q1455" s="5"/>
    </row>
    <row r="1456" spans="1:17" x14ac:dyDescent="0.3">
      <c r="A1456" s="2">
        <v>45564.083333333299</v>
      </c>
      <c r="B1456" s="5">
        <v>10.5</v>
      </c>
      <c r="C1456" s="5">
        <v>6.1</v>
      </c>
      <c r="D1456" s="5">
        <v>3.4</v>
      </c>
      <c r="E1456" s="5">
        <f t="shared" si="29"/>
        <v>6.666666666666667</v>
      </c>
      <c r="F1456" s="5">
        <f>AVERAGE((Table1[[#This Row],[thermo]]*$S$7),(Table1[[#This Row],[1022]]*$T$7),( Table1[[#This Row],[1020]]*$U$7))</f>
        <v>6.096589527844599</v>
      </c>
      <c r="G1456" s="5">
        <f>AVERAGE((Table1[[#This Row],[thermo]]*$S$8),(Table1[[#This Row],[1022]]*$T$8),( Table1[[#This Row],[1020]]*$U$8))</f>
        <v>6.4311096897903965</v>
      </c>
      <c r="H1456" s="5">
        <v>5.7</v>
      </c>
      <c r="I1456" s="7">
        <v>6.0784117000000002</v>
      </c>
      <c r="J1456" s="7">
        <f>Table1[[#This Row],[modulair]]-Table1[[#This Row],[adjusted_weighted_FEM_avg]]</f>
        <v>-0.73110968979039637</v>
      </c>
      <c r="K1456" s="5">
        <f>Table1[[#This Row],[purpleair]]-Table1[[#This Row],[adjusted_weighted_FEM_avg]]</f>
        <v>-0.35269798979039635</v>
      </c>
      <c r="L1456" s="5">
        <f>ABS(Table1[[#This Row],[modulair_err]])</f>
        <v>0.73110968979039637</v>
      </c>
      <c r="M1456" s="5">
        <f>ABS(Table1[[#This Row],[purpleair_err]])</f>
        <v>0.35269798979039635</v>
      </c>
      <c r="N1456" s="5">
        <f>Table1[[#This Row],[modulair_err]]^2</f>
        <v>0.53452137850540959</v>
      </c>
      <c r="O1456" s="5">
        <f>Table1[[#This Row],[purpleair_err]]^2</f>
        <v>0.12439587200218653</v>
      </c>
      <c r="P1456" s="5"/>
      <c r="Q1456" s="5"/>
    </row>
    <row r="1457" spans="1:17" x14ac:dyDescent="0.3">
      <c r="A1457" s="2">
        <v>45564.125</v>
      </c>
      <c r="B1457" s="5">
        <v>6.7</v>
      </c>
      <c r="C1457" s="5">
        <v>4.9000000000000004</v>
      </c>
      <c r="D1457" s="5">
        <v>2.2000000000000002</v>
      </c>
      <c r="E1457" s="5">
        <f t="shared" si="29"/>
        <v>4.6000000000000005</v>
      </c>
      <c r="F1457" s="5">
        <f>AVERAGE((Table1[[#This Row],[thermo]]*$S$7),(Table1[[#This Row],[1022]]*$T$7),( Table1[[#This Row],[1020]]*$U$7))</f>
        <v>4.4637564296087104</v>
      </c>
      <c r="G1457" s="5">
        <f>AVERAGE((Table1[[#This Row],[thermo]]*$S$8),(Table1[[#This Row],[1022]]*$T$8),( Table1[[#This Row],[1020]]*$U$8))</f>
        <v>4.5241697934090617</v>
      </c>
      <c r="H1457" s="5">
        <v>5.0999999999999996</v>
      </c>
      <c r="I1457" s="7">
        <v>5.749816</v>
      </c>
      <c r="J1457" s="7">
        <f>Table1[[#This Row],[modulair]]-Table1[[#This Row],[adjusted_weighted_FEM_avg]]</f>
        <v>0.57583020659093798</v>
      </c>
      <c r="K1457" s="5">
        <f>Table1[[#This Row],[purpleair]]-Table1[[#This Row],[adjusted_weighted_FEM_avg]]</f>
        <v>1.2256462065909384</v>
      </c>
      <c r="L1457" s="5">
        <f>ABS(Table1[[#This Row],[modulair_err]])</f>
        <v>0.57583020659093798</v>
      </c>
      <c r="M1457" s="5">
        <f>ABS(Table1[[#This Row],[purpleair_err]])</f>
        <v>1.2256462065909384</v>
      </c>
      <c r="N1457" s="5">
        <f>Table1[[#This Row],[modulair_err]]^2</f>
        <v>0.33158042682256234</v>
      </c>
      <c r="O1457" s="5">
        <f>Table1[[#This Row],[purpleair_err]]^2</f>
        <v>1.5022086237307573</v>
      </c>
      <c r="P1457" s="5"/>
      <c r="Q1457" s="5"/>
    </row>
    <row r="1458" spans="1:17" x14ac:dyDescent="0.3">
      <c r="A1458" s="2">
        <v>45564.166666666701</v>
      </c>
      <c r="B1458" s="5">
        <v>7.2</v>
      </c>
      <c r="C1458" s="5">
        <v>1.7</v>
      </c>
      <c r="D1458" s="5">
        <v>1.2</v>
      </c>
      <c r="E1458" s="5">
        <f t="shared" si="29"/>
        <v>3.3666666666666667</v>
      </c>
      <c r="F1458" s="5">
        <f>AVERAGE((Table1[[#This Row],[thermo]]*$S$7),(Table1[[#This Row],[1022]]*$T$7),( Table1[[#This Row],[1020]]*$U$7))</f>
        <v>2.4793312078179448</v>
      </c>
      <c r="G1458" s="5">
        <f>AVERAGE((Table1[[#This Row],[thermo]]*$S$8),(Table1[[#This Row],[1022]]*$T$8),( Table1[[#This Row],[1020]]*$U$8))</f>
        <v>3.0352182743520508</v>
      </c>
      <c r="H1458" s="5">
        <v>5</v>
      </c>
      <c r="I1458" s="7">
        <v>5.826911</v>
      </c>
      <c r="J1458" s="7">
        <f>Table1[[#This Row],[modulair]]-Table1[[#This Row],[adjusted_weighted_FEM_avg]]</f>
        <v>1.9647817256479492</v>
      </c>
      <c r="K1458" s="5">
        <f>Table1[[#This Row],[purpleair]]-Table1[[#This Row],[adjusted_weighted_FEM_avg]]</f>
        <v>2.7916927256479491</v>
      </c>
      <c r="L1458" s="5">
        <f>ABS(Table1[[#This Row],[modulair_err]])</f>
        <v>1.9647817256479492</v>
      </c>
      <c r="M1458" s="5">
        <f>ABS(Table1[[#This Row],[purpleair_err]])</f>
        <v>2.7916927256479491</v>
      </c>
      <c r="N1458" s="5">
        <f>Table1[[#This Row],[modulair_err]]^2</f>
        <v>3.8603672294401332</v>
      </c>
      <c r="O1458" s="5">
        <f>Table1[[#This Row],[purpleair_err]]^2</f>
        <v>7.7935482744356754</v>
      </c>
      <c r="P1458" s="5"/>
      <c r="Q1458" s="5"/>
    </row>
    <row r="1459" spans="1:17" x14ac:dyDescent="0.3">
      <c r="A1459" s="2">
        <v>45564.208333333299</v>
      </c>
      <c r="B1459" s="5">
        <v>8.6</v>
      </c>
      <c r="C1459" s="5">
        <v>2.2000000000000002</v>
      </c>
      <c r="D1459" s="5">
        <v>2.7</v>
      </c>
      <c r="E1459" s="5">
        <f t="shared" si="29"/>
        <v>4.5</v>
      </c>
      <c r="F1459" s="5">
        <f>AVERAGE((Table1[[#This Row],[thermo]]*$S$7),(Table1[[#This Row],[1022]]*$T$7),( Table1[[#This Row],[1020]]*$U$7))</f>
        <v>3.4017125879540075</v>
      </c>
      <c r="G1459" s="5">
        <f>AVERAGE((Table1[[#This Row],[thermo]]*$S$8),(Table1[[#This Row],[1022]]*$T$8),( Table1[[#This Row],[1020]]*$U$8))</f>
        <v>4.1003912513932868</v>
      </c>
      <c r="H1459" s="5">
        <v>5.0999999999999996</v>
      </c>
      <c r="I1459" s="7">
        <v>5.7256520000000002</v>
      </c>
      <c r="J1459" s="7">
        <f>Table1[[#This Row],[modulair]]-Table1[[#This Row],[adjusted_weighted_FEM_avg]]</f>
        <v>0.99960874860671289</v>
      </c>
      <c r="K1459" s="5">
        <f>Table1[[#This Row],[purpleair]]-Table1[[#This Row],[adjusted_weighted_FEM_avg]]</f>
        <v>1.6252607486067134</v>
      </c>
      <c r="L1459" s="5">
        <f>ABS(Table1[[#This Row],[modulair_err]])</f>
        <v>0.99960874860671289</v>
      </c>
      <c r="M1459" s="5">
        <f>ABS(Table1[[#This Row],[purpleair_err]])</f>
        <v>1.6252607486067134</v>
      </c>
      <c r="N1459" s="5">
        <f>Table1[[#This Row],[modulair_err]]^2</f>
        <v>0.99921765029107856</v>
      </c>
      <c r="O1459" s="5">
        <f>Table1[[#This Row],[purpleair_err]]^2</f>
        <v>2.6414725009616546</v>
      </c>
      <c r="P1459" s="5"/>
      <c r="Q1459" s="5"/>
    </row>
    <row r="1460" spans="1:17" x14ac:dyDescent="0.3">
      <c r="A1460" s="2">
        <v>45564.25</v>
      </c>
      <c r="B1460" s="5">
        <v>12.2</v>
      </c>
      <c r="C1460" s="5">
        <v>5.5</v>
      </c>
      <c r="D1460" s="5">
        <v>2.4</v>
      </c>
      <c r="E1460" s="5">
        <f t="shared" si="29"/>
        <v>6.6999999999999993</v>
      </c>
      <c r="F1460" s="5">
        <f>AVERAGE((Table1[[#This Row],[thermo]]*$S$7),(Table1[[#This Row],[1022]]*$T$7),( Table1[[#This Row],[1020]]*$U$7))</f>
        <v>5.7704585301391988</v>
      </c>
      <c r="G1460" s="5">
        <f>AVERAGE((Table1[[#This Row],[thermo]]*$S$8),(Table1[[#This Row],[1022]]*$T$8),( Table1[[#This Row],[1020]]*$U$8))</f>
        <v>6.3282943929640352</v>
      </c>
      <c r="H1460" s="5">
        <v>5.4</v>
      </c>
      <c r="I1460" s="7">
        <v>6.0970406700000002</v>
      </c>
      <c r="J1460" s="7">
        <f>Table1[[#This Row],[modulair]]-Table1[[#This Row],[adjusted_weighted_FEM_avg]]</f>
        <v>-0.92829439296403482</v>
      </c>
      <c r="K1460" s="5">
        <f>Table1[[#This Row],[purpleair]]-Table1[[#This Row],[adjusted_weighted_FEM_avg]]</f>
        <v>-0.23125372296403501</v>
      </c>
      <c r="L1460" s="5">
        <f>ABS(Table1[[#This Row],[modulair_err]])</f>
        <v>0.92829439296403482</v>
      </c>
      <c r="M1460" s="5">
        <f>ABS(Table1[[#This Row],[purpleair_err]])</f>
        <v>0.23125372296403501</v>
      </c>
      <c r="N1460" s="5">
        <f>Table1[[#This Row],[modulair_err]]^2</f>
        <v>0.86173048000846586</v>
      </c>
      <c r="O1460" s="5">
        <f>Table1[[#This Row],[purpleair_err]]^2</f>
        <v>5.3478284384726654E-2</v>
      </c>
      <c r="P1460" s="5"/>
      <c r="Q1460" s="5"/>
    </row>
    <row r="1461" spans="1:17" x14ac:dyDescent="0.3">
      <c r="A1461" s="2">
        <v>45564.291666666701</v>
      </c>
      <c r="B1461" s="5">
        <v>-4.0999999999999996</v>
      </c>
      <c r="C1461" s="5">
        <v>5</v>
      </c>
      <c r="D1461" s="5">
        <v>3.2</v>
      </c>
      <c r="E1461" s="5">
        <f t="shared" si="29"/>
        <v>1.3666666666666669</v>
      </c>
      <c r="F1461" s="5">
        <f>AVERAGE((Table1[[#This Row],[thermo]]*$S$7),(Table1[[#This Row],[1022]]*$T$7),( Table1[[#This Row],[1020]]*$U$7))</f>
        <v>2.9944859869841451</v>
      </c>
      <c r="G1461" s="5">
        <f>AVERAGE((Table1[[#This Row],[thermo]]*$S$8),(Table1[[#This Row],[1022]]*$T$8),( Table1[[#This Row],[1020]]*$U$8))</f>
        <v>1.9488769394287047</v>
      </c>
      <c r="H1461" s="5">
        <v>5.9</v>
      </c>
      <c r="I1461" s="7">
        <v>6.3227849999999997</v>
      </c>
      <c r="J1461" s="7">
        <f>Table1[[#This Row],[modulair]]-Table1[[#This Row],[adjusted_weighted_FEM_avg]]</f>
        <v>3.9511230605712955</v>
      </c>
      <c r="K1461" s="5">
        <f>Table1[[#This Row],[purpleair]]-Table1[[#This Row],[adjusted_weighted_FEM_avg]]</f>
        <v>4.3739080605712948</v>
      </c>
      <c r="L1461" s="5">
        <f>ABS(Table1[[#This Row],[modulair_err]])</f>
        <v>3.9511230605712955</v>
      </c>
      <c r="M1461" s="5">
        <f>ABS(Table1[[#This Row],[purpleair_err]])</f>
        <v>4.3739080605712948</v>
      </c>
      <c r="N1461" s="5">
        <f>Table1[[#This Row],[modulair_err]]^2</f>
        <v>15.611373439778282</v>
      </c>
      <c r="O1461" s="5">
        <f>Table1[[#This Row],[purpleair_err]]^2</f>
        <v>19.131071722330546</v>
      </c>
      <c r="P1461" s="5"/>
      <c r="Q1461" s="5"/>
    </row>
    <row r="1462" spans="1:17" x14ac:dyDescent="0.3">
      <c r="A1462" s="2">
        <v>45564.333333333299</v>
      </c>
      <c r="B1462" s="5">
        <v>-34.5</v>
      </c>
      <c r="C1462" s="5">
        <v>8.1999999999999993</v>
      </c>
      <c r="D1462" s="5">
        <v>5.9</v>
      </c>
      <c r="E1462" s="5">
        <f t="shared" si="29"/>
        <v>-6.8</v>
      </c>
      <c r="F1462" s="5">
        <f>AVERAGE((Table1[[#This Row],[thermo]]*$S$7),(Table1[[#This Row],[1022]]*$T$7),( Table1[[#This Row],[1020]]*$U$7))</f>
        <v>0.46467329440853106</v>
      </c>
      <c r="G1462" s="5">
        <f>AVERAGE((Table1[[#This Row],[thermo]]*$S$8),(Table1[[#This Row],[1022]]*$T$8),( Table1[[#This Row],[1020]]*$U$8))</f>
        <v>-4.1471932279539265</v>
      </c>
      <c r="H1462" s="5">
        <v>7.9</v>
      </c>
      <c r="I1462" s="7">
        <v>7.2967360000000001</v>
      </c>
      <c r="J1462" s="7">
        <f>Table1[[#This Row],[modulair]]-Table1[[#This Row],[adjusted_weighted_FEM_avg]]</f>
        <v>12.047193227953926</v>
      </c>
      <c r="K1462" s="5">
        <f>Table1[[#This Row],[purpleair]]-Table1[[#This Row],[adjusted_weighted_FEM_avg]]</f>
        <v>11.443929227953927</v>
      </c>
      <c r="L1462" s="5">
        <f>ABS(Table1[[#This Row],[modulair_err]])</f>
        <v>12.047193227953926</v>
      </c>
      <c r="M1462" s="5">
        <f>ABS(Table1[[#This Row],[purpleair_err]])</f>
        <v>11.443929227953927</v>
      </c>
      <c r="N1462" s="5">
        <f>Table1[[#This Row],[modulair_err]]^2</f>
        <v>145.13486467165893</v>
      </c>
      <c r="O1462" s="5">
        <f>Table1[[#This Row],[purpleair_err]]^2</f>
        <v>130.96351617441815</v>
      </c>
      <c r="P1462" s="5"/>
      <c r="Q1462" s="5"/>
    </row>
    <row r="1463" spans="1:17" x14ac:dyDescent="0.3">
      <c r="A1463" s="2">
        <v>45564.375</v>
      </c>
      <c r="B1463" s="5">
        <v>-19.399999999999999</v>
      </c>
      <c r="C1463" s="5">
        <v>8.6999999999999993</v>
      </c>
      <c r="D1463" s="5">
        <v>3.7</v>
      </c>
      <c r="E1463" s="5">
        <f t="shared" si="29"/>
        <v>-2.333333333333333</v>
      </c>
      <c r="F1463" s="5">
        <f>AVERAGE((Table1[[#This Row],[thermo]]*$S$7),(Table1[[#This Row],[1022]]*$T$7),( Table1[[#This Row],[1020]]*$U$7))</f>
        <v>2.6593003614862329</v>
      </c>
      <c r="G1463" s="5">
        <f>AVERAGE((Table1[[#This Row],[thermo]]*$S$8),(Table1[[#This Row],[1022]]*$T$8),( Table1[[#This Row],[1020]]*$U$8))</f>
        <v>-0.54270394466752581</v>
      </c>
      <c r="H1463" s="5">
        <v>8.9</v>
      </c>
      <c r="I1463" s="7">
        <v>8.6049360000000004</v>
      </c>
      <c r="J1463" s="7">
        <f>Table1[[#This Row],[modulair]]-Table1[[#This Row],[adjusted_weighted_FEM_avg]]</f>
        <v>9.4427039446675263</v>
      </c>
      <c r="K1463" s="5">
        <f>Table1[[#This Row],[purpleair]]-Table1[[#This Row],[adjusted_weighted_FEM_avg]]</f>
        <v>9.1476399446675263</v>
      </c>
      <c r="L1463" s="5">
        <f>ABS(Table1[[#This Row],[modulair_err]])</f>
        <v>9.4427039446675263</v>
      </c>
      <c r="M1463" s="5">
        <f>ABS(Table1[[#This Row],[purpleair_err]])</f>
        <v>9.1476399446675263</v>
      </c>
      <c r="N1463" s="5">
        <f>Table1[[#This Row],[modulair_err]]^2</f>
        <v>89.164657786639665</v>
      </c>
      <c r="O1463" s="5">
        <f>Table1[[#This Row],[purpleair_err]]^2</f>
        <v>83.679316557276906</v>
      </c>
      <c r="P1463" s="5"/>
      <c r="Q1463" s="5"/>
    </row>
    <row r="1464" spans="1:17" x14ac:dyDescent="0.3">
      <c r="A1464" s="2">
        <v>45564.416666666701</v>
      </c>
      <c r="B1464" s="5">
        <v>-6.5</v>
      </c>
      <c r="C1464" s="5">
        <v>7.7</v>
      </c>
      <c r="D1464" s="5">
        <v>4.7</v>
      </c>
      <c r="E1464" s="5">
        <f t="shared" si="29"/>
        <v>1.9666666666666668</v>
      </c>
      <c r="F1464" s="5">
        <f>AVERAGE((Table1[[#This Row],[thermo]]*$S$7),(Table1[[#This Row],[1022]]*$T$7),( Table1[[#This Row],[1020]]*$U$7))</f>
        <v>4.5184017712407654</v>
      </c>
      <c r="G1464" s="5">
        <f>AVERAGE((Table1[[#This Row],[thermo]]*$S$8),(Table1[[#This Row],[1022]]*$T$8),( Table1[[#This Row],[1020]]*$U$8))</f>
        <v>2.8776315271896187</v>
      </c>
      <c r="H1464" s="5">
        <v>7.7</v>
      </c>
      <c r="I1464" s="7">
        <v>7.8724109999999996</v>
      </c>
      <c r="J1464" s="7">
        <f>Table1[[#This Row],[modulair]]-Table1[[#This Row],[adjusted_weighted_FEM_avg]]</f>
        <v>4.8223684728103819</v>
      </c>
      <c r="K1464" s="5">
        <f>Table1[[#This Row],[purpleair]]-Table1[[#This Row],[adjusted_weighted_FEM_avg]]</f>
        <v>4.9947794728103805</v>
      </c>
      <c r="L1464" s="5">
        <f>ABS(Table1[[#This Row],[modulair_err]])</f>
        <v>4.8223684728103819</v>
      </c>
      <c r="M1464" s="5">
        <f>ABS(Table1[[#This Row],[purpleair_err]])</f>
        <v>4.9947794728103805</v>
      </c>
      <c r="N1464" s="5">
        <f>Table1[[#This Row],[modulair_err]]^2</f>
        <v>23.255237687555535</v>
      </c>
      <c r="O1464" s="5">
        <f>Table1[[#This Row],[purpleair_err]]^2</f>
        <v>24.947821982007941</v>
      </c>
      <c r="P1464" s="5"/>
      <c r="Q1464" s="5"/>
    </row>
    <row r="1465" spans="1:17" x14ac:dyDescent="0.3">
      <c r="A1465" s="2">
        <v>45564.458333333299</v>
      </c>
      <c r="B1465" s="5">
        <v>4</v>
      </c>
      <c r="C1465" s="5">
        <v>10.8</v>
      </c>
      <c r="D1465" s="5">
        <v>3.4</v>
      </c>
      <c r="E1465" s="5">
        <f t="shared" si="29"/>
        <v>6.0666666666666664</v>
      </c>
      <c r="F1465" s="5">
        <f>AVERAGE((Table1[[#This Row],[thermo]]*$S$7),(Table1[[#This Row],[1022]]*$T$7),( Table1[[#This Row],[1020]]*$U$7))</f>
        <v>7.6510713893958178</v>
      </c>
      <c r="G1465" s="5">
        <f>AVERAGE((Table1[[#This Row],[thermo]]*$S$8),(Table1[[#This Row],[1022]]*$T$8),( Table1[[#This Row],[1020]]*$U$8))</f>
        <v>6.5796539754743151</v>
      </c>
      <c r="H1465" s="5">
        <v>8.1</v>
      </c>
      <c r="I1465" s="7">
        <v>9.0552740000000007</v>
      </c>
      <c r="J1465" s="7">
        <f>Table1[[#This Row],[modulair]]-Table1[[#This Row],[adjusted_weighted_FEM_avg]]</f>
        <v>1.5203460245256846</v>
      </c>
      <c r="K1465" s="5">
        <f>Table1[[#This Row],[purpleair]]-Table1[[#This Row],[adjusted_weighted_FEM_avg]]</f>
        <v>2.4756200245256856</v>
      </c>
      <c r="L1465" s="5">
        <f>ABS(Table1[[#This Row],[modulair_err]])</f>
        <v>1.5203460245256846</v>
      </c>
      <c r="M1465" s="5">
        <f>ABS(Table1[[#This Row],[purpleair_err]])</f>
        <v>2.4756200245256856</v>
      </c>
      <c r="N1465" s="5">
        <f>Table1[[#This Row],[modulair_err]]^2</f>
        <v>2.3114520342910536</v>
      </c>
      <c r="O1465" s="5">
        <f>Table1[[#This Row],[purpleair_err]]^2</f>
        <v>6.1286945058325566</v>
      </c>
      <c r="P1465" s="5"/>
      <c r="Q1465" s="5"/>
    </row>
    <row r="1466" spans="1:17" x14ac:dyDescent="0.3">
      <c r="A1466" s="2">
        <v>45564.5</v>
      </c>
      <c r="B1466" s="5">
        <v>12.9</v>
      </c>
      <c r="C1466" s="5">
        <v>7.8</v>
      </c>
      <c r="D1466" s="5">
        <v>7.9</v>
      </c>
      <c r="E1466" s="5">
        <f t="shared" si="29"/>
        <v>9.5333333333333332</v>
      </c>
      <c r="F1466" s="5">
        <f>AVERAGE((Table1[[#This Row],[thermo]]*$S$7),(Table1[[#This Row],[1022]]*$T$7),( Table1[[#This Row],[1020]]*$U$7))</f>
        <v>8.6762742234604531</v>
      </c>
      <c r="G1466" s="5">
        <f>AVERAGE((Table1[[#This Row],[thermo]]*$S$8),(Table1[[#This Row],[1022]]*$T$8),( Table1[[#This Row],[1020]]*$U$8))</f>
        <v>9.2187360980389261</v>
      </c>
      <c r="H1466" s="5">
        <v>7.2</v>
      </c>
      <c r="I1466" s="7">
        <v>8.4207619999999999</v>
      </c>
      <c r="J1466" s="7">
        <f>Table1[[#This Row],[modulair]]-Table1[[#This Row],[adjusted_weighted_FEM_avg]]</f>
        <v>-2.018736098038926</v>
      </c>
      <c r="K1466" s="5">
        <f>Table1[[#This Row],[purpleair]]-Table1[[#This Row],[adjusted_weighted_FEM_avg]]</f>
        <v>-0.79797409803892627</v>
      </c>
      <c r="L1466" s="5">
        <f>ABS(Table1[[#This Row],[modulair_err]])</f>
        <v>2.018736098038926</v>
      </c>
      <c r="M1466" s="5">
        <f>ABS(Table1[[#This Row],[purpleair_err]])</f>
        <v>0.79797409803892627</v>
      </c>
      <c r="N1466" s="5">
        <f>Table1[[#This Row],[modulair_err]]^2</f>
        <v>4.0752954335254277</v>
      </c>
      <c r="O1466" s="5">
        <f>Table1[[#This Row],[purpleair_err]]^2</f>
        <v>0.63676266114103797</v>
      </c>
      <c r="P1466" s="5"/>
      <c r="Q1466" s="5"/>
    </row>
    <row r="1467" spans="1:17" x14ac:dyDescent="0.3">
      <c r="A1467" s="2">
        <v>45564.541666666701</v>
      </c>
      <c r="B1467" s="5">
        <v>16.2</v>
      </c>
      <c r="C1467" s="5">
        <v>2.9</v>
      </c>
      <c r="D1467" s="5">
        <v>7.7</v>
      </c>
      <c r="E1467" s="5">
        <f t="shared" si="29"/>
        <v>8.9333333333333318</v>
      </c>
      <c r="F1467" s="5">
        <f>AVERAGE((Table1[[#This Row],[thermo]]*$S$7),(Table1[[#This Row],[1022]]*$T$7),( Table1[[#This Row],[1020]]*$U$7))</f>
        <v>6.4223695562524403</v>
      </c>
      <c r="G1467" s="5">
        <f>AVERAGE((Table1[[#This Row],[thermo]]*$S$8),(Table1[[#This Row],[1022]]*$T$8),( Table1[[#This Row],[1020]]*$U$8))</f>
        <v>8.0544919319150061</v>
      </c>
      <c r="H1467" s="5">
        <v>6.8</v>
      </c>
      <c r="I1467" s="7">
        <v>7.6148709999999999</v>
      </c>
      <c r="J1467" s="7">
        <f>Table1[[#This Row],[modulair]]-Table1[[#This Row],[adjusted_weighted_FEM_avg]]</f>
        <v>-1.2544919319150063</v>
      </c>
      <c r="K1467" s="5">
        <f>Table1[[#This Row],[purpleair]]-Table1[[#This Row],[adjusted_weighted_FEM_avg]]</f>
        <v>-0.43962093191500617</v>
      </c>
      <c r="L1467" s="5">
        <f>ABS(Table1[[#This Row],[modulair_err]])</f>
        <v>1.2544919319150063</v>
      </c>
      <c r="M1467" s="5">
        <f>ABS(Table1[[#This Row],[purpleair_err]])</f>
        <v>0.43962093191500617</v>
      </c>
      <c r="N1467" s="5">
        <f>Table1[[#This Row],[modulair_err]]^2</f>
        <v>1.5737500072398447</v>
      </c>
      <c r="O1467" s="5">
        <f>Table1[[#This Row],[purpleair_err]]^2</f>
        <v>0.19326656377781851</v>
      </c>
      <c r="P1467" s="5"/>
      <c r="Q1467" s="5"/>
    </row>
    <row r="1468" spans="1:17" x14ac:dyDescent="0.3">
      <c r="A1468" s="2">
        <v>45564.583333333299</v>
      </c>
      <c r="B1468" s="5">
        <v>13.6</v>
      </c>
      <c r="C1468" s="5">
        <v>7.2</v>
      </c>
      <c r="D1468" s="5">
        <v>6.9</v>
      </c>
      <c r="E1468" s="5">
        <f t="shared" si="29"/>
        <v>9.2333333333333343</v>
      </c>
      <c r="F1468" s="5">
        <f>AVERAGE((Table1[[#This Row],[thermo]]*$S$7),(Table1[[#This Row],[1022]]*$T$7),( Table1[[#This Row],[1020]]*$U$7))</f>
        <v>8.183668957202789</v>
      </c>
      <c r="G1468" s="5">
        <f>AVERAGE((Table1[[#This Row],[thermo]]*$S$8),(Table1[[#This Row],[1022]]*$T$8),( Table1[[#This Row],[1020]]*$U$8))</f>
        <v>8.8440208410658965</v>
      </c>
      <c r="H1468" s="5">
        <v>5</v>
      </c>
      <c r="I1468" s="7">
        <v>6.6189749999999998</v>
      </c>
      <c r="J1468" s="7">
        <f>Table1[[#This Row],[modulair]]-Table1[[#This Row],[adjusted_weighted_FEM_avg]]</f>
        <v>-3.8440208410658965</v>
      </c>
      <c r="K1468" s="5">
        <f>Table1[[#This Row],[purpleair]]-Table1[[#This Row],[adjusted_weighted_FEM_avg]]</f>
        <v>-2.2250458410658966</v>
      </c>
      <c r="L1468" s="5">
        <f>ABS(Table1[[#This Row],[modulair_err]])</f>
        <v>3.8440208410658965</v>
      </c>
      <c r="M1468" s="5">
        <f>ABS(Table1[[#This Row],[purpleair_err]])</f>
        <v>2.2250458410658966</v>
      </c>
      <c r="N1468" s="5">
        <f>Table1[[#This Row],[modulair_err]]^2</f>
        <v>14.776496226548963</v>
      </c>
      <c r="O1468" s="5">
        <f>Table1[[#This Row],[purpleair_err]]^2</f>
        <v>4.9508289948446436</v>
      </c>
      <c r="P1468" s="5"/>
      <c r="Q1468" s="5"/>
    </row>
    <row r="1469" spans="1:17" x14ac:dyDescent="0.3">
      <c r="A1469" s="2">
        <v>45564.625</v>
      </c>
      <c r="B1469" s="5">
        <v>14.8</v>
      </c>
      <c r="C1469" s="5">
        <v>3.6</v>
      </c>
      <c r="D1469" s="5">
        <v>3.9</v>
      </c>
      <c r="E1469" s="5">
        <f t="shared" si="29"/>
        <v>7.4333333333333336</v>
      </c>
      <c r="F1469" s="5">
        <f>AVERAGE((Table1[[#This Row],[thermo]]*$S$7),(Table1[[#This Row],[1022]]*$T$7),( Table1[[#This Row],[1020]]*$U$7))</f>
        <v>5.5462781693170742</v>
      </c>
      <c r="G1469" s="5">
        <f>AVERAGE((Table1[[#This Row],[thermo]]*$S$8),(Table1[[#This Row],[1022]]*$T$8),( Table1[[#This Row],[1020]]*$U$8))</f>
        <v>6.741418457515441</v>
      </c>
      <c r="H1469" s="5">
        <v>4.5999999999999996</v>
      </c>
      <c r="I1469" s="7">
        <v>5.9603590000000004</v>
      </c>
      <c r="J1469" s="7">
        <f>Table1[[#This Row],[modulair]]-Table1[[#This Row],[adjusted_weighted_FEM_avg]]</f>
        <v>-2.1414184575154414</v>
      </c>
      <c r="K1469" s="5">
        <f>Table1[[#This Row],[purpleair]]-Table1[[#This Row],[adjusted_weighted_FEM_avg]]</f>
        <v>-0.78105945751544059</v>
      </c>
      <c r="L1469" s="5">
        <f>ABS(Table1[[#This Row],[modulair_err]])</f>
        <v>2.1414184575154414</v>
      </c>
      <c r="M1469" s="5">
        <f>ABS(Table1[[#This Row],[purpleair_err]])</f>
        <v>0.78105945751544059</v>
      </c>
      <c r="N1469" s="5">
        <f>Table1[[#This Row],[modulair_err]]^2</f>
        <v>4.5856730101878123</v>
      </c>
      <c r="O1469" s="5">
        <f>Table1[[#This Row],[purpleair_err]]^2</f>
        <v>0.61005387617431439</v>
      </c>
      <c r="P1469" s="5"/>
      <c r="Q1469" s="5"/>
    </row>
    <row r="1470" spans="1:17" x14ac:dyDescent="0.3">
      <c r="A1470" s="2">
        <v>45564.666666666701</v>
      </c>
      <c r="B1470" s="5">
        <v>20.8</v>
      </c>
      <c r="C1470" s="5">
        <v>2.1</v>
      </c>
      <c r="D1470" s="5">
        <v>2.5</v>
      </c>
      <c r="E1470" s="5">
        <f t="shared" si="29"/>
        <v>8.4666666666666668</v>
      </c>
      <c r="F1470" s="5">
        <f>AVERAGE((Table1[[#This Row],[thermo]]*$S$7),(Table1[[#This Row],[1022]]*$T$7),( Table1[[#This Row],[1020]]*$U$7))</f>
        <v>5.3220906373029635</v>
      </c>
      <c r="G1470" s="5">
        <f>AVERAGE((Table1[[#This Row],[thermo]]*$S$8),(Table1[[#This Row],[1022]]*$T$8),( Table1[[#This Row],[1020]]*$U$8))</f>
        <v>7.3127144599063678</v>
      </c>
      <c r="H1470" s="5">
        <v>4.0999999999999996</v>
      </c>
      <c r="I1470" s="7">
        <v>5.3453679999999997</v>
      </c>
      <c r="J1470" s="7">
        <f>Table1[[#This Row],[modulair]]-Table1[[#This Row],[adjusted_weighted_FEM_avg]]</f>
        <v>-3.2127144599063682</v>
      </c>
      <c r="K1470" s="5">
        <f>Table1[[#This Row],[purpleair]]-Table1[[#This Row],[adjusted_weighted_FEM_avg]]</f>
        <v>-1.9673464599063681</v>
      </c>
      <c r="L1470" s="5">
        <f>ABS(Table1[[#This Row],[modulair_err]])</f>
        <v>3.2127144599063682</v>
      </c>
      <c r="M1470" s="5">
        <f>ABS(Table1[[#This Row],[purpleair_err]])</f>
        <v>1.9673464599063681</v>
      </c>
      <c r="N1470" s="5">
        <f>Table1[[#This Row],[modulair_err]]^2</f>
        <v>10.321534200891467</v>
      </c>
      <c r="O1470" s="5">
        <f>Table1[[#This Row],[purpleair_err]]^2</f>
        <v>3.8704520933061191</v>
      </c>
      <c r="P1470" s="5"/>
      <c r="Q1470" s="5"/>
    </row>
    <row r="1471" spans="1:17" x14ac:dyDescent="0.3">
      <c r="A1471" s="2">
        <v>45564.708333333299</v>
      </c>
      <c r="B1471" s="5">
        <v>24.3</v>
      </c>
      <c r="C1471" s="5">
        <v>-3.5</v>
      </c>
      <c r="D1471" s="5">
        <v>7.2</v>
      </c>
      <c r="E1471" s="5">
        <f t="shared" si="29"/>
        <v>9.3333333333333339</v>
      </c>
      <c r="F1471" s="5">
        <f>AVERAGE((Table1[[#This Row],[thermo]]*$S$7),(Table1[[#This Row],[1022]]*$T$7),( Table1[[#This Row],[1020]]*$U$7))</f>
        <v>4.0443182270505256</v>
      </c>
      <c r="G1471" s="5">
        <f>AVERAGE((Table1[[#This Row],[thermo]]*$S$8),(Table1[[#This Row],[1022]]*$T$8),( Table1[[#This Row],[1020]]*$U$8))</f>
        <v>7.4877731302061727</v>
      </c>
      <c r="H1471" s="5">
        <v>3.1</v>
      </c>
      <c r="I1471" s="7">
        <v>4.5520269999999998</v>
      </c>
      <c r="J1471" s="7">
        <f>Table1[[#This Row],[modulair]]-Table1[[#This Row],[adjusted_weighted_FEM_avg]]</f>
        <v>-4.3877731302061722</v>
      </c>
      <c r="K1471" s="5">
        <f>Table1[[#This Row],[purpleair]]-Table1[[#This Row],[adjusted_weighted_FEM_avg]]</f>
        <v>-2.9357461302061729</v>
      </c>
      <c r="L1471" s="5">
        <f>ABS(Table1[[#This Row],[modulair_err]])</f>
        <v>4.3877731302061722</v>
      </c>
      <c r="M1471" s="5">
        <f>ABS(Table1[[#This Row],[purpleair_err]])</f>
        <v>2.9357461302061729</v>
      </c>
      <c r="N1471" s="5">
        <f>Table1[[#This Row],[modulair_err]]^2</f>
        <v>19.252553042159271</v>
      </c>
      <c r="O1471" s="5">
        <f>Table1[[#This Row],[purpleair_err]]^2</f>
        <v>8.618605341020519</v>
      </c>
      <c r="P1471" s="5"/>
      <c r="Q1471" s="5"/>
    </row>
    <row r="1472" spans="1:17" x14ac:dyDescent="0.3">
      <c r="A1472" s="2">
        <v>45564.75</v>
      </c>
      <c r="B1472" s="5">
        <v>19.399999999999999</v>
      </c>
      <c r="C1472" s="5">
        <v>-0.3</v>
      </c>
      <c r="D1472" s="5">
        <v>-1.7</v>
      </c>
      <c r="E1472" s="5">
        <f t="shared" si="29"/>
        <v>5.8</v>
      </c>
      <c r="F1472" s="5">
        <f>AVERAGE((Table1[[#This Row],[thermo]]*$S$7),(Table1[[#This Row],[1022]]*$T$7),( Table1[[#This Row],[1020]]*$U$7))</f>
        <v>2.597966736664985</v>
      </c>
      <c r="G1472" s="5">
        <f>AVERAGE((Table1[[#This Row],[thermo]]*$S$8),(Table1[[#This Row],[1022]]*$T$8),( Table1[[#This Row],[1020]]*$U$8))</f>
        <v>4.607780996816409</v>
      </c>
      <c r="H1472" s="5">
        <v>1.7</v>
      </c>
      <c r="I1472" s="7">
        <v>4.0416610000000004</v>
      </c>
      <c r="J1472" s="7">
        <f>Table1[[#This Row],[modulair]]-Table1[[#This Row],[adjusted_weighted_FEM_avg]]</f>
        <v>-2.9077809968164088</v>
      </c>
      <c r="K1472" s="5">
        <f>Table1[[#This Row],[purpleair]]-Table1[[#This Row],[adjusted_weighted_FEM_avg]]</f>
        <v>-0.56611999681640857</v>
      </c>
      <c r="L1472" s="5">
        <f>ABS(Table1[[#This Row],[modulair_err]])</f>
        <v>2.9077809968164088</v>
      </c>
      <c r="M1472" s="5">
        <f>ABS(Table1[[#This Row],[purpleair_err]])</f>
        <v>0.56611999681640857</v>
      </c>
      <c r="N1472" s="5">
        <f>Table1[[#This Row],[modulair_err]]^2</f>
        <v>8.4551903254466279</v>
      </c>
      <c r="O1472" s="5">
        <f>Table1[[#This Row],[purpleair_err]]^2</f>
        <v>0.32049185079541043</v>
      </c>
      <c r="P1472" s="5"/>
      <c r="Q1472" s="5"/>
    </row>
    <row r="1473" spans="1:17" x14ac:dyDescent="0.3">
      <c r="A1473" s="2">
        <v>45564.791666666701</v>
      </c>
      <c r="B1473" s="5">
        <v>12.7</v>
      </c>
      <c r="C1473" s="5">
        <v>-0.9</v>
      </c>
      <c r="D1473" s="5">
        <v>-4.5999999999999996</v>
      </c>
      <c r="E1473" s="5">
        <f t="shared" si="29"/>
        <v>2.4</v>
      </c>
      <c r="F1473" s="5">
        <f>AVERAGE((Table1[[#This Row],[thermo]]*$S$7),(Table1[[#This Row],[1022]]*$T$7),( Table1[[#This Row],[1020]]*$U$7))</f>
        <v>0.35559826008641293</v>
      </c>
      <c r="G1473" s="5">
        <f>AVERAGE((Table1[[#This Row],[thermo]]*$S$8),(Table1[[#This Row],[1022]]*$T$8),( Table1[[#This Row],[1020]]*$U$8))</f>
        <v>1.612126310230497</v>
      </c>
      <c r="H1473" s="5">
        <v>1.4</v>
      </c>
      <c r="I1473" s="7">
        <v>4.3073129999999997</v>
      </c>
      <c r="J1473" s="7">
        <f>Table1[[#This Row],[modulair]]-Table1[[#This Row],[adjusted_weighted_FEM_avg]]</f>
        <v>-0.21212631023049711</v>
      </c>
      <c r="K1473" s="5">
        <f>Table1[[#This Row],[purpleair]]-Table1[[#This Row],[adjusted_weighted_FEM_avg]]</f>
        <v>2.6951866897695025</v>
      </c>
      <c r="L1473" s="5">
        <f>ABS(Table1[[#This Row],[modulair_err]])</f>
        <v>0.21212631023049711</v>
      </c>
      <c r="M1473" s="5">
        <f>ABS(Table1[[#This Row],[purpleair_err]])</f>
        <v>2.6951866897695025</v>
      </c>
      <c r="N1473" s="5">
        <f>Table1[[#This Row],[modulair_err]]^2</f>
        <v>4.4997571492005103E-2</v>
      </c>
      <c r="O1473" s="5">
        <f>Table1[[#This Row],[purpleair_err]]^2</f>
        <v>7.2640312927106887</v>
      </c>
      <c r="P1473" s="5"/>
      <c r="Q1473" s="5"/>
    </row>
    <row r="1474" spans="1:17" x14ac:dyDescent="0.3">
      <c r="A1474" s="2">
        <v>45564.833333333299</v>
      </c>
      <c r="B1474" s="5">
        <v>5.8</v>
      </c>
      <c r="C1474" s="5">
        <v>-0.1</v>
      </c>
      <c r="D1474" s="5">
        <v>5.7</v>
      </c>
      <c r="E1474" s="5">
        <f t="shared" si="29"/>
        <v>3.8000000000000003</v>
      </c>
      <c r="F1474" s="5">
        <f>AVERAGE((Table1[[#This Row],[thermo]]*$S$7),(Table1[[#This Row],[1022]]*$T$7),( Table1[[#This Row],[1020]]*$U$7))</f>
        <v>2.4630145074047038</v>
      </c>
      <c r="G1474" s="5">
        <f>AVERAGE((Table1[[#This Row],[thermo]]*$S$8),(Table1[[#This Row],[1022]]*$T$8),( Table1[[#This Row],[1020]]*$U$8))</f>
        <v>3.3628952397389065</v>
      </c>
      <c r="H1474" s="5">
        <v>1.5</v>
      </c>
      <c r="I1474" s="7">
        <v>4.6057220000000001</v>
      </c>
      <c r="J1474" s="7">
        <f>Table1[[#This Row],[modulair]]-Table1[[#This Row],[adjusted_weighted_FEM_avg]]</f>
        <v>-1.8628952397389065</v>
      </c>
      <c r="K1474" s="5">
        <f>Table1[[#This Row],[purpleair]]-Table1[[#This Row],[adjusted_weighted_FEM_avg]]</f>
        <v>1.2428267602610936</v>
      </c>
      <c r="L1474" s="5">
        <f>ABS(Table1[[#This Row],[modulair_err]])</f>
        <v>1.8628952397389065</v>
      </c>
      <c r="M1474" s="5">
        <f>ABS(Table1[[#This Row],[purpleair_err]])</f>
        <v>1.2428267602610936</v>
      </c>
      <c r="N1474" s="5">
        <f>Table1[[#This Row],[modulair_err]]^2</f>
        <v>3.4703786742418776</v>
      </c>
      <c r="O1474" s="5">
        <f>Table1[[#This Row],[purpleair_err]]^2</f>
        <v>1.5446183560210858</v>
      </c>
      <c r="P1474" s="5"/>
      <c r="Q1474" s="5"/>
    </row>
    <row r="1475" spans="1:17" x14ac:dyDescent="0.3">
      <c r="A1475" s="2">
        <v>45564.875</v>
      </c>
      <c r="B1475" s="5">
        <v>3.9</v>
      </c>
      <c r="C1475" s="5">
        <v>2.4</v>
      </c>
      <c r="D1475" s="5">
        <v>3.7</v>
      </c>
      <c r="E1475" s="5">
        <f t="shared" ref="E1475:E1538" si="30">AVERAGE(B1475:D1475)</f>
        <v>3.3333333333333335</v>
      </c>
      <c r="F1475" s="5">
        <f>AVERAGE((Table1[[#This Row],[thermo]]*$S$7),(Table1[[#This Row],[1022]]*$T$7),( Table1[[#This Row],[1020]]*$U$7))</f>
        <v>3.0040323027991285</v>
      </c>
      <c r="G1475" s="5">
        <f>AVERAGE((Table1[[#This Row],[thermo]]*$S$8),(Table1[[#This Row],[1022]]*$T$8),( Table1[[#This Row],[1020]]*$U$8))</f>
        <v>3.2244518570020078</v>
      </c>
      <c r="H1475" s="5">
        <v>1.5</v>
      </c>
      <c r="I1475" s="7">
        <v>4.6387346699999998</v>
      </c>
      <c r="J1475" s="7">
        <f>Table1[[#This Row],[modulair]]-Table1[[#This Row],[adjusted_weighted_FEM_avg]]</f>
        <v>-1.7244518570020078</v>
      </c>
      <c r="K1475" s="5">
        <f>Table1[[#This Row],[purpleair]]-Table1[[#This Row],[adjusted_weighted_FEM_avg]]</f>
        <v>1.4142828129979921</v>
      </c>
      <c r="L1475" s="5">
        <f>ABS(Table1[[#This Row],[modulair_err]])</f>
        <v>1.7244518570020078</v>
      </c>
      <c r="M1475" s="5">
        <f>ABS(Table1[[#This Row],[purpleair_err]])</f>
        <v>1.4142828129979921</v>
      </c>
      <c r="N1475" s="5">
        <f>Table1[[#This Row],[modulair_err]]^2</f>
        <v>2.9737342071176731</v>
      </c>
      <c r="O1475" s="5">
        <f>Table1[[#This Row],[purpleair_err]]^2</f>
        <v>2.0001958751415136</v>
      </c>
      <c r="P1475" s="5"/>
      <c r="Q1475" s="5"/>
    </row>
    <row r="1476" spans="1:17" x14ac:dyDescent="0.3">
      <c r="A1476" s="2">
        <v>45564.916666666701</v>
      </c>
      <c r="B1476" s="5">
        <v>3.3</v>
      </c>
      <c r="C1476" s="5">
        <v>1.2</v>
      </c>
      <c r="D1476" s="5">
        <v>2.5</v>
      </c>
      <c r="E1476" s="5">
        <f t="shared" si="30"/>
        <v>2.3333333333333335</v>
      </c>
      <c r="F1476" s="5">
        <f>AVERAGE((Table1[[#This Row],[thermo]]*$S$7),(Table1[[#This Row],[1022]]*$T$7),( Table1[[#This Row],[1020]]*$U$7))</f>
        <v>1.9039168639304878</v>
      </c>
      <c r="G1476" s="5">
        <f>AVERAGE((Table1[[#This Row],[thermo]]*$S$8),(Table1[[#This Row],[1022]]*$T$8),( Table1[[#This Row],[1020]]*$U$8))</f>
        <v>2.1875918330900079</v>
      </c>
      <c r="H1476" s="5">
        <v>1.5</v>
      </c>
      <c r="I1476" s="7">
        <v>4.6150229999999999</v>
      </c>
      <c r="J1476" s="7">
        <f>Table1[[#This Row],[modulair]]-Table1[[#This Row],[adjusted_weighted_FEM_avg]]</f>
        <v>-0.68759183309000793</v>
      </c>
      <c r="K1476" s="5">
        <f>Table1[[#This Row],[purpleair]]-Table1[[#This Row],[adjusted_weighted_FEM_avg]]</f>
        <v>2.4274311669099919</v>
      </c>
      <c r="L1476" s="5">
        <f>ABS(Table1[[#This Row],[modulair_err]])</f>
        <v>0.68759183309000793</v>
      </c>
      <c r="M1476" s="5">
        <f>ABS(Table1[[#This Row],[purpleair_err]])</f>
        <v>2.4274311669099919</v>
      </c>
      <c r="N1476" s="5">
        <f>Table1[[#This Row],[modulair_err]]^2</f>
        <v>0.47278252893207734</v>
      </c>
      <c r="O1476" s="5">
        <f>Table1[[#This Row],[purpleair_err]]^2</f>
        <v>5.8924220700860053</v>
      </c>
      <c r="P1476" s="5"/>
      <c r="Q1476" s="5"/>
    </row>
    <row r="1477" spans="1:17" x14ac:dyDescent="0.3">
      <c r="A1477" s="2">
        <v>45564.958333333299</v>
      </c>
      <c r="B1477" s="5">
        <v>9.1</v>
      </c>
      <c r="C1477" s="5">
        <v>2.8</v>
      </c>
      <c r="D1477" s="5">
        <v>3.4</v>
      </c>
      <c r="E1477" s="5">
        <f t="shared" si="30"/>
        <v>5.0999999999999996</v>
      </c>
      <c r="F1477" s="5">
        <f>AVERAGE((Table1[[#This Row],[thermo]]*$S$7),(Table1[[#This Row],[1022]]*$T$7),( Table1[[#This Row],[1020]]*$U$7))</f>
        <v>4.0123206149426833</v>
      </c>
      <c r="G1477" s="5">
        <f>AVERAGE((Table1[[#This Row],[thermo]]*$S$8),(Table1[[#This Row],[1022]]*$T$8),( Table1[[#This Row],[1020]]*$U$8))</f>
        <v>4.7052475566695433</v>
      </c>
      <c r="H1477" s="5">
        <v>1.8</v>
      </c>
      <c r="I1477" s="7">
        <v>4.3382579999999997</v>
      </c>
      <c r="J1477" s="7">
        <f>Table1[[#This Row],[modulair]]-Table1[[#This Row],[adjusted_weighted_FEM_avg]]</f>
        <v>-2.9052475566695435</v>
      </c>
      <c r="K1477" s="5">
        <f>Table1[[#This Row],[purpleair]]-Table1[[#This Row],[adjusted_weighted_FEM_avg]]</f>
        <v>-0.36698955666954358</v>
      </c>
      <c r="L1477" s="5">
        <f>ABS(Table1[[#This Row],[modulair_err]])</f>
        <v>2.9052475566695435</v>
      </c>
      <c r="M1477" s="5">
        <f>ABS(Table1[[#This Row],[purpleair_err]])</f>
        <v>0.36698955666954358</v>
      </c>
      <c r="N1477" s="5">
        <f>Table1[[#This Row],[modulair_err]]^2</f>
        <v>8.4404633655343524</v>
      </c>
      <c r="O1477" s="5">
        <f>Table1[[#This Row],[purpleair_err]]^2</f>
        <v>0.13468133470450813</v>
      </c>
      <c r="P1477" s="5"/>
      <c r="Q1477" s="5"/>
    </row>
    <row r="1478" spans="1:17" x14ac:dyDescent="0.3">
      <c r="A1478" s="2">
        <v>45565</v>
      </c>
      <c r="B1478" s="5">
        <v>6.2</v>
      </c>
      <c r="C1478" s="5">
        <v>2.2999999999999998</v>
      </c>
      <c r="D1478" s="5">
        <v>5.4</v>
      </c>
      <c r="E1478" s="5">
        <f t="shared" si="30"/>
        <v>4.6333333333333337</v>
      </c>
      <c r="F1478" s="5">
        <f>AVERAGE((Table1[[#This Row],[thermo]]*$S$7),(Table1[[#This Row],[1022]]*$T$7),( Table1[[#This Row],[1020]]*$U$7))</f>
        <v>3.7941687165148088</v>
      </c>
      <c r="G1478" s="5">
        <f>AVERAGE((Table1[[#This Row],[thermo]]*$S$8),(Table1[[#This Row],[1022]]*$T$8),( Table1[[#This Row],[1020]]*$U$8))</f>
        <v>4.353845184590635</v>
      </c>
      <c r="H1478" s="5">
        <v>1.8</v>
      </c>
      <c r="I1478" s="7">
        <v>4.0693107700000004</v>
      </c>
      <c r="J1478" s="7">
        <f>Table1[[#This Row],[modulair]]-Table1[[#This Row],[adjusted_weighted_FEM_avg]]</f>
        <v>-2.5538451845906351</v>
      </c>
      <c r="K1478" s="5">
        <f>Table1[[#This Row],[purpleair]]-Table1[[#This Row],[adjusted_weighted_FEM_avg]]</f>
        <v>-0.28453441459063455</v>
      </c>
      <c r="L1478" s="5">
        <f>ABS(Table1[[#This Row],[modulair_err]])</f>
        <v>2.5538451845906351</v>
      </c>
      <c r="M1478" s="5">
        <f>ABS(Table1[[#This Row],[purpleair_err]])</f>
        <v>0.28453441459063455</v>
      </c>
      <c r="N1478" s="5">
        <f>Table1[[#This Row],[modulair_err]]^2</f>
        <v>6.5221252268567751</v>
      </c>
      <c r="O1478" s="5">
        <f>Table1[[#This Row],[purpleair_err]]^2</f>
        <v>8.0959833086435104E-2</v>
      </c>
      <c r="P1478" s="5"/>
      <c r="Q1478" s="5"/>
    </row>
    <row r="1479" spans="1:17" x14ac:dyDescent="0.3">
      <c r="A1479" s="2">
        <v>45565.041666666701</v>
      </c>
      <c r="B1479" s="5">
        <v>3.9</v>
      </c>
      <c r="C1479" s="5">
        <v>4.0999999999999996</v>
      </c>
      <c r="D1479" s="5">
        <v>5.2</v>
      </c>
      <c r="E1479" s="5">
        <f t="shared" si="30"/>
        <v>4.3999999999999995</v>
      </c>
      <c r="F1479" s="5">
        <f>AVERAGE((Table1[[#This Row],[thermo]]*$S$7),(Table1[[#This Row],[1022]]*$T$7),( Table1[[#This Row],[1020]]*$U$7))</f>
        <v>4.3665151385724732</v>
      </c>
      <c r="G1479" s="5">
        <f>AVERAGE((Table1[[#This Row],[thermo]]*$S$8),(Table1[[#This Row],[1022]]*$T$8),( Table1[[#This Row],[1020]]*$U$8))</f>
        <v>4.3981293221708269</v>
      </c>
      <c r="H1479" s="5">
        <v>2.2000000000000002</v>
      </c>
      <c r="I1479" s="7">
        <v>3.8331607999999999</v>
      </c>
      <c r="J1479" s="7">
        <f>Table1[[#This Row],[modulair]]-Table1[[#This Row],[adjusted_weighted_FEM_avg]]</f>
        <v>-2.1981293221708267</v>
      </c>
      <c r="K1479" s="5">
        <f>Table1[[#This Row],[purpleair]]-Table1[[#This Row],[adjusted_weighted_FEM_avg]]</f>
        <v>-0.56496852217082694</v>
      </c>
      <c r="L1479" s="5">
        <f>ABS(Table1[[#This Row],[modulair_err]])</f>
        <v>2.1981293221708267</v>
      </c>
      <c r="M1479" s="5">
        <f>ABS(Table1[[#This Row],[purpleair_err]])</f>
        <v>0.56496852217082694</v>
      </c>
      <c r="N1479" s="5">
        <f>Table1[[#This Row],[modulair_err]]^2</f>
        <v>4.8317725169871784</v>
      </c>
      <c r="O1479" s="5">
        <f>Table1[[#This Row],[purpleair_err]]^2</f>
        <v>0.31918943104388819</v>
      </c>
      <c r="P1479" s="5"/>
      <c r="Q1479" s="5"/>
    </row>
    <row r="1480" spans="1:17" x14ac:dyDescent="0.3">
      <c r="A1480" s="2">
        <v>45565.083333333299</v>
      </c>
      <c r="B1480" s="5">
        <v>12.4</v>
      </c>
      <c r="C1480" s="5">
        <v>1.5</v>
      </c>
      <c r="D1480" s="5">
        <v>6.7</v>
      </c>
      <c r="E1480" s="5">
        <f t="shared" si="30"/>
        <v>6.8666666666666671</v>
      </c>
      <c r="F1480" s="5">
        <f>AVERAGE((Table1[[#This Row],[thermo]]*$S$7),(Table1[[#This Row],[1022]]*$T$7),( Table1[[#This Row],[1020]]*$U$7))</f>
        <v>4.7318531271026139</v>
      </c>
      <c r="G1480" s="5">
        <f>AVERAGE((Table1[[#This Row],[thermo]]*$S$8),(Table1[[#This Row],[1022]]*$T$8),( Table1[[#This Row],[1020]]*$U$8))</f>
        <v>6.1301172327267004</v>
      </c>
      <c r="H1480" s="5">
        <v>2.5</v>
      </c>
      <c r="I1480" s="7">
        <v>3.6717252999999999</v>
      </c>
      <c r="J1480" s="7">
        <f>Table1[[#This Row],[modulair]]-Table1[[#This Row],[adjusted_weighted_FEM_avg]]</f>
        <v>-3.6301172327267004</v>
      </c>
      <c r="K1480" s="5">
        <f>Table1[[#This Row],[purpleair]]-Table1[[#This Row],[adjusted_weighted_FEM_avg]]</f>
        <v>-2.4583919327267005</v>
      </c>
      <c r="L1480" s="5">
        <f>ABS(Table1[[#This Row],[modulair_err]])</f>
        <v>3.6301172327267004</v>
      </c>
      <c r="M1480" s="5">
        <f>ABS(Table1[[#This Row],[purpleair_err]])</f>
        <v>2.4583919327267005</v>
      </c>
      <c r="N1480" s="5">
        <f>Table1[[#This Row],[modulair_err]]^2</f>
        <v>13.177751123339357</v>
      </c>
      <c r="O1480" s="5">
        <f>Table1[[#This Row],[purpleair_err]]^2</f>
        <v>6.0436908948957218</v>
      </c>
      <c r="P1480" s="5"/>
      <c r="Q1480" s="5"/>
    </row>
    <row r="1481" spans="1:17" x14ac:dyDescent="0.3">
      <c r="A1481" s="2">
        <v>45565.125</v>
      </c>
      <c r="B1481" s="5">
        <v>7.2</v>
      </c>
      <c r="C1481" s="5">
        <v>3.8</v>
      </c>
      <c r="D1481" s="5">
        <v>4.9000000000000004</v>
      </c>
      <c r="E1481" s="5">
        <f t="shared" si="30"/>
        <v>5.3</v>
      </c>
      <c r="F1481" s="5">
        <f>AVERAGE((Table1[[#This Row],[thermo]]*$S$7),(Table1[[#This Row],[1022]]*$T$7),( Table1[[#This Row],[1020]]*$U$7))</f>
        <v>4.6658225053606275</v>
      </c>
      <c r="G1481" s="5">
        <f>AVERAGE((Table1[[#This Row],[thermo]]*$S$8),(Table1[[#This Row],[1022]]*$T$8),( Table1[[#This Row],[1020]]*$U$8))</f>
        <v>5.0769691786988274</v>
      </c>
      <c r="H1481" s="5">
        <v>1.9</v>
      </c>
      <c r="I1481" s="7">
        <v>3.4245287000000002</v>
      </c>
      <c r="J1481" s="7">
        <f>Table1[[#This Row],[modulair]]-Table1[[#This Row],[adjusted_weighted_FEM_avg]]</f>
        <v>-3.1769691786988274</v>
      </c>
      <c r="K1481" s="5">
        <f>Table1[[#This Row],[purpleair]]-Table1[[#This Row],[adjusted_weighted_FEM_avg]]</f>
        <v>-1.6524404786988272</v>
      </c>
      <c r="L1481" s="5">
        <f>ABS(Table1[[#This Row],[modulair_err]])</f>
        <v>3.1769691786988274</v>
      </c>
      <c r="M1481" s="5">
        <f>ABS(Table1[[#This Row],[purpleair_err]])</f>
        <v>1.6524404786988272</v>
      </c>
      <c r="N1481" s="5">
        <f>Table1[[#This Row],[modulair_err]]^2</f>
        <v>10.093133162402303</v>
      </c>
      <c r="O1481" s="5">
        <f>Table1[[#This Row],[purpleair_err]]^2</f>
        <v>2.7305595356424091</v>
      </c>
      <c r="P1481" s="5"/>
      <c r="Q1481" s="5"/>
    </row>
    <row r="1482" spans="1:17" x14ac:dyDescent="0.3">
      <c r="A1482" s="2">
        <v>45565.166666666701</v>
      </c>
      <c r="B1482" s="5">
        <v>4.5999999999999996</v>
      </c>
      <c r="C1482" s="5">
        <v>2.2999999999999998</v>
      </c>
      <c r="D1482" s="5">
        <v>4.9000000000000004</v>
      </c>
      <c r="E1482" s="5">
        <f t="shared" si="30"/>
        <v>3.9333333333333336</v>
      </c>
      <c r="F1482" s="5">
        <f>AVERAGE((Table1[[#This Row],[thermo]]*$S$7),(Table1[[#This Row],[1022]]*$T$7),( Table1[[#This Row],[1020]]*$U$7))</f>
        <v>3.3915326176116722</v>
      </c>
      <c r="G1482" s="5">
        <f>AVERAGE((Table1[[#This Row],[thermo]]*$S$8),(Table1[[#This Row],[1022]]*$T$8),( Table1[[#This Row],[1020]]*$U$8))</f>
        <v>3.758573741901349</v>
      </c>
      <c r="H1482" s="5">
        <v>1.7</v>
      </c>
      <c r="I1482" s="7">
        <v>3.3592113000000001</v>
      </c>
      <c r="J1482" s="7">
        <f>Table1[[#This Row],[modulair]]-Table1[[#This Row],[adjusted_weighted_FEM_avg]]</f>
        <v>-2.0585737419013492</v>
      </c>
      <c r="K1482" s="5">
        <f>Table1[[#This Row],[purpleair]]-Table1[[#This Row],[adjusted_weighted_FEM_avg]]</f>
        <v>-0.39936244190134884</v>
      </c>
      <c r="L1482" s="5">
        <f>ABS(Table1[[#This Row],[modulair_err]])</f>
        <v>2.0585737419013492</v>
      </c>
      <c r="M1482" s="5">
        <f>ABS(Table1[[#This Row],[purpleair_err]])</f>
        <v>0.39936244190134884</v>
      </c>
      <c r="N1482" s="5">
        <f>Table1[[#This Row],[modulair_err]]^2</f>
        <v>4.237725850845723</v>
      </c>
      <c r="O1482" s="5">
        <f>Table1[[#This Row],[purpleair_err]]^2</f>
        <v>0.15949036000140823</v>
      </c>
      <c r="P1482" s="5"/>
      <c r="Q1482" s="5"/>
    </row>
    <row r="1483" spans="1:17" x14ac:dyDescent="0.3">
      <c r="A1483" s="2">
        <v>45565.208333333299</v>
      </c>
      <c r="B1483" s="5">
        <v>5.3</v>
      </c>
      <c r="C1483" s="5">
        <v>2.9</v>
      </c>
      <c r="D1483" s="5">
        <v>3.4</v>
      </c>
      <c r="E1483" s="5">
        <f t="shared" si="30"/>
        <v>3.8666666666666667</v>
      </c>
      <c r="F1483" s="5">
        <f>AVERAGE((Table1[[#This Row],[thermo]]*$S$7),(Table1[[#This Row],[1022]]*$T$7),( Table1[[#This Row],[1020]]*$U$7))</f>
        <v>3.4358155137449473</v>
      </c>
      <c r="G1483" s="5">
        <f>AVERAGE((Table1[[#This Row],[thermo]]*$S$8),(Table1[[#This Row],[1022]]*$T$8),( Table1[[#This Row],[1020]]*$U$8))</f>
        <v>3.7127914108066187</v>
      </c>
      <c r="H1483" s="5">
        <v>1.9</v>
      </c>
      <c r="I1483" s="7">
        <v>3.2884061999999998</v>
      </c>
      <c r="J1483" s="7">
        <f>Table1[[#This Row],[modulair]]-Table1[[#This Row],[adjusted_weighted_FEM_avg]]</f>
        <v>-1.8127914108066188</v>
      </c>
      <c r="K1483" s="5">
        <f>Table1[[#This Row],[purpleair]]-Table1[[#This Row],[adjusted_weighted_FEM_avg]]</f>
        <v>-0.42438521080661884</v>
      </c>
      <c r="L1483" s="5">
        <f>ABS(Table1[[#This Row],[modulair_err]])</f>
        <v>1.8127914108066188</v>
      </c>
      <c r="M1483" s="5">
        <f>ABS(Table1[[#This Row],[purpleair_err]])</f>
        <v>0.42438521080661884</v>
      </c>
      <c r="N1483" s="5">
        <f>Table1[[#This Row],[modulair_err]]^2</f>
        <v>3.2862126990942513</v>
      </c>
      <c r="O1483" s="5">
        <f>Table1[[#This Row],[purpleair_err]]^2</f>
        <v>0.1801028071513783</v>
      </c>
      <c r="P1483" s="5"/>
      <c r="Q1483" s="5"/>
    </row>
    <row r="1484" spans="1:17" x14ac:dyDescent="0.3">
      <c r="A1484" s="2">
        <v>45565.25</v>
      </c>
      <c r="B1484" s="5">
        <v>8.3000000000000007</v>
      </c>
      <c r="C1484" s="5">
        <v>-0.3</v>
      </c>
      <c r="D1484" s="5">
        <v>6.9</v>
      </c>
      <c r="E1484" s="5">
        <f t="shared" si="30"/>
        <v>4.9666666666666668</v>
      </c>
      <c r="F1484" s="5">
        <f>AVERAGE((Table1[[#This Row],[thermo]]*$S$7),(Table1[[#This Row],[1022]]*$T$7),( Table1[[#This Row],[1020]]*$U$7))</f>
        <v>3.0940713863104539</v>
      </c>
      <c r="G1484" s="5">
        <f>AVERAGE((Table1[[#This Row],[thermo]]*$S$8),(Table1[[#This Row],[1022]]*$T$8),( Table1[[#This Row],[1020]]*$U$8))</f>
        <v>4.3456733502078393</v>
      </c>
      <c r="H1484" s="5">
        <v>2.5</v>
      </c>
      <c r="I1484" s="7">
        <v>3.2120207000000001</v>
      </c>
      <c r="J1484" s="7">
        <f>Table1[[#This Row],[modulair]]-Table1[[#This Row],[adjusted_weighted_FEM_avg]]</f>
        <v>-1.8456733502078393</v>
      </c>
      <c r="K1484" s="5">
        <f>Table1[[#This Row],[purpleair]]-Table1[[#This Row],[adjusted_weighted_FEM_avg]]</f>
        <v>-1.1336526502078392</v>
      </c>
      <c r="L1484" s="5">
        <f>ABS(Table1[[#This Row],[modulair_err]])</f>
        <v>1.8456733502078393</v>
      </c>
      <c r="M1484" s="5">
        <f>ABS(Table1[[#This Row],[purpleair_err]])</f>
        <v>1.1336526502078392</v>
      </c>
      <c r="N1484" s="5">
        <f>Table1[[#This Row],[modulair_err]]^2</f>
        <v>3.4065101156674293</v>
      </c>
      <c r="O1484" s="5">
        <f>Table1[[#This Row],[purpleair_err]]^2</f>
        <v>1.2851683313232576</v>
      </c>
      <c r="P1484" s="5"/>
      <c r="Q1484" s="5"/>
    </row>
    <row r="1485" spans="1:17" x14ac:dyDescent="0.3">
      <c r="A1485" s="2">
        <v>45565.291666666701</v>
      </c>
      <c r="B1485" s="5">
        <v>-7</v>
      </c>
      <c r="C1485" s="5">
        <v>7.6</v>
      </c>
      <c r="D1485" s="5">
        <v>4.7</v>
      </c>
      <c r="E1485" s="5">
        <f t="shared" si="30"/>
        <v>1.7666666666666666</v>
      </c>
      <c r="F1485" s="5">
        <f>AVERAGE((Table1[[#This Row],[thermo]]*$S$7),(Table1[[#This Row],[1022]]*$T$7),( Table1[[#This Row],[1020]]*$U$7))</f>
        <v>4.3790675176637608</v>
      </c>
      <c r="G1485" s="5">
        <f>AVERAGE((Table1[[#This Row],[thermo]]*$S$8),(Table1[[#This Row],[1022]]*$T$8),( Table1[[#This Row],[1020]]*$U$8))</f>
        <v>2.7009178444218755</v>
      </c>
      <c r="H1485" s="5">
        <v>1.9</v>
      </c>
      <c r="I1485" s="7">
        <v>3.3308513</v>
      </c>
      <c r="J1485" s="7">
        <f>Table1[[#This Row],[modulair]]-Table1[[#This Row],[adjusted_weighted_FEM_avg]]</f>
        <v>-0.80091784442187564</v>
      </c>
      <c r="K1485" s="5">
        <f>Table1[[#This Row],[purpleair]]-Table1[[#This Row],[adjusted_weighted_FEM_avg]]</f>
        <v>0.62993345557812441</v>
      </c>
      <c r="L1485" s="5">
        <f>ABS(Table1[[#This Row],[modulair_err]])</f>
        <v>0.80091784442187564</v>
      </c>
      <c r="M1485" s="5">
        <f>ABS(Table1[[#This Row],[purpleair_err]])</f>
        <v>0.62993345557812441</v>
      </c>
      <c r="N1485" s="5">
        <f>Table1[[#This Row],[modulair_err]]^2</f>
        <v>0.64146939351338383</v>
      </c>
      <c r="O1485" s="5">
        <f>Table1[[#This Row],[purpleair_err]]^2</f>
        <v>0.39681615845659685</v>
      </c>
      <c r="P1485" s="5"/>
      <c r="Q1485" s="5"/>
    </row>
    <row r="1486" spans="1:17" x14ac:dyDescent="0.3">
      <c r="A1486" s="2">
        <v>45565.333333333299</v>
      </c>
      <c r="B1486" s="5">
        <v>-17.5</v>
      </c>
      <c r="C1486" s="5">
        <v>3.3</v>
      </c>
      <c r="D1486" s="5">
        <v>2.7</v>
      </c>
      <c r="E1486" s="5">
        <f t="shared" si="30"/>
        <v>-3.8333333333333335</v>
      </c>
      <c r="F1486" s="5">
        <f>AVERAGE((Table1[[#This Row],[thermo]]*$S$7),(Table1[[#This Row],[1022]]*$T$7),( Table1[[#This Row],[1020]]*$U$7))</f>
        <v>-0.32619750895052507</v>
      </c>
      <c r="G1486" s="5">
        <f>AVERAGE((Table1[[#This Row],[thermo]]*$S$8),(Table1[[#This Row],[1022]]*$T$8),( Table1[[#This Row],[1020]]*$U$8))</f>
        <v>-2.547796978796216</v>
      </c>
      <c r="H1486" s="5">
        <v>1.7</v>
      </c>
      <c r="I1486" s="7">
        <v>3.6281159999999999</v>
      </c>
      <c r="J1486" s="7">
        <f>Table1[[#This Row],[modulair]]-Table1[[#This Row],[adjusted_weighted_FEM_avg]]</f>
        <v>4.2477969787962158</v>
      </c>
      <c r="K1486" s="5">
        <f>Table1[[#This Row],[purpleair]]-Table1[[#This Row],[adjusted_weighted_FEM_avg]]</f>
        <v>6.1759129787962159</v>
      </c>
      <c r="L1486" s="5">
        <f>ABS(Table1[[#This Row],[modulair_err]])</f>
        <v>4.2477969787962158</v>
      </c>
      <c r="M1486" s="5">
        <f>ABS(Table1[[#This Row],[purpleair_err]])</f>
        <v>6.1759129787962159</v>
      </c>
      <c r="N1486" s="5">
        <f>Table1[[#This Row],[modulair_err]]^2</f>
        <v>18.043779173070259</v>
      </c>
      <c r="O1486" s="5">
        <f>Table1[[#This Row],[purpleair_err]]^2</f>
        <v>38.141901121663551</v>
      </c>
      <c r="P1486" s="5"/>
      <c r="Q1486" s="5"/>
    </row>
    <row r="1487" spans="1:17" x14ac:dyDescent="0.3">
      <c r="A1487" s="2">
        <v>45565.375</v>
      </c>
      <c r="B1487" s="5">
        <v>-6.3</v>
      </c>
      <c r="C1487" s="5">
        <v>5.2</v>
      </c>
      <c r="D1487" s="5">
        <v>12.7</v>
      </c>
      <c r="E1487" s="5">
        <f t="shared" si="30"/>
        <v>3.8666666666666667</v>
      </c>
      <c r="F1487" s="5">
        <f>AVERAGE((Table1[[#This Row],[thermo]]*$S$7),(Table1[[#This Row],[1022]]*$T$7),( Table1[[#This Row],[1020]]*$U$7))</f>
        <v>5.329704949941636</v>
      </c>
      <c r="G1487" s="5">
        <f>AVERAGE((Table1[[#This Row],[thermo]]*$S$8),(Table1[[#This Row],[1022]]*$T$8),( Table1[[#This Row],[1020]]*$U$8))</f>
        <v>4.4766230551326016</v>
      </c>
      <c r="H1487" s="5">
        <v>1.7</v>
      </c>
      <c r="I1487" s="7">
        <v>3.9145306999999998</v>
      </c>
      <c r="J1487" s="7">
        <f>Table1[[#This Row],[modulair]]-Table1[[#This Row],[adjusted_weighted_FEM_avg]]</f>
        <v>-2.7766230551326014</v>
      </c>
      <c r="K1487" s="5">
        <f>Table1[[#This Row],[purpleair]]-Table1[[#This Row],[adjusted_weighted_FEM_avg]]</f>
        <v>-0.56209235513260181</v>
      </c>
      <c r="L1487" s="5">
        <f>ABS(Table1[[#This Row],[modulair_err]])</f>
        <v>2.7766230551326014</v>
      </c>
      <c r="M1487" s="5">
        <f>ABS(Table1[[#This Row],[purpleair_err]])</f>
        <v>0.56209235513260181</v>
      </c>
      <c r="N1487" s="5">
        <f>Table1[[#This Row],[modulair_err]]^2</f>
        <v>7.7096355902939013</v>
      </c>
      <c r="O1487" s="5">
        <f>Table1[[#This Row],[purpleair_err]]^2</f>
        <v>0.31594781569851493</v>
      </c>
      <c r="P1487" s="5"/>
      <c r="Q1487" s="5"/>
    </row>
    <row r="1488" spans="1:17" x14ac:dyDescent="0.3">
      <c r="A1488" s="2">
        <v>45565.416666666701</v>
      </c>
      <c r="B1488" s="5">
        <v>-0.5</v>
      </c>
      <c r="C1488" s="5">
        <v>1.8</v>
      </c>
      <c r="D1488" s="5">
        <v>12.5</v>
      </c>
      <c r="E1488" s="5">
        <f t="shared" si="30"/>
        <v>4.6000000000000005</v>
      </c>
      <c r="F1488" s="5">
        <f>AVERAGE((Table1[[#This Row],[thermo]]*$S$7),(Table1[[#This Row],[1022]]*$T$7),( Table1[[#This Row],[1020]]*$U$7))</f>
        <v>4.3334427436273515</v>
      </c>
      <c r="G1488" s="5">
        <f>AVERAGE((Table1[[#This Row],[thermo]]*$S$8),(Table1[[#This Row],[1022]]*$T$8),( Table1[[#This Row],[1020]]*$U$8))</f>
        <v>4.6035843297914951</v>
      </c>
      <c r="H1488" s="5">
        <v>1.5</v>
      </c>
      <c r="I1488" s="7">
        <v>4.0777169999999998</v>
      </c>
      <c r="J1488" s="7">
        <f>Table1[[#This Row],[modulair]]-Table1[[#This Row],[adjusted_weighted_FEM_avg]]</f>
        <v>-3.1035843297914951</v>
      </c>
      <c r="K1488" s="5">
        <f>Table1[[#This Row],[purpleair]]-Table1[[#This Row],[adjusted_weighted_FEM_avg]]</f>
        <v>-0.52586732979149531</v>
      </c>
      <c r="L1488" s="5">
        <f>ABS(Table1[[#This Row],[modulair_err]])</f>
        <v>3.1035843297914951</v>
      </c>
      <c r="M1488" s="5">
        <f>ABS(Table1[[#This Row],[purpleair_err]])</f>
        <v>0.52586732979149531</v>
      </c>
      <c r="N1488" s="5">
        <f>Table1[[#This Row],[modulair_err]]^2</f>
        <v>9.632235692127324</v>
      </c>
      <c r="O1488" s="5">
        <f>Table1[[#This Row],[purpleair_err]]^2</f>
        <v>0.27653644854203729</v>
      </c>
      <c r="P1488" s="5"/>
      <c r="Q1488" s="5"/>
    </row>
    <row r="1489" spans="1:17" x14ac:dyDescent="0.3">
      <c r="A1489" s="2">
        <v>45565.458333333299</v>
      </c>
      <c r="B1489" s="5">
        <v>0.3</v>
      </c>
      <c r="C1489" s="5">
        <v>2.2000000000000002</v>
      </c>
      <c r="D1489" s="5">
        <v>2.5</v>
      </c>
      <c r="E1489" s="5">
        <f t="shared" si="30"/>
        <v>1.6666666666666667</v>
      </c>
      <c r="F1489" s="5">
        <f>AVERAGE((Table1[[#This Row],[thermo]]*$S$7),(Table1[[#This Row],[1022]]*$T$7),( Table1[[#This Row],[1020]]*$U$7))</f>
        <v>1.9654652512824038</v>
      </c>
      <c r="G1489" s="5">
        <f>AVERAGE((Table1[[#This Row],[thermo]]*$S$8),(Table1[[#This Row],[1022]]*$T$8),( Table1[[#This Row],[1020]]*$U$8))</f>
        <v>1.7795289795941034</v>
      </c>
      <c r="H1489" s="5">
        <v>1.7</v>
      </c>
      <c r="I1489" s="7">
        <v>4.2421239999999996</v>
      </c>
      <c r="J1489" s="7">
        <f>Table1[[#This Row],[modulair]]-Table1[[#This Row],[adjusted_weighted_FEM_avg]]</f>
        <v>-7.9528979594103433E-2</v>
      </c>
      <c r="K1489" s="5">
        <f>Table1[[#This Row],[purpleair]]-Table1[[#This Row],[adjusted_weighted_FEM_avg]]</f>
        <v>2.462595020405896</v>
      </c>
      <c r="L1489" s="5">
        <f>ABS(Table1[[#This Row],[modulair_err]])</f>
        <v>7.9528979594103433E-2</v>
      </c>
      <c r="M1489" s="5">
        <f>ABS(Table1[[#This Row],[purpleair_err]])</f>
        <v>2.462595020405896</v>
      </c>
      <c r="N1489" s="5">
        <f>Table1[[#This Row],[modulair_err]]^2</f>
        <v>6.3248585952793198E-3</v>
      </c>
      <c r="O1489" s="5">
        <f>Table1[[#This Row],[purpleair_err]]^2</f>
        <v>6.0643742345279152</v>
      </c>
      <c r="P1489" s="5"/>
      <c r="Q1489" s="5"/>
    </row>
    <row r="1490" spans="1:17" x14ac:dyDescent="0.3">
      <c r="A1490" s="2">
        <v>45565.5</v>
      </c>
      <c r="B1490" s="5">
        <v>3.1</v>
      </c>
      <c r="C1490" s="5">
        <v>3.8</v>
      </c>
      <c r="D1490" s="5">
        <v>12.3</v>
      </c>
      <c r="E1490" s="5">
        <f t="shared" si="30"/>
        <v>6.4000000000000012</v>
      </c>
      <c r="F1490" s="5">
        <f>AVERAGE((Table1[[#This Row],[thermo]]*$S$7),(Table1[[#This Row],[1022]]*$T$7),( Table1[[#This Row],[1020]]*$U$7))</f>
        <v>6.0001815887451215</v>
      </c>
      <c r="G1490" s="5">
        <f>AVERAGE((Table1[[#This Row],[thermo]]*$S$8),(Table1[[#This Row],[1022]]*$T$8),( Table1[[#This Row],[1020]]*$U$8))</f>
        <v>6.3336056376258414</v>
      </c>
      <c r="H1490" s="5">
        <v>1.3</v>
      </c>
      <c r="I1490" s="7">
        <v>4.373634</v>
      </c>
      <c r="J1490" s="7">
        <f>Table1[[#This Row],[modulair]]-Table1[[#This Row],[adjusted_weighted_FEM_avg]]</f>
        <v>-5.0336056376258416</v>
      </c>
      <c r="K1490" s="5">
        <f>Table1[[#This Row],[purpleair]]-Table1[[#This Row],[adjusted_weighted_FEM_avg]]</f>
        <v>-1.9599716376258414</v>
      </c>
      <c r="L1490" s="5">
        <f>ABS(Table1[[#This Row],[modulair_err]])</f>
        <v>5.0336056376258416</v>
      </c>
      <c r="M1490" s="5">
        <f>ABS(Table1[[#This Row],[purpleair_err]])</f>
        <v>1.9599716376258414</v>
      </c>
      <c r="N1490" s="5">
        <f>Table1[[#This Row],[modulair_err]]^2</f>
        <v>25.337185715138656</v>
      </c>
      <c r="O1490" s="5">
        <f>Table1[[#This Row],[purpleair_err]]^2</f>
        <v>3.8414888202977222</v>
      </c>
      <c r="P1490" s="5"/>
      <c r="Q1490" s="5"/>
    </row>
    <row r="1491" spans="1:17" x14ac:dyDescent="0.3">
      <c r="A1491" s="2">
        <v>45565.541666666701</v>
      </c>
      <c r="B1491" s="5">
        <v>0.4</v>
      </c>
      <c r="C1491" s="5">
        <v>6.7</v>
      </c>
      <c r="D1491" s="5">
        <v>7.1</v>
      </c>
      <c r="E1491" s="5">
        <f t="shared" si="30"/>
        <v>4.7333333333333334</v>
      </c>
      <c r="F1491" s="5">
        <f>AVERAGE((Table1[[#This Row],[thermo]]*$S$7),(Table1[[#This Row],[1022]]*$T$7),( Table1[[#This Row],[1020]]*$U$7))</f>
        <v>5.7602339234963402</v>
      </c>
      <c r="G1491" s="5">
        <f>AVERAGE((Table1[[#This Row],[thermo]]*$S$8),(Table1[[#This Row],[1022]]*$T$8),( Table1[[#This Row],[1020]]*$U$8))</f>
        <v>5.1152154562396914</v>
      </c>
      <c r="H1491" s="5">
        <v>1.1000000000000001</v>
      </c>
      <c r="I1491" s="7">
        <v>4.5062559999999996</v>
      </c>
      <c r="J1491" s="7">
        <f>Table1[[#This Row],[modulair]]-Table1[[#This Row],[adjusted_weighted_FEM_avg]]</f>
        <v>-4.0152154562396909</v>
      </c>
      <c r="K1491" s="5">
        <f>Table1[[#This Row],[purpleair]]-Table1[[#This Row],[adjusted_weighted_FEM_avg]]</f>
        <v>-0.60895945623969183</v>
      </c>
      <c r="L1491" s="5">
        <f>ABS(Table1[[#This Row],[modulair_err]])</f>
        <v>4.0152154562396909</v>
      </c>
      <c r="M1491" s="5">
        <f>ABS(Table1[[#This Row],[purpleair_err]])</f>
        <v>0.60895945623969183</v>
      </c>
      <c r="N1491" s="5">
        <f>Table1[[#This Row],[modulair_err]]^2</f>
        <v>16.121955160026108</v>
      </c>
      <c r="O1491" s="5">
        <f>Table1[[#This Row],[purpleair_err]]^2</f>
        <v>0.37083161934374115</v>
      </c>
      <c r="P1491" s="5"/>
      <c r="Q1491" s="5"/>
    </row>
    <row r="1492" spans="1:17" x14ac:dyDescent="0.3">
      <c r="A1492" s="2">
        <v>45565.583333333299</v>
      </c>
      <c r="B1492" s="5">
        <v>0.8</v>
      </c>
      <c r="C1492" s="5">
        <v>0.5</v>
      </c>
      <c r="D1492" s="5">
        <v>-1</v>
      </c>
      <c r="E1492" s="5">
        <f t="shared" si="30"/>
        <v>0.10000000000000002</v>
      </c>
      <c r="F1492" s="5">
        <f>AVERAGE((Table1[[#This Row],[thermo]]*$S$7),(Table1[[#This Row],[1022]]*$T$7),( Table1[[#This Row],[1020]]*$U$7))</f>
        <v>0.14111047290714296</v>
      </c>
      <c r="G1492" s="5">
        <f>AVERAGE((Table1[[#This Row],[thermo]]*$S$8),(Table1[[#This Row],[1022]]*$T$8),( Table1[[#This Row],[1020]]*$U$8))</f>
        <v>0.10087546868014552</v>
      </c>
      <c r="H1492" s="5">
        <v>1.1000000000000001</v>
      </c>
      <c r="I1492" s="7">
        <v>4.6546909999999997</v>
      </c>
      <c r="J1492" s="7">
        <f>Table1[[#This Row],[modulair]]-Table1[[#This Row],[adjusted_weighted_FEM_avg]]</f>
        <v>0.99912453131985457</v>
      </c>
      <c r="K1492" s="5">
        <f>Table1[[#This Row],[purpleair]]-Table1[[#This Row],[adjusted_weighted_FEM_avg]]</f>
        <v>4.5538155313198541</v>
      </c>
      <c r="L1492" s="5">
        <f>ABS(Table1[[#This Row],[modulair_err]])</f>
        <v>0.99912453131985457</v>
      </c>
      <c r="M1492" s="5">
        <f>ABS(Table1[[#This Row],[purpleair_err]])</f>
        <v>4.5538155313198541</v>
      </c>
      <c r="N1492" s="5">
        <f>Table1[[#This Row],[modulair_err]]^2</f>
        <v>0.99824982908511906</v>
      </c>
      <c r="O1492" s="5">
        <f>Table1[[#This Row],[purpleair_err]]^2</f>
        <v>20.737235893289924</v>
      </c>
      <c r="P1492" s="5"/>
      <c r="Q1492" s="5"/>
    </row>
    <row r="1493" spans="1:17" x14ac:dyDescent="0.3">
      <c r="A1493" s="2">
        <v>45565.625</v>
      </c>
      <c r="B1493" s="5">
        <v>9.8000000000000007</v>
      </c>
      <c r="C1493" s="5">
        <v>-0.6</v>
      </c>
      <c r="D1493" s="5">
        <v>5.4</v>
      </c>
      <c r="E1493" s="5">
        <f t="shared" si="30"/>
        <v>4.8666666666666671</v>
      </c>
      <c r="F1493" s="5">
        <f>AVERAGE((Table1[[#This Row],[thermo]]*$S$7),(Table1[[#This Row],[1022]]*$T$7),( Table1[[#This Row],[1020]]*$U$7))</f>
        <v>2.7666596235777017</v>
      </c>
      <c r="G1493" s="5">
        <f>AVERAGE((Table1[[#This Row],[thermo]]*$S$8),(Table1[[#This Row],[1022]]*$T$8),( Table1[[#This Row],[1020]]*$U$8))</f>
        <v>4.1505376629807555</v>
      </c>
      <c r="H1493" s="5">
        <v>1.1000000000000001</v>
      </c>
      <c r="I1493" s="7">
        <v>4.7166990000000002</v>
      </c>
      <c r="J1493" s="7">
        <f>Table1[[#This Row],[modulair]]-Table1[[#This Row],[adjusted_weighted_FEM_avg]]</f>
        <v>-3.0505376629807555</v>
      </c>
      <c r="K1493" s="5">
        <f>Table1[[#This Row],[purpleair]]-Table1[[#This Row],[adjusted_weighted_FEM_avg]]</f>
        <v>0.56616133701924465</v>
      </c>
      <c r="L1493" s="5">
        <f>ABS(Table1[[#This Row],[modulair_err]])</f>
        <v>3.0505376629807555</v>
      </c>
      <c r="M1493" s="5">
        <f>ABS(Table1[[#This Row],[purpleair_err]])</f>
        <v>0.56616133701924465</v>
      </c>
      <c r="N1493" s="5">
        <f>Table1[[#This Row],[modulair_err]]^2</f>
        <v>9.3057800332640888</v>
      </c>
      <c r="O1493" s="5">
        <f>Table1[[#This Row],[purpleair_err]]^2</f>
        <v>0.32053865953541871</v>
      </c>
      <c r="P1493" s="5"/>
      <c r="Q1493" s="5"/>
    </row>
    <row r="1494" spans="1:17" x14ac:dyDescent="0.3">
      <c r="A1494" s="2">
        <v>45565.666666666701</v>
      </c>
      <c r="B1494" s="5">
        <v>5.6</v>
      </c>
      <c r="C1494" s="5">
        <v>-1.3</v>
      </c>
      <c r="D1494" s="5">
        <v>6.2</v>
      </c>
      <c r="E1494" s="5">
        <f t="shared" si="30"/>
        <v>3.5</v>
      </c>
      <c r="F1494" s="5">
        <f>AVERAGE((Table1[[#This Row],[thermo]]*$S$7),(Table1[[#This Row],[1022]]*$T$7),( Table1[[#This Row],[1020]]*$U$7))</f>
        <v>1.8928314913033102</v>
      </c>
      <c r="G1494" s="5">
        <f>AVERAGE((Table1[[#This Row],[thermo]]*$S$8),(Table1[[#This Row],[1022]]*$T$8),( Table1[[#This Row],[1020]]*$U$8))</f>
        <v>2.9795823218312751</v>
      </c>
      <c r="H1494" s="5">
        <v>1.2</v>
      </c>
      <c r="I1494" s="7">
        <v>4.8093440000000003</v>
      </c>
      <c r="J1494" s="7">
        <f>Table1[[#This Row],[modulair]]-Table1[[#This Row],[adjusted_weighted_FEM_avg]]</f>
        <v>-1.7795823218312752</v>
      </c>
      <c r="K1494" s="5">
        <f>Table1[[#This Row],[purpleair]]-Table1[[#This Row],[adjusted_weighted_FEM_avg]]</f>
        <v>1.8297616781687251</v>
      </c>
      <c r="L1494" s="5">
        <f>ABS(Table1[[#This Row],[modulair_err]])</f>
        <v>1.7795823218312752</v>
      </c>
      <c r="M1494" s="5">
        <f>ABS(Table1[[#This Row],[purpleair_err]])</f>
        <v>1.8297616781687251</v>
      </c>
      <c r="N1494" s="5">
        <f>Table1[[#This Row],[modulair_err]]^2</f>
        <v>3.1669132401743925</v>
      </c>
      <c r="O1494" s="5">
        <f>Table1[[#This Row],[purpleair_err]]^2</f>
        <v>3.3480277988948295</v>
      </c>
      <c r="P1494" s="5"/>
      <c r="Q1494" s="5"/>
    </row>
    <row r="1495" spans="1:17" x14ac:dyDescent="0.3">
      <c r="A1495" s="2">
        <v>45565.708333333299</v>
      </c>
      <c r="B1495" s="5">
        <v>7.3</v>
      </c>
      <c r="C1495" s="5">
        <v>-0.7</v>
      </c>
      <c r="D1495" s="5">
        <v>3.4</v>
      </c>
      <c r="E1495" s="5">
        <f t="shared" si="30"/>
        <v>3.3333333333333335</v>
      </c>
      <c r="F1495" s="5">
        <f>AVERAGE((Table1[[#This Row],[thermo]]*$S$7),(Table1[[#This Row],[1022]]*$T$7),( Table1[[#This Row],[1020]]*$U$7))</f>
        <v>1.7492677560181191</v>
      </c>
      <c r="G1495" s="5">
        <f>AVERAGE((Table1[[#This Row],[thermo]]*$S$8),(Table1[[#This Row],[1022]]*$T$8),( Table1[[#This Row],[1020]]*$U$8))</f>
        <v>2.7890980341012059</v>
      </c>
      <c r="H1495" s="5">
        <v>1.2</v>
      </c>
      <c r="I1495" s="7">
        <v>4.7866200000000001</v>
      </c>
      <c r="J1495" s="7">
        <f>Table1[[#This Row],[modulair]]-Table1[[#This Row],[adjusted_weighted_FEM_avg]]</f>
        <v>-1.589098034101206</v>
      </c>
      <c r="K1495" s="5">
        <f>Table1[[#This Row],[purpleair]]-Table1[[#This Row],[adjusted_weighted_FEM_avg]]</f>
        <v>1.9975219658987942</v>
      </c>
      <c r="L1495" s="5">
        <f>ABS(Table1[[#This Row],[modulair_err]])</f>
        <v>1.589098034101206</v>
      </c>
      <c r="M1495" s="5">
        <f>ABS(Table1[[#This Row],[purpleair_err]])</f>
        <v>1.9975219658987942</v>
      </c>
      <c r="N1495" s="5">
        <f>Table1[[#This Row],[modulair_err]]^2</f>
        <v>2.5252325619843177</v>
      </c>
      <c r="O1495" s="5">
        <f>Table1[[#This Row],[purpleair_err]]^2</f>
        <v>3.9900940042481832</v>
      </c>
      <c r="P1495" s="5"/>
      <c r="Q1495" s="5"/>
    </row>
    <row r="1496" spans="1:17" x14ac:dyDescent="0.3">
      <c r="A1496" s="2">
        <v>45565.75</v>
      </c>
      <c r="B1496" s="5">
        <v>17.5</v>
      </c>
      <c r="C1496" s="5">
        <v>4.5999999999999996</v>
      </c>
      <c r="D1496" s="5">
        <v>8.1</v>
      </c>
      <c r="E1496" s="5">
        <f t="shared" si="30"/>
        <v>10.066666666666668</v>
      </c>
      <c r="F1496" s="5">
        <f>AVERAGE((Table1[[#This Row],[thermo]]*$S$7),(Table1[[#This Row],[1022]]*$T$7),( Table1[[#This Row],[1020]]*$U$7))</f>
        <v>7.7014589488608012</v>
      </c>
      <c r="G1496" s="5">
        <f>AVERAGE((Table1[[#This Row],[thermo]]*$S$8),(Table1[[#This Row],[1022]]*$T$8),( Table1[[#This Row],[1020]]*$U$8))</f>
        <v>9.2291300310743321</v>
      </c>
      <c r="H1496" s="5">
        <v>4.8</v>
      </c>
      <c r="I1496" s="7">
        <v>4.8343309999999997</v>
      </c>
      <c r="J1496" s="7">
        <f>Table1[[#This Row],[modulair]]-Table1[[#This Row],[adjusted_weighted_FEM_avg]]</f>
        <v>-4.4291300310743322</v>
      </c>
      <c r="K1496" s="5">
        <f>Table1[[#This Row],[purpleair]]-Table1[[#This Row],[adjusted_weighted_FEM_avg]]</f>
        <v>-4.3947990310743323</v>
      </c>
      <c r="L1496" s="5">
        <f>ABS(Table1[[#This Row],[modulair_err]])</f>
        <v>4.4291300310743322</v>
      </c>
      <c r="M1496" s="5">
        <f>ABS(Table1[[#This Row],[purpleair_err]])</f>
        <v>4.3947990310743323</v>
      </c>
      <c r="N1496" s="5">
        <f>Table1[[#This Row],[modulair_err]]^2</f>
        <v>19.617192832164516</v>
      </c>
      <c r="O1496" s="5">
        <f>Table1[[#This Row],[purpleair_err]]^2</f>
        <v>19.31425852353189</v>
      </c>
      <c r="P1496" s="5"/>
      <c r="Q1496" s="5"/>
    </row>
    <row r="1497" spans="1:17" x14ac:dyDescent="0.3">
      <c r="A1497" s="2">
        <v>45565.791666666701</v>
      </c>
      <c r="B1497" s="5">
        <v>22.1</v>
      </c>
      <c r="C1497" s="5">
        <v>1.3</v>
      </c>
      <c r="D1497" s="5">
        <v>15.9</v>
      </c>
      <c r="E1497" s="5">
        <f t="shared" si="30"/>
        <v>13.100000000000001</v>
      </c>
      <c r="F1497" s="5">
        <f>AVERAGE((Table1[[#This Row],[thermo]]*$S$7),(Table1[[#This Row],[1022]]*$T$7),( Table1[[#This Row],[1020]]*$U$7))</f>
        <v>8.7419610470968649</v>
      </c>
      <c r="G1497" s="5">
        <f>AVERAGE((Table1[[#This Row],[thermo]]*$S$8),(Table1[[#This Row],[1022]]*$T$8),( Table1[[#This Row],[1020]]*$U$8))</f>
        <v>11.634279159525526</v>
      </c>
      <c r="H1497" s="5">
        <v>3.3</v>
      </c>
      <c r="I1497" s="7">
        <v>4.7862850000000003</v>
      </c>
      <c r="J1497" s="7">
        <f>Table1[[#This Row],[modulair]]-Table1[[#This Row],[adjusted_weighted_FEM_avg]]</f>
        <v>-8.3342791595255257</v>
      </c>
      <c r="K1497" s="5">
        <f>Table1[[#This Row],[purpleair]]-Table1[[#This Row],[adjusted_weighted_FEM_avg]]</f>
        <v>-6.847994159525526</v>
      </c>
      <c r="L1497" s="5">
        <f>ABS(Table1[[#This Row],[modulair_err]])</f>
        <v>8.3342791595255257</v>
      </c>
      <c r="M1497" s="5">
        <f>ABS(Table1[[#This Row],[purpleair_err]])</f>
        <v>6.847994159525526</v>
      </c>
      <c r="N1497" s="5">
        <f>Table1[[#This Row],[modulair_err]]^2</f>
        <v>69.460209108901509</v>
      </c>
      <c r="O1497" s="5">
        <f>Table1[[#This Row],[purpleair_err]]^2</f>
        <v>46.895024008895717</v>
      </c>
      <c r="P1497" s="5"/>
      <c r="Q1497" s="5"/>
    </row>
    <row r="1498" spans="1:17" x14ac:dyDescent="0.3">
      <c r="A1498" s="2">
        <v>45565.833333333299</v>
      </c>
      <c r="B1498" s="5">
        <v>13</v>
      </c>
      <c r="C1498" s="5">
        <v>-0.1</v>
      </c>
      <c r="D1498" s="5">
        <v>-0.7</v>
      </c>
      <c r="E1498" s="5">
        <f t="shared" si="30"/>
        <v>4.0666666666666673</v>
      </c>
      <c r="F1498" s="5">
        <f>AVERAGE((Table1[[#This Row],[thermo]]*$S$7),(Table1[[#This Row],[1022]]*$T$7),( Table1[[#This Row],[1020]]*$U$7))</f>
        <v>1.9172801949712559</v>
      </c>
      <c r="G1498" s="5">
        <f>AVERAGE((Table1[[#This Row],[thermo]]*$S$8),(Table1[[#This Row],[1022]]*$T$8),( Table1[[#This Row],[1020]]*$U$8))</f>
        <v>3.2696116701757965</v>
      </c>
      <c r="H1498" s="5">
        <v>2.8</v>
      </c>
      <c r="I1498" s="7">
        <v>4.2697250000000002</v>
      </c>
      <c r="J1498" s="7">
        <f>Table1[[#This Row],[modulair]]-Table1[[#This Row],[adjusted_weighted_FEM_avg]]</f>
        <v>-0.46961167017579664</v>
      </c>
      <c r="K1498" s="5">
        <f>Table1[[#This Row],[purpleair]]-Table1[[#This Row],[adjusted_weighted_FEM_avg]]</f>
        <v>1.0001133298242038</v>
      </c>
      <c r="L1498" s="5">
        <f>ABS(Table1[[#This Row],[modulair_err]])</f>
        <v>0.46961167017579664</v>
      </c>
      <c r="M1498" s="5">
        <f>ABS(Table1[[#This Row],[purpleair_err]])</f>
        <v>1.0001133298242038</v>
      </c>
      <c r="N1498" s="5">
        <f>Table1[[#This Row],[modulair_err]]^2</f>
        <v>0.22053512076530121</v>
      </c>
      <c r="O1498" s="5">
        <f>Table1[[#This Row],[purpleair_err]]^2</f>
        <v>1.0002266724920565</v>
      </c>
      <c r="P1498" s="5"/>
      <c r="Q1498" s="5"/>
    </row>
    <row r="1499" spans="1:17" x14ac:dyDescent="0.3">
      <c r="A1499" s="2">
        <v>45565.875</v>
      </c>
      <c r="B1499" s="5">
        <v>10.199999999999999</v>
      </c>
      <c r="C1499" s="5">
        <v>4</v>
      </c>
      <c r="D1499" s="5">
        <v>-0.2</v>
      </c>
      <c r="E1499" s="5">
        <f t="shared" si="30"/>
        <v>4.666666666666667</v>
      </c>
      <c r="F1499" s="5">
        <f>AVERAGE((Table1[[#This Row],[thermo]]*$S$7),(Table1[[#This Row],[1022]]*$T$7),( Table1[[#This Row],[1020]]*$U$7))</f>
        <v>3.8874114035801397</v>
      </c>
      <c r="G1499" s="5">
        <f>AVERAGE((Table1[[#This Row],[thermo]]*$S$8),(Table1[[#This Row],[1022]]*$T$8),( Table1[[#This Row],[1020]]*$U$8))</f>
        <v>4.3398350986905418</v>
      </c>
      <c r="H1499" s="5">
        <v>2.2999999999999998</v>
      </c>
      <c r="I1499" s="7">
        <v>3.7548490000000001</v>
      </c>
      <c r="J1499" s="7">
        <f>Table1[[#This Row],[modulair]]-Table1[[#This Row],[adjusted_weighted_FEM_avg]]</f>
        <v>-2.039835098690542</v>
      </c>
      <c r="K1499" s="5">
        <f>Table1[[#This Row],[purpleair]]-Table1[[#This Row],[adjusted_weighted_FEM_avg]]</f>
        <v>-0.58498609869054174</v>
      </c>
      <c r="L1499" s="5">
        <f>ABS(Table1[[#This Row],[modulair_err]])</f>
        <v>2.039835098690542</v>
      </c>
      <c r="M1499" s="5">
        <f>ABS(Table1[[#This Row],[purpleair_err]])</f>
        <v>0.58498609869054174</v>
      </c>
      <c r="N1499" s="5">
        <f>Table1[[#This Row],[modulair_err]]^2</f>
        <v>4.160927229849853</v>
      </c>
      <c r="O1499" s="5">
        <f>Table1[[#This Row],[purpleair_err]]^2</f>
        <v>0.34220873566118026</v>
      </c>
      <c r="P1499" s="5"/>
      <c r="Q1499" s="5"/>
    </row>
    <row r="1500" spans="1:17" x14ac:dyDescent="0.3">
      <c r="A1500" s="2">
        <v>45565.916666666701</v>
      </c>
      <c r="B1500" s="5">
        <v>12.6</v>
      </c>
      <c r="C1500" s="5">
        <v>6.3</v>
      </c>
      <c r="D1500" s="5">
        <v>0.9</v>
      </c>
      <c r="E1500" s="5">
        <f t="shared" si="30"/>
        <v>6.5999999999999988</v>
      </c>
      <c r="F1500" s="5">
        <f>AVERAGE((Table1[[#This Row],[thermo]]*$S$7),(Table1[[#This Row],[1022]]*$T$7),( Table1[[#This Row],[1020]]*$U$7))</f>
        <v>5.8769933843085376</v>
      </c>
      <c r="G1500" s="5">
        <f>AVERAGE((Table1[[#This Row],[thermo]]*$S$8),(Table1[[#This Row],[1022]]*$T$8),( Table1[[#This Row],[1020]]*$U$8))</f>
        <v>6.2824694792141251</v>
      </c>
      <c r="H1500" s="5">
        <v>2.4</v>
      </c>
      <c r="I1500" s="7">
        <v>3.384153</v>
      </c>
      <c r="J1500" s="7">
        <f>Table1[[#This Row],[modulair]]-Table1[[#This Row],[adjusted_weighted_FEM_avg]]</f>
        <v>-3.8824694792141252</v>
      </c>
      <c r="K1500" s="5">
        <f>Table1[[#This Row],[purpleair]]-Table1[[#This Row],[adjusted_weighted_FEM_avg]]</f>
        <v>-2.8983164792141252</v>
      </c>
      <c r="L1500" s="5">
        <f>ABS(Table1[[#This Row],[modulair_err]])</f>
        <v>3.8824694792141252</v>
      </c>
      <c r="M1500" s="5">
        <f>ABS(Table1[[#This Row],[purpleair_err]])</f>
        <v>2.8983164792141252</v>
      </c>
      <c r="N1500" s="5">
        <f>Table1[[#This Row],[modulair_err]]^2</f>
        <v>15.073569257029201</v>
      </c>
      <c r="O1500" s="5">
        <f>Table1[[#This Row],[purpleair_err]]^2</f>
        <v>8.4002384136841624</v>
      </c>
      <c r="P1500" s="5"/>
      <c r="Q1500" s="5"/>
    </row>
    <row r="1501" spans="1:17" x14ac:dyDescent="0.3">
      <c r="A1501" s="2">
        <v>45565.958333333299</v>
      </c>
      <c r="B1501" s="5">
        <v>7.7</v>
      </c>
      <c r="C1501" s="5">
        <v>2.9</v>
      </c>
      <c r="D1501" s="5">
        <v>2.9</v>
      </c>
      <c r="E1501" s="5">
        <f t="shared" si="30"/>
        <v>4.5</v>
      </c>
      <c r="F1501" s="5">
        <f>AVERAGE((Table1[[#This Row],[thermo]]*$S$7),(Table1[[#This Row],[1022]]*$T$7),( Table1[[#This Row],[1020]]*$U$7))</f>
        <v>3.6990764890508707</v>
      </c>
      <c r="G1501" s="5">
        <f>AVERAGE((Table1[[#This Row],[thermo]]*$S$8),(Table1[[#This Row],[1022]]*$T$8),( Table1[[#This Row],[1020]]*$U$8))</f>
        <v>4.2051198087040014</v>
      </c>
      <c r="H1501" s="5">
        <v>2.4</v>
      </c>
      <c r="I1501" s="7">
        <v>3.0735399999999999</v>
      </c>
      <c r="J1501" s="7">
        <f>Table1[[#This Row],[modulair]]-Table1[[#This Row],[adjusted_weighted_FEM_avg]]</f>
        <v>-1.8051198087040015</v>
      </c>
      <c r="K1501" s="5">
        <f>Table1[[#This Row],[purpleair]]-Table1[[#This Row],[adjusted_weighted_FEM_avg]]</f>
        <v>-1.1315798087040014</v>
      </c>
      <c r="L1501" s="5">
        <f>ABS(Table1[[#This Row],[modulair_err]])</f>
        <v>1.8051198087040015</v>
      </c>
      <c r="M1501" s="5">
        <f>ABS(Table1[[#This Row],[purpleair_err]])</f>
        <v>1.1315798087040014</v>
      </c>
      <c r="N1501" s="5">
        <f>Table1[[#This Row],[modulair_err]]^2</f>
        <v>3.2584575237755709</v>
      </c>
      <c r="O1501" s="5">
        <f>Table1[[#This Row],[purpleair_err]]^2</f>
        <v>1.2804728634665845</v>
      </c>
      <c r="P1501" s="5"/>
      <c r="Q1501" s="5"/>
    </row>
    <row r="1502" spans="1:17" x14ac:dyDescent="0.3">
      <c r="A1502" s="2">
        <v>45566</v>
      </c>
      <c r="B1502" s="5">
        <v>-0.5</v>
      </c>
      <c r="C1502" s="5">
        <v>-0.3</v>
      </c>
      <c r="D1502" s="5">
        <v>3.7</v>
      </c>
      <c r="E1502" s="5">
        <f t="shared" si="30"/>
        <v>0.96666666666666679</v>
      </c>
      <c r="F1502" s="5">
        <f>AVERAGE((Table1[[#This Row],[thermo]]*$S$7),(Table1[[#This Row],[1022]]*$T$7),( Table1[[#This Row],[1020]]*$U$7))</f>
        <v>0.75692330004564445</v>
      </c>
      <c r="G1502" s="5">
        <f>AVERAGE((Table1[[#This Row],[thermo]]*$S$8),(Table1[[#This Row],[1022]]*$T$8),( Table1[[#This Row],[1020]]*$U$8))</f>
        <v>0.92747205960761236</v>
      </c>
      <c r="H1502" s="5">
        <v>2.6</v>
      </c>
      <c r="I1502" s="7">
        <v>2.9731869999999998</v>
      </c>
      <c r="J1502" s="7">
        <f>Table1[[#This Row],[modulair]]-Table1[[#This Row],[adjusted_weighted_FEM_avg]]</f>
        <v>1.6725279403923876</v>
      </c>
      <c r="K1502" s="5">
        <f>Table1[[#This Row],[purpleair]]-Table1[[#This Row],[adjusted_weighted_FEM_avg]]</f>
        <v>2.0457149403923873</v>
      </c>
      <c r="L1502" s="5">
        <f>ABS(Table1[[#This Row],[modulair_err]])</f>
        <v>1.6725279403923876</v>
      </c>
      <c r="M1502" s="5">
        <f>ABS(Table1[[#This Row],[purpleair_err]])</f>
        <v>2.0457149403923873</v>
      </c>
      <c r="N1502" s="5">
        <f>Table1[[#This Row],[modulair_err]]^2</f>
        <v>2.7973497113932022</v>
      </c>
      <c r="O1502" s="5">
        <f>Table1[[#This Row],[purpleair_err]]^2</f>
        <v>4.1849496173446292</v>
      </c>
      <c r="P1502" s="5"/>
      <c r="Q1502" s="5"/>
    </row>
    <row r="1503" spans="1:17" x14ac:dyDescent="0.3">
      <c r="A1503" s="2">
        <v>45566.041666666701</v>
      </c>
      <c r="B1503" s="5">
        <v>-2.6</v>
      </c>
      <c r="C1503" s="5">
        <v>0.8</v>
      </c>
      <c r="D1503" s="5">
        <v>3.4</v>
      </c>
      <c r="E1503" s="5">
        <f t="shared" si="30"/>
        <v>0.53333333333333333</v>
      </c>
      <c r="F1503" s="5">
        <f>AVERAGE((Table1[[#This Row],[thermo]]*$S$7),(Table1[[#This Row],[1022]]*$T$7),( Table1[[#This Row],[1020]]*$U$7))</f>
        <v>0.94262928686376257</v>
      </c>
      <c r="G1503" s="5">
        <f>AVERAGE((Table1[[#This Row],[thermo]]*$S$8),(Table1[[#This Row],[1022]]*$T$8),( Table1[[#This Row],[1020]]*$U$8))</f>
        <v>0.70874396906534676</v>
      </c>
      <c r="H1503" s="5">
        <v>2</v>
      </c>
      <c r="I1503" s="7">
        <v>2.4496530000000001</v>
      </c>
      <c r="J1503" s="7">
        <f>Table1[[#This Row],[modulair]]-Table1[[#This Row],[adjusted_weighted_FEM_avg]]</f>
        <v>1.2912560309346532</v>
      </c>
      <c r="K1503" s="5">
        <f>Table1[[#This Row],[purpleair]]-Table1[[#This Row],[adjusted_weighted_FEM_avg]]</f>
        <v>1.7409090309346533</v>
      </c>
      <c r="L1503" s="5">
        <f>ABS(Table1[[#This Row],[modulair_err]])</f>
        <v>1.2912560309346532</v>
      </c>
      <c r="M1503" s="5">
        <f>ABS(Table1[[#This Row],[purpleair_err]])</f>
        <v>1.7409090309346533</v>
      </c>
      <c r="N1503" s="5">
        <f>Table1[[#This Row],[modulair_err]]^2</f>
        <v>1.6673421374251143</v>
      </c>
      <c r="O1503" s="5">
        <f>Table1[[#This Row],[purpleair_err]]^2</f>
        <v>3.0307642539898336</v>
      </c>
      <c r="P1503" s="5"/>
      <c r="Q1503" s="5"/>
    </row>
    <row r="1504" spans="1:17" x14ac:dyDescent="0.3">
      <c r="A1504" s="2">
        <v>45566.083333333299</v>
      </c>
      <c r="B1504" s="5">
        <v>-1.3</v>
      </c>
      <c r="C1504" s="5">
        <v>1.3</v>
      </c>
      <c r="D1504" s="5">
        <v>1.9</v>
      </c>
      <c r="E1504" s="5">
        <f t="shared" si="30"/>
        <v>0.6333333333333333</v>
      </c>
      <c r="F1504" s="5">
        <f>AVERAGE((Table1[[#This Row],[thermo]]*$S$7),(Table1[[#This Row],[1022]]*$T$7),( Table1[[#This Row],[1020]]*$U$7))</f>
        <v>1.0306996248275258</v>
      </c>
      <c r="G1504" s="5">
        <f>AVERAGE((Table1[[#This Row],[thermo]]*$S$8),(Table1[[#This Row],[1022]]*$T$8),( Table1[[#This Row],[1020]]*$U$8))</f>
        <v>0.7853379113642075</v>
      </c>
      <c r="H1504" s="5">
        <v>2</v>
      </c>
      <c r="I1504" s="7">
        <v>2.3592430000000002</v>
      </c>
      <c r="J1504" s="7">
        <f>Table1[[#This Row],[modulair]]-Table1[[#This Row],[adjusted_weighted_FEM_avg]]</f>
        <v>1.2146620886357926</v>
      </c>
      <c r="K1504" s="5">
        <f>Table1[[#This Row],[purpleair]]-Table1[[#This Row],[adjusted_weighted_FEM_avg]]</f>
        <v>1.5739050886357928</v>
      </c>
      <c r="L1504" s="5">
        <f>ABS(Table1[[#This Row],[modulair_err]])</f>
        <v>1.2146620886357926</v>
      </c>
      <c r="M1504" s="5">
        <f>ABS(Table1[[#This Row],[purpleair_err]])</f>
        <v>1.5739050886357928</v>
      </c>
      <c r="N1504" s="5">
        <f>Table1[[#This Row],[modulair_err]]^2</f>
        <v>1.475403989569066</v>
      </c>
      <c r="O1504" s="5">
        <f>Table1[[#This Row],[purpleair_err]]^2</f>
        <v>2.4771772280336428</v>
      </c>
      <c r="P1504" s="5"/>
      <c r="Q1504" s="5"/>
    </row>
    <row r="1505" spans="1:17" x14ac:dyDescent="0.3">
      <c r="A1505" s="2">
        <v>45566.125</v>
      </c>
      <c r="B1505" s="5">
        <v>1.4</v>
      </c>
      <c r="C1505" s="5">
        <v>-0.5</v>
      </c>
      <c r="D1505" s="5">
        <v>2.2000000000000002</v>
      </c>
      <c r="E1505" s="5">
        <f t="shared" si="30"/>
        <v>1.0333333333333334</v>
      </c>
      <c r="F1505" s="5">
        <f>AVERAGE((Table1[[#This Row],[thermo]]*$S$7),(Table1[[#This Row],[1022]]*$T$7),( Table1[[#This Row],[1020]]*$U$7))</f>
        <v>0.55219836403466915</v>
      </c>
      <c r="G1505" s="5">
        <f>AVERAGE((Table1[[#This Row],[thermo]]*$S$8),(Table1[[#This Row],[1022]]*$T$8),( Table1[[#This Row],[1020]]*$U$8))</f>
        <v>0.88186005913360566</v>
      </c>
      <c r="H1505" s="5">
        <v>1.8</v>
      </c>
      <c r="I1505" s="7">
        <v>2.1692393000000001</v>
      </c>
      <c r="J1505" s="7">
        <f>Table1[[#This Row],[modulair]]-Table1[[#This Row],[adjusted_weighted_FEM_avg]]</f>
        <v>0.91813994086639439</v>
      </c>
      <c r="K1505" s="5">
        <f>Table1[[#This Row],[purpleair]]-Table1[[#This Row],[adjusted_weighted_FEM_avg]]</f>
        <v>1.2873792408663944</v>
      </c>
      <c r="L1505" s="5">
        <f>ABS(Table1[[#This Row],[modulair_err]])</f>
        <v>0.91813994086639439</v>
      </c>
      <c r="M1505" s="5">
        <f>ABS(Table1[[#This Row],[purpleair_err]])</f>
        <v>1.2873792408663944</v>
      </c>
      <c r="N1505" s="5">
        <f>Table1[[#This Row],[modulair_err]]^2</f>
        <v>0.84298095101414616</v>
      </c>
      <c r="O1505" s="5">
        <f>Table1[[#This Row],[purpleair_err]]^2</f>
        <v>1.6573453098137341</v>
      </c>
      <c r="P1505" s="5"/>
      <c r="Q1505" s="5"/>
    </row>
    <row r="1506" spans="1:17" x14ac:dyDescent="0.3">
      <c r="A1506" s="2">
        <v>45566.166666666701</v>
      </c>
      <c r="B1506" s="5">
        <v>0.4</v>
      </c>
      <c r="C1506" s="5">
        <v>1.2</v>
      </c>
      <c r="D1506" s="5">
        <v>4.9000000000000004</v>
      </c>
      <c r="E1506" s="5">
        <f t="shared" si="30"/>
        <v>2.1666666666666665</v>
      </c>
      <c r="F1506" s="5">
        <f>AVERAGE((Table1[[#This Row],[thermo]]*$S$7),(Table1[[#This Row],[1022]]*$T$7),( Table1[[#This Row],[1020]]*$U$7))</f>
        <v>2.0752723773825781</v>
      </c>
      <c r="G1506" s="5">
        <f>AVERAGE((Table1[[#This Row],[thermo]]*$S$8),(Table1[[#This Row],[1022]]*$T$8),( Table1[[#This Row],[1020]]*$U$8))</f>
        <v>2.1681931796468414</v>
      </c>
      <c r="H1506" s="5">
        <v>1.9</v>
      </c>
      <c r="I1506" s="7">
        <v>1.8663046999999999</v>
      </c>
      <c r="J1506" s="7">
        <f>Table1[[#This Row],[modulair]]-Table1[[#This Row],[adjusted_weighted_FEM_avg]]</f>
        <v>-0.26819317964684153</v>
      </c>
      <c r="K1506" s="5">
        <f>Table1[[#This Row],[purpleair]]-Table1[[#This Row],[adjusted_weighted_FEM_avg]]</f>
        <v>-0.30188847964684151</v>
      </c>
      <c r="L1506" s="5">
        <f>ABS(Table1[[#This Row],[modulair_err]])</f>
        <v>0.26819317964684153</v>
      </c>
      <c r="M1506" s="5">
        <f>ABS(Table1[[#This Row],[purpleair_err]])</f>
        <v>0.30188847964684151</v>
      </c>
      <c r="N1506" s="5">
        <f>Table1[[#This Row],[modulair_err]]^2</f>
        <v>7.1927581609083011E-2</v>
      </c>
      <c r="O1506" s="5">
        <f>Table1[[#This Row],[purpleair_err]]^2</f>
        <v>9.1136654143481446E-2</v>
      </c>
      <c r="P1506" s="5"/>
      <c r="Q1506" s="5"/>
    </row>
    <row r="1507" spans="1:17" x14ac:dyDescent="0.3">
      <c r="A1507" s="2">
        <v>45566.208333333299</v>
      </c>
      <c r="B1507" s="5">
        <v>3.1</v>
      </c>
      <c r="C1507" s="5">
        <v>1.8</v>
      </c>
      <c r="D1507" s="5">
        <v>6.4</v>
      </c>
      <c r="E1507" s="5">
        <f t="shared" si="30"/>
        <v>3.7666666666666671</v>
      </c>
      <c r="F1507" s="5">
        <f>AVERAGE((Table1[[#This Row],[thermo]]*$S$7),(Table1[[#This Row],[1022]]*$T$7),( Table1[[#This Row],[1020]]*$U$7))</f>
        <v>3.2701674259374562</v>
      </c>
      <c r="G1507" s="5">
        <f>AVERAGE((Table1[[#This Row],[thermo]]*$S$8),(Table1[[#This Row],[1022]]*$T$8),( Table1[[#This Row],[1020]]*$U$8))</f>
        <v>3.627599807573155</v>
      </c>
      <c r="H1507" s="5">
        <v>2.5</v>
      </c>
      <c r="I1507" s="7">
        <v>2.2516240000000001</v>
      </c>
      <c r="J1507" s="7">
        <f>Table1[[#This Row],[modulair]]-Table1[[#This Row],[adjusted_weighted_FEM_avg]]</f>
        <v>-1.127599807573155</v>
      </c>
      <c r="K1507" s="5">
        <f>Table1[[#This Row],[purpleair]]-Table1[[#This Row],[adjusted_weighted_FEM_avg]]</f>
        <v>-1.375975807573155</v>
      </c>
      <c r="L1507" s="5">
        <f>ABS(Table1[[#This Row],[modulair_err]])</f>
        <v>1.127599807573155</v>
      </c>
      <c r="M1507" s="5">
        <f>ABS(Table1[[#This Row],[purpleair_err]])</f>
        <v>1.375975807573155</v>
      </c>
      <c r="N1507" s="5">
        <f>Table1[[#This Row],[modulair_err]]^2</f>
        <v>1.2714813260390163</v>
      </c>
      <c r="O1507" s="5">
        <f>Table1[[#This Row],[purpleair_err]]^2</f>
        <v>1.8933094230265959</v>
      </c>
      <c r="P1507" s="5"/>
      <c r="Q1507" s="5"/>
    </row>
    <row r="1508" spans="1:17" x14ac:dyDescent="0.3">
      <c r="A1508" s="2">
        <v>45566.25</v>
      </c>
      <c r="B1508" s="5">
        <v>0.6</v>
      </c>
      <c r="C1508" s="5">
        <v>2.8</v>
      </c>
      <c r="D1508" s="5">
        <v>4.0999999999999996</v>
      </c>
      <c r="E1508" s="5">
        <f t="shared" si="30"/>
        <v>2.5</v>
      </c>
      <c r="F1508" s="5">
        <f>AVERAGE((Table1[[#This Row],[thermo]]*$S$7),(Table1[[#This Row],[1022]]*$T$7),( Table1[[#This Row],[1020]]*$U$7))</f>
        <v>2.7880775091557481</v>
      </c>
      <c r="G1508" s="5">
        <f>AVERAGE((Table1[[#This Row],[thermo]]*$S$8),(Table1[[#This Row],[1022]]*$T$8),( Table1[[#This Row],[1020]]*$U$8))</f>
        <v>2.6184220044593398</v>
      </c>
      <c r="H1508" s="5">
        <v>3.4</v>
      </c>
      <c r="I1508" s="7">
        <v>3.0192033</v>
      </c>
      <c r="J1508" s="7">
        <f>Table1[[#This Row],[modulair]]-Table1[[#This Row],[adjusted_weighted_FEM_avg]]</f>
        <v>0.7815779955406601</v>
      </c>
      <c r="K1508" s="5">
        <f>Table1[[#This Row],[purpleair]]-Table1[[#This Row],[adjusted_weighted_FEM_avg]]</f>
        <v>0.40078129554066022</v>
      </c>
      <c r="L1508" s="5">
        <f>ABS(Table1[[#This Row],[modulair_err]])</f>
        <v>0.7815779955406601</v>
      </c>
      <c r="M1508" s="5">
        <f>ABS(Table1[[#This Row],[purpleair_err]])</f>
        <v>0.40078129554066022</v>
      </c>
      <c r="N1508" s="5">
        <f>Table1[[#This Row],[modulair_err]]^2</f>
        <v>0.61086416311335612</v>
      </c>
      <c r="O1508" s="5">
        <f>Table1[[#This Row],[purpleair_err]]^2</f>
        <v>0.16062564685525002</v>
      </c>
      <c r="P1508" s="5"/>
      <c r="Q1508" s="5"/>
    </row>
    <row r="1509" spans="1:17" x14ac:dyDescent="0.3">
      <c r="A1509" s="2">
        <v>45566.291666666701</v>
      </c>
      <c r="B1509" s="5">
        <v>-1.7</v>
      </c>
      <c r="C1509" s="5">
        <v>6.5</v>
      </c>
      <c r="D1509" s="5">
        <v>5.6</v>
      </c>
      <c r="E1509" s="5">
        <f t="shared" si="30"/>
        <v>3.4666666666666663</v>
      </c>
      <c r="F1509" s="5">
        <f>AVERAGE((Table1[[#This Row],[thermo]]*$S$7),(Table1[[#This Row],[1022]]*$T$7),( Table1[[#This Row],[1020]]*$U$7))</f>
        <v>4.8896119132763047</v>
      </c>
      <c r="G1509" s="5">
        <f>AVERAGE((Table1[[#This Row],[thermo]]*$S$8),(Table1[[#This Row],[1022]]*$T$8),( Table1[[#This Row],[1020]]*$U$8))</f>
        <v>3.9820036151790172</v>
      </c>
      <c r="H1509" s="5">
        <v>4.7</v>
      </c>
      <c r="I1509" s="7">
        <v>3.601464</v>
      </c>
      <c r="J1509" s="7">
        <f>Table1[[#This Row],[modulair]]-Table1[[#This Row],[adjusted_weighted_FEM_avg]]</f>
        <v>0.71799638482098294</v>
      </c>
      <c r="K1509" s="5">
        <f>Table1[[#This Row],[purpleair]]-Table1[[#This Row],[adjusted_weighted_FEM_avg]]</f>
        <v>-0.38053961517901724</v>
      </c>
      <c r="L1509" s="5">
        <f>ABS(Table1[[#This Row],[modulair_err]])</f>
        <v>0.71799638482098294</v>
      </c>
      <c r="M1509" s="5">
        <f>ABS(Table1[[#This Row],[purpleair_err]])</f>
        <v>0.38053961517901724</v>
      </c>
      <c r="N1509" s="5">
        <f>Table1[[#This Row],[modulair_err]]^2</f>
        <v>0.51551880861600097</v>
      </c>
      <c r="O1509" s="5">
        <f>Table1[[#This Row],[purpleair_err]]^2</f>
        <v>0.14481039872059454</v>
      </c>
      <c r="P1509" s="5"/>
      <c r="Q1509" s="5"/>
    </row>
    <row r="1510" spans="1:17" x14ac:dyDescent="0.3">
      <c r="A1510" s="2">
        <v>45566.333333333299</v>
      </c>
      <c r="B1510" s="5">
        <v>5</v>
      </c>
      <c r="C1510" s="5">
        <v>6.7</v>
      </c>
      <c r="D1510" s="5">
        <v>7.4</v>
      </c>
      <c r="E1510" s="5">
        <f t="shared" si="30"/>
        <v>6.3666666666666671</v>
      </c>
      <c r="F1510" s="5">
        <f>AVERAGE((Table1[[#This Row],[thermo]]*$S$7),(Table1[[#This Row],[1022]]*$T$7),( Table1[[#This Row],[1020]]*$U$7))</f>
        <v>6.6077819203684669</v>
      </c>
      <c r="G1510" s="5">
        <f>AVERAGE((Table1[[#This Row],[thermo]]*$S$8),(Table1[[#This Row],[1022]]*$T$8),( Table1[[#This Row],[1020]]*$U$8))</f>
        <v>6.462094176787132</v>
      </c>
      <c r="H1510" s="5">
        <v>4</v>
      </c>
      <c r="I1510" s="7">
        <v>3.739071</v>
      </c>
      <c r="J1510" s="7">
        <f>Table1[[#This Row],[modulair]]-Table1[[#This Row],[adjusted_weighted_FEM_avg]]</f>
        <v>-2.462094176787132</v>
      </c>
      <c r="K1510" s="5">
        <f>Table1[[#This Row],[purpleair]]-Table1[[#This Row],[adjusted_weighted_FEM_avg]]</f>
        <v>-2.723023176787132</v>
      </c>
      <c r="L1510" s="5">
        <f>ABS(Table1[[#This Row],[modulair_err]])</f>
        <v>2.462094176787132</v>
      </c>
      <c r="M1510" s="5">
        <f>ABS(Table1[[#This Row],[purpleair_err]])</f>
        <v>2.723023176787132</v>
      </c>
      <c r="N1510" s="5">
        <f>Table1[[#This Row],[modulair_err]]^2</f>
        <v>6.0619077353691058</v>
      </c>
      <c r="O1510" s="5">
        <f>Table1[[#This Row],[purpleair_err]]^2</f>
        <v>7.4148552213198844</v>
      </c>
      <c r="P1510" s="5"/>
      <c r="Q1510" s="5"/>
    </row>
    <row r="1511" spans="1:17" x14ac:dyDescent="0.3">
      <c r="A1511" s="2">
        <v>45566.375</v>
      </c>
      <c r="B1511" s="5">
        <v>-8.3000000000000007</v>
      </c>
      <c r="C1511" s="5">
        <v>8</v>
      </c>
      <c r="D1511" s="5">
        <v>6.4</v>
      </c>
      <c r="E1511" s="5">
        <f t="shared" si="30"/>
        <v>2.0333333333333332</v>
      </c>
      <c r="F1511" s="5">
        <f>AVERAGE((Table1[[#This Row],[thermo]]*$S$7),(Table1[[#This Row],[1022]]*$T$7),( Table1[[#This Row],[1020]]*$U$7))</f>
        <v>4.8503821610956424</v>
      </c>
      <c r="G1511" s="5">
        <f>AVERAGE((Table1[[#This Row],[thermo]]*$S$8),(Table1[[#This Row],[1022]]*$T$8),( Table1[[#This Row],[1020]]*$U$8))</f>
        <v>3.0552898289545483</v>
      </c>
      <c r="H1511" s="5">
        <v>4.5999999999999996</v>
      </c>
      <c r="I1511" s="7">
        <v>4.7494430000000003</v>
      </c>
      <c r="J1511" s="7">
        <f>Table1[[#This Row],[modulair]]-Table1[[#This Row],[adjusted_weighted_FEM_avg]]</f>
        <v>1.5447101710454514</v>
      </c>
      <c r="K1511" s="5">
        <f>Table1[[#This Row],[purpleair]]-Table1[[#This Row],[adjusted_weighted_FEM_avg]]</f>
        <v>1.694153171045452</v>
      </c>
      <c r="L1511" s="5">
        <f>ABS(Table1[[#This Row],[modulair_err]])</f>
        <v>1.5447101710454514</v>
      </c>
      <c r="M1511" s="5">
        <f>ABS(Table1[[#This Row],[purpleair_err]])</f>
        <v>1.694153171045452</v>
      </c>
      <c r="N1511" s="5">
        <f>Table1[[#This Row],[modulair_err]]^2</f>
        <v>2.3861295125312676</v>
      </c>
      <c r="O1511" s="5">
        <f>Table1[[#This Row],[purpleair_err]]^2</f>
        <v>2.8701549669633608</v>
      </c>
      <c r="P1511" s="5"/>
      <c r="Q1511" s="5"/>
    </row>
    <row r="1512" spans="1:17" x14ac:dyDescent="0.3">
      <c r="A1512" s="2">
        <v>45566.416666666701</v>
      </c>
      <c r="B1512" s="5">
        <v>-9.4</v>
      </c>
      <c r="C1512" s="5">
        <v>1.8</v>
      </c>
      <c r="D1512" s="5">
        <v>8.1</v>
      </c>
      <c r="E1512" s="5">
        <f t="shared" si="30"/>
        <v>0.16666666666666638</v>
      </c>
      <c r="F1512" s="5">
        <f>AVERAGE((Table1[[#This Row],[thermo]]*$S$7),(Table1[[#This Row],[1022]]*$T$7),( Table1[[#This Row],[1020]]*$U$7))</f>
        <v>1.6525817843804862</v>
      </c>
      <c r="G1512" s="5">
        <f>AVERAGE((Table1[[#This Row],[thermo]]*$S$8),(Table1[[#This Row],[1022]]*$T$8),( Table1[[#This Row],[1020]]*$U$8))</f>
        <v>0.77363742768551835</v>
      </c>
      <c r="H1512" s="5">
        <v>4.7</v>
      </c>
      <c r="I1512" s="7">
        <v>4.9431269999999996</v>
      </c>
      <c r="J1512" s="7">
        <f>Table1[[#This Row],[modulair]]-Table1[[#This Row],[adjusted_weighted_FEM_avg]]</f>
        <v>3.9263625723144817</v>
      </c>
      <c r="K1512" s="5">
        <f>Table1[[#This Row],[purpleair]]-Table1[[#This Row],[adjusted_weighted_FEM_avg]]</f>
        <v>4.1694895723144816</v>
      </c>
      <c r="L1512" s="5">
        <f>ABS(Table1[[#This Row],[modulair_err]])</f>
        <v>3.9263625723144817</v>
      </c>
      <c r="M1512" s="5">
        <f>ABS(Table1[[#This Row],[purpleair_err]])</f>
        <v>4.1694895723144816</v>
      </c>
      <c r="N1512" s="5">
        <f>Table1[[#This Row],[modulair_err]]^2</f>
        <v>15.416323049271993</v>
      </c>
      <c r="O1512" s="5">
        <f>Table1[[#This Row],[purpleair_err]]^2</f>
        <v>17.384643293639197</v>
      </c>
      <c r="P1512" s="5"/>
      <c r="Q1512" s="5"/>
    </row>
    <row r="1513" spans="1:17" x14ac:dyDescent="0.3">
      <c r="A1513" s="2">
        <v>45566.458333333299</v>
      </c>
      <c r="B1513" s="5">
        <v>-5.4</v>
      </c>
      <c r="C1513" s="5">
        <v>6.9</v>
      </c>
      <c r="D1513" s="5">
        <v>5.7</v>
      </c>
      <c r="E1513" s="5">
        <f t="shared" si="30"/>
        <v>2.4</v>
      </c>
      <c r="F1513" s="5">
        <f>AVERAGE((Table1[[#This Row],[thermo]]*$S$7),(Table1[[#This Row],[1022]]*$T$7),( Table1[[#This Row],[1020]]*$U$7))</f>
        <v>4.5253010506803122</v>
      </c>
      <c r="G1513" s="5">
        <f>AVERAGE((Table1[[#This Row],[thermo]]*$S$8),(Table1[[#This Row],[1022]]*$T$8),( Table1[[#This Row],[1020]]*$U$8))</f>
        <v>3.1710748747049116</v>
      </c>
      <c r="H1513" s="5">
        <v>7.7</v>
      </c>
      <c r="I1513" s="7">
        <v>7.9151379999999998</v>
      </c>
      <c r="J1513" s="7">
        <f>Table1[[#This Row],[modulair]]-Table1[[#This Row],[adjusted_weighted_FEM_avg]]</f>
        <v>4.5289251252950891</v>
      </c>
      <c r="K1513" s="5">
        <f>Table1[[#This Row],[purpleair]]-Table1[[#This Row],[adjusted_weighted_FEM_avg]]</f>
        <v>4.7440631252950887</v>
      </c>
      <c r="L1513" s="5">
        <f>ABS(Table1[[#This Row],[modulair_err]])</f>
        <v>4.5289251252950891</v>
      </c>
      <c r="M1513" s="5">
        <f>ABS(Table1[[#This Row],[purpleair_err]])</f>
        <v>4.7440631252950887</v>
      </c>
      <c r="N1513" s="5">
        <f>Table1[[#This Row],[modulair_err]]^2</f>
        <v>20.511162790529138</v>
      </c>
      <c r="O1513" s="5">
        <f>Table1[[#This Row],[purpleair_err]]^2</f>
        <v>22.506134936784605</v>
      </c>
      <c r="P1513" s="5"/>
      <c r="Q1513" s="5"/>
    </row>
    <row r="1514" spans="1:17" x14ac:dyDescent="0.3">
      <c r="A1514" s="2">
        <v>45566.5</v>
      </c>
      <c r="B1514" s="5">
        <v>2.1</v>
      </c>
      <c r="C1514" s="5">
        <v>12.4</v>
      </c>
      <c r="D1514" s="5">
        <v>8.1</v>
      </c>
      <c r="E1514" s="5">
        <f t="shared" si="30"/>
        <v>7.5333333333333341</v>
      </c>
      <c r="F1514" s="5">
        <f>AVERAGE((Table1[[#This Row],[thermo]]*$S$7),(Table1[[#This Row],[1022]]*$T$7),( Table1[[#This Row],[1020]]*$U$7))</f>
        <v>9.5133305186238655</v>
      </c>
      <c r="G1514" s="5">
        <f>AVERAGE((Table1[[#This Row],[thermo]]*$S$8),(Table1[[#This Row],[1022]]*$T$8),( Table1[[#This Row],[1020]]*$U$8))</f>
        <v>8.2214394549796115</v>
      </c>
      <c r="H1514" s="5">
        <v>8.8000000000000007</v>
      </c>
      <c r="I1514" s="7">
        <v>9.2155070000000006</v>
      </c>
      <c r="J1514" s="7">
        <f>Table1[[#This Row],[modulair]]-Table1[[#This Row],[adjusted_weighted_FEM_avg]]</f>
        <v>0.57856054502038923</v>
      </c>
      <c r="K1514" s="5">
        <f>Table1[[#This Row],[purpleair]]-Table1[[#This Row],[adjusted_weighted_FEM_avg]]</f>
        <v>0.99406754502038908</v>
      </c>
      <c r="L1514" s="5">
        <f>ABS(Table1[[#This Row],[modulair_err]])</f>
        <v>0.57856054502038923</v>
      </c>
      <c r="M1514" s="5">
        <f>ABS(Table1[[#This Row],[purpleair_err]])</f>
        <v>0.99406754502038908</v>
      </c>
      <c r="N1514" s="5">
        <f>Table1[[#This Row],[modulair_err]]^2</f>
        <v>0.33473230425428985</v>
      </c>
      <c r="O1514" s="5">
        <f>Table1[[#This Row],[purpleair_err]]^2</f>
        <v>0.98817028406286322</v>
      </c>
      <c r="P1514" s="5"/>
      <c r="Q1514" s="5"/>
    </row>
    <row r="1515" spans="1:17" x14ac:dyDescent="0.3">
      <c r="A1515" s="2">
        <v>45566.541666666701</v>
      </c>
      <c r="B1515" s="5">
        <v>8.4</v>
      </c>
      <c r="C1515" s="5">
        <v>7.6</v>
      </c>
      <c r="D1515" s="5">
        <v>6.7</v>
      </c>
      <c r="E1515" s="5">
        <f t="shared" si="30"/>
        <v>7.5666666666666664</v>
      </c>
      <c r="F1515" s="5">
        <f>AVERAGE((Table1[[#This Row],[thermo]]*$S$7),(Table1[[#This Row],[1022]]*$T$7),( Table1[[#This Row],[1020]]*$U$7))</f>
        <v>7.4878803302466892</v>
      </c>
      <c r="G1515" s="5">
        <f>AVERAGE((Table1[[#This Row],[thermo]]*$S$8),(Table1[[#This Row],[1022]]*$T$8),( Table1[[#This Row],[1020]]*$U$8))</f>
        <v>7.5291032564990203</v>
      </c>
      <c r="H1515" s="5">
        <v>9.6999999999999993</v>
      </c>
      <c r="I1515" s="7">
        <v>9.7711129999999997</v>
      </c>
      <c r="J1515" s="7">
        <f>Table1[[#This Row],[modulair]]-Table1[[#This Row],[adjusted_weighted_FEM_avg]]</f>
        <v>2.1708967435009789</v>
      </c>
      <c r="K1515" s="5">
        <f>Table1[[#This Row],[purpleair]]-Table1[[#This Row],[adjusted_weighted_FEM_avg]]</f>
        <v>2.2420097435009794</v>
      </c>
      <c r="L1515" s="5">
        <f>ABS(Table1[[#This Row],[modulair_err]])</f>
        <v>2.1708967435009789</v>
      </c>
      <c r="M1515" s="5">
        <f>ABS(Table1[[#This Row],[purpleair_err]])</f>
        <v>2.2420097435009794</v>
      </c>
      <c r="N1515" s="5">
        <f>Table1[[#This Row],[modulair_err]]^2</f>
        <v>4.7127926709431556</v>
      </c>
      <c r="O1515" s="5">
        <f>Table1[[#This Row],[purpleair_err]]^2</f>
        <v>5.0266076899533276</v>
      </c>
      <c r="P1515" s="5"/>
      <c r="Q1515" s="5"/>
    </row>
    <row r="1516" spans="1:17" x14ac:dyDescent="0.3">
      <c r="A1516" s="2">
        <v>45566.583333333299</v>
      </c>
      <c r="B1516" s="5">
        <v>8.9</v>
      </c>
      <c r="C1516" s="5">
        <v>7</v>
      </c>
      <c r="D1516" s="5">
        <v>7.4</v>
      </c>
      <c r="E1516" s="5">
        <f t="shared" si="30"/>
        <v>7.7666666666666666</v>
      </c>
      <c r="F1516" s="5">
        <f>AVERAGE((Table1[[#This Row],[thermo]]*$S$7),(Table1[[#This Row],[1022]]*$T$7),( Table1[[#This Row],[1020]]*$U$7))</f>
        <v>7.4253229256249123</v>
      </c>
      <c r="G1516" s="5">
        <f>AVERAGE((Table1[[#This Row],[thermo]]*$S$8),(Table1[[#This Row],[1022]]*$T$8),( Table1[[#This Row],[1020]]*$U$8))</f>
        <v>7.6447951294423611</v>
      </c>
      <c r="H1516" s="5">
        <v>11.2</v>
      </c>
      <c r="I1516" s="7">
        <v>11.090559000000001</v>
      </c>
      <c r="J1516" s="7">
        <f>Table1[[#This Row],[modulair]]-Table1[[#This Row],[adjusted_weighted_FEM_avg]]</f>
        <v>3.5552048705576382</v>
      </c>
      <c r="K1516" s="5">
        <f>Table1[[#This Row],[purpleair]]-Table1[[#This Row],[adjusted_weighted_FEM_avg]]</f>
        <v>3.4457638705576397</v>
      </c>
      <c r="L1516" s="5">
        <f>ABS(Table1[[#This Row],[modulair_err]])</f>
        <v>3.5552048705576382</v>
      </c>
      <c r="M1516" s="5">
        <f>ABS(Table1[[#This Row],[purpleair_err]])</f>
        <v>3.4457638705576397</v>
      </c>
      <c r="N1516" s="5">
        <f>Table1[[#This Row],[modulair_err]]^2</f>
        <v>12.639481671636753</v>
      </c>
      <c r="O1516" s="5">
        <f>Table1[[#This Row],[purpleair_err]]^2</f>
        <v>11.873288651640365</v>
      </c>
      <c r="P1516" s="5"/>
      <c r="Q1516" s="5"/>
    </row>
    <row r="1517" spans="1:17" x14ac:dyDescent="0.3">
      <c r="A1517" s="2">
        <v>45566.625</v>
      </c>
      <c r="B1517" s="5">
        <v>1.5</v>
      </c>
      <c r="C1517" s="5">
        <v>9.8000000000000007</v>
      </c>
      <c r="D1517" s="5">
        <v>9.5</v>
      </c>
      <c r="E1517" s="5">
        <f t="shared" si="30"/>
        <v>6.9333333333333336</v>
      </c>
      <c r="F1517" s="5">
        <f>AVERAGE((Table1[[#This Row],[thermo]]*$S$7),(Table1[[#This Row],[1022]]*$T$7),( Table1[[#This Row],[1020]]*$U$7))</f>
        <v>8.3364972094844934</v>
      </c>
      <c r="G1517" s="5">
        <f>AVERAGE((Table1[[#This Row],[thermo]]*$S$8),(Table1[[#This Row],[1022]]*$T$8),( Table1[[#This Row],[1020]]*$U$8))</f>
        <v>7.4470914269098927</v>
      </c>
      <c r="H1517" s="5">
        <v>11.1</v>
      </c>
      <c r="I1517" s="7">
        <v>11.343142</v>
      </c>
      <c r="J1517" s="7">
        <f>Table1[[#This Row],[modulair]]-Table1[[#This Row],[adjusted_weighted_FEM_avg]]</f>
        <v>3.652908573090107</v>
      </c>
      <c r="K1517" s="5">
        <f>Table1[[#This Row],[purpleair]]-Table1[[#This Row],[adjusted_weighted_FEM_avg]]</f>
        <v>3.8960505730901076</v>
      </c>
      <c r="L1517" s="5">
        <f>ABS(Table1[[#This Row],[modulair_err]])</f>
        <v>3.652908573090107</v>
      </c>
      <c r="M1517" s="5">
        <f>ABS(Table1[[#This Row],[purpleair_err]])</f>
        <v>3.8960505730901076</v>
      </c>
      <c r="N1517" s="5">
        <f>Table1[[#This Row],[modulair_err]]^2</f>
        <v>13.343741043355202</v>
      </c>
      <c r="O1517" s="5">
        <f>Table1[[#This Row],[purpleair_err]]^2</f>
        <v>15.179210068075756</v>
      </c>
      <c r="P1517" s="5"/>
      <c r="Q1517" s="5"/>
    </row>
    <row r="1518" spans="1:17" x14ac:dyDescent="0.3">
      <c r="A1518" s="2">
        <v>45566.666666666701</v>
      </c>
      <c r="B1518" s="5">
        <v>15.3</v>
      </c>
      <c r="C1518" s="5">
        <v>6.3</v>
      </c>
      <c r="D1518" s="5">
        <v>7.2</v>
      </c>
      <c r="E1518" s="5">
        <f t="shared" si="30"/>
        <v>9.6</v>
      </c>
      <c r="F1518" s="5">
        <f>AVERAGE((Table1[[#This Row],[thermo]]*$S$7),(Table1[[#This Row],[1022]]*$T$7),( Table1[[#This Row],[1020]]*$U$7))</f>
        <v>8.043567501565505</v>
      </c>
      <c r="G1518" s="5">
        <f>AVERAGE((Table1[[#This Row],[thermo]]*$S$8),(Table1[[#This Row],[1022]]*$T$8),( Table1[[#This Row],[1020]]*$U$8))</f>
        <v>9.0355163529383162</v>
      </c>
      <c r="H1518" s="5">
        <v>11.1</v>
      </c>
      <c r="I1518" s="7">
        <v>11.294365000000001</v>
      </c>
      <c r="J1518" s="7">
        <f>Table1[[#This Row],[modulair]]-Table1[[#This Row],[adjusted_weighted_FEM_avg]]</f>
        <v>2.0644836470616834</v>
      </c>
      <c r="K1518" s="5">
        <f>Table1[[#This Row],[purpleair]]-Table1[[#This Row],[adjusted_weighted_FEM_avg]]</f>
        <v>2.2588486470616846</v>
      </c>
      <c r="L1518" s="5">
        <f>ABS(Table1[[#This Row],[modulair_err]])</f>
        <v>2.0644836470616834</v>
      </c>
      <c r="M1518" s="5">
        <f>ABS(Table1[[#This Row],[purpleair_err]])</f>
        <v>2.2588486470616846</v>
      </c>
      <c r="N1518" s="5">
        <f>Table1[[#This Row],[modulair_err]]^2</f>
        <v>4.2620927289851096</v>
      </c>
      <c r="O1518" s="5">
        <f>Table1[[#This Row],[purpleair_err]]^2</f>
        <v>5.1023972103324029</v>
      </c>
      <c r="P1518" s="5"/>
      <c r="Q1518" s="5"/>
    </row>
    <row r="1519" spans="1:17" x14ac:dyDescent="0.3">
      <c r="A1519" s="2">
        <v>45566.708333333299</v>
      </c>
      <c r="B1519" s="5">
        <v>20.9</v>
      </c>
      <c r="C1519" s="5">
        <v>7.8</v>
      </c>
      <c r="D1519" s="5">
        <v>9.5</v>
      </c>
      <c r="E1519" s="5">
        <f t="shared" si="30"/>
        <v>12.733333333333334</v>
      </c>
      <c r="F1519" s="5">
        <f>AVERAGE((Table1[[#This Row],[thermo]]*$S$7),(Table1[[#This Row],[1022]]*$T$7),( Table1[[#This Row],[1020]]*$U$7))</f>
        <v>10.44415563338101</v>
      </c>
      <c r="G1519" s="5">
        <f>AVERAGE((Table1[[#This Row],[thermo]]*$S$8),(Table1[[#This Row],[1022]]*$T$8),( Table1[[#This Row],[1020]]*$U$8))</f>
        <v>11.906676599867039</v>
      </c>
      <c r="H1519" s="5">
        <v>11.8</v>
      </c>
      <c r="I1519" s="7">
        <v>11.333173</v>
      </c>
      <c r="J1519" s="7">
        <f>Table1[[#This Row],[modulair]]-Table1[[#This Row],[adjusted_weighted_FEM_avg]]</f>
        <v>-0.10667659986703804</v>
      </c>
      <c r="K1519" s="5">
        <f>Table1[[#This Row],[purpleair]]-Table1[[#This Row],[adjusted_weighted_FEM_avg]]</f>
        <v>-0.57350359986703836</v>
      </c>
      <c r="L1519" s="5">
        <f>ABS(Table1[[#This Row],[modulair_err]])</f>
        <v>0.10667659986703804</v>
      </c>
      <c r="M1519" s="5">
        <f>ABS(Table1[[#This Row],[purpleair_err]])</f>
        <v>0.57350359986703836</v>
      </c>
      <c r="N1519" s="5">
        <f>Table1[[#This Row],[modulair_err]]^2</f>
        <v>1.1379896959192139E-2</v>
      </c>
      <c r="O1519" s="5">
        <f>Table1[[#This Row],[purpleair_err]]^2</f>
        <v>0.32890637906045206</v>
      </c>
      <c r="P1519" s="5"/>
      <c r="Q1519" s="5"/>
    </row>
    <row r="1520" spans="1:17" x14ac:dyDescent="0.3">
      <c r="A1520" s="2">
        <v>45566.75</v>
      </c>
      <c r="B1520" s="5">
        <v>38.200000000000003</v>
      </c>
      <c r="C1520" s="5">
        <v>9.1</v>
      </c>
      <c r="D1520" s="5">
        <v>36.200000000000003</v>
      </c>
      <c r="E1520" s="5">
        <f t="shared" si="30"/>
        <v>27.833333333333332</v>
      </c>
      <c r="F1520" s="5">
        <f>AVERAGE((Table1[[#This Row],[thermo]]*$S$7),(Table1[[#This Row],[1022]]*$T$7),( Table1[[#This Row],[1020]]*$U$7))</f>
        <v>21.330629206568467</v>
      </c>
      <c r="G1520" s="5">
        <f>AVERAGE((Table1[[#This Row],[thermo]]*$S$8),(Table1[[#This Row],[1022]]*$T$8),( Table1[[#This Row],[1020]]*$U$8))</f>
        <v>25.696836490108314</v>
      </c>
      <c r="H1520" s="5">
        <v>17.600000000000001</v>
      </c>
      <c r="I1520" s="7">
        <v>11.859991000000001</v>
      </c>
      <c r="J1520" s="7">
        <f>Table1[[#This Row],[modulair]]-Table1[[#This Row],[adjusted_weighted_FEM_avg]]</f>
        <v>-8.0968364901083127</v>
      </c>
      <c r="K1520" s="5">
        <f>Table1[[#This Row],[purpleair]]-Table1[[#This Row],[adjusted_weighted_FEM_avg]]</f>
        <v>-13.836845490108313</v>
      </c>
      <c r="L1520" s="5">
        <f>ABS(Table1[[#This Row],[modulair_err]])</f>
        <v>8.0968364901083127</v>
      </c>
      <c r="M1520" s="5">
        <f>ABS(Table1[[#This Row],[purpleair_err]])</f>
        <v>13.836845490108313</v>
      </c>
      <c r="N1520" s="5">
        <f>Table1[[#This Row],[modulair_err]]^2</f>
        <v>65.558761147549504</v>
      </c>
      <c r="O1520" s="5">
        <f>Table1[[#This Row],[purpleair_err]]^2</f>
        <v>191.45829311713078</v>
      </c>
      <c r="P1520" s="5"/>
      <c r="Q1520" s="5"/>
    </row>
    <row r="1521" spans="1:17" x14ac:dyDescent="0.3">
      <c r="A1521" s="2">
        <v>45566.791666666701</v>
      </c>
      <c r="B1521" s="5">
        <v>40.1</v>
      </c>
      <c r="C1521" s="5">
        <v>6.9</v>
      </c>
      <c r="D1521" s="5">
        <v>8.1</v>
      </c>
      <c r="E1521" s="5">
        <f t="shared" si="30"/>
        <v>18.366666666666667</v>
      </c>
      <c r="F1521" s="5">
        <f>AVERAGE((Table1[[#This Row],[thermo]]*$S$7),(Table1[[#This Row],[1022]]*$T$7),( Table1[[#This Row],[1020]]*$U$7))</f>
        <v>12.754011162062023</v>
      </c>
      <c r="G1521" s="5">
        <f>AVERAGE((Table1[[#This Row],[thermo]]*$S$8),(Table1[[#This Row],[1022]]*$T$8),( Table1[[#This Row],[1020]]*$U$8))</f>
        <v>16.311634292360431</v>
      </c>
      <c r="H1521" s="5">
        <v>15.7</v>
      </c>
      <c r="I1521" s="7">
        <v>12.14011</v>
      </c>
      <c r="J1521" s="7">
        <f>Table1[[#This Row],[modulair]]-Table1[[#This Row],[adjusted_weighted_FEM_avg]]</f>
        <v>-0.61163429236043143</v>
      </c>
      <c r="K1521" s="5">
        <f>Table1[[#This Row],[purpleair]]-Table1[[#This Row],[adjusted_weighted_FEM_avg]]</f>
        <v>-4.1715242923604308</v>
      </c>
      <c r="L1521" s="5">
        <f>ABS(Table1[[#This Row],[modulair_err]])</f>
        <v>0.61163429236043143</v>
      </c>
      <c r="M1521" s="5">
        <f>ABS(Table1[[#This Row],[purpleair_err]])</f>
        <v>4.1715242923604308</v>
      </c>
      <c r="N1521" s="5">
        <f>Table1[[#This Row],[modulair_err]]^2</f>
        <v>0.37409650759124569</v>
      </c>
      <c r="O1521" s="5">
        <f>Table1[[#This Row],[purpleair_err]]^2</f>
        <v>17.401614921753193</v>
      </c>
      <c r="P1521" s="5"/>
      <c r="Q1521" s="5"/>
    </row>
    <row r="1522" spans="1:17" x14ac:dyDescent="0.3">
      <c r="A1522" s="2">
        <v>45566.833333333299</v>
      </c>
      <c r="B1522" s="5">
        <v>28</v>
      </c>
      <c r="C1522" s="5">
        <v>5.3</v>
      </c>
      <c r="D1522" s="5">
        <v>2.2000000000000002</v>
      </c>
      <c r="E1522" s="5">
        <f t="shared" si="30"/>
        <v>11.833333333333334</v>
      </c>
      <c r="F1522" s="5">
        <f>AVERAGE((Table1[[#This Row],[thermo]]*$S$7),(Table1[[#This Row],[1022]]*$T$7),( Table1[[#This Row],[1020]]*$U$7))</f>
        <v>8.2340468269754385</v>
      </c>
      <c r="G1522" s="5">
        <f>AVERAGE((Table1[[#This Row],[thermo]]*$S$8),(Table1[[#This Row],[1022]]*$T$8),( Table1[[#This Row],[1020]]*$U$8))</f>
        <v>10.478693755310708</v>
      </c>
      <c r="H1522" s="5">
        <v>13</v>
      </c>
      <c r="I1522" s="7">
        <v>11.342015</v>
      </c>
      <c r="J1522" s="7">
        <f>Table1[[#This Row],[modulair]]-Table1[[#This Row],[adjusted_weighted_FEM_avg]]</f>
        <v>2.521306244689292</v>
      </c>
      <c r="K1522" s="5">
        <f>Table1[[#This Row],[purpleair]]-Table1[[#This Row],[adjusted_weighted_FEM_avg]]</f>
        <v>0.86332124468929194</v>
      </c>
      <c r="L1522" s="5">
        <f>ABS(Table1[[#This Row],[modulair_err]])</f>
        <v>2.521306244689292</v>
      </c>
      <c r="M1522" s="5">
        <f>ABS(Table1[[#This Row],[purpleair_err]])</f>
        <v>0.86332124468929194</v>
      </c>
      <c r="N1522" s="5">
        <f>Table1[[#This Row],[modulair_err]]^2</f>
        <v>6.3569851795092198</v>
      </c>
      <c r="O1522" s="5">
        <f>Table1[[#This Row],[purpleair_err]]^2</f>
        <v>0.74532357153186835</v>
      </c>
      <c r="P1522" s="5"/>
      <c r="Q1522" s="5"/>
    </row>
    <row r="1523" spans="1:17" x14ac:dyDescent="0.3">
      <c r="A1523" s="2">
        <v>45566.875</v>
      </c>
      <c r="B1523" s="5">
        <v>17</v>
      </c>
      <c r="C1523" s="5">
        <v>10.199999999999999</v>
      </c>
      <c r="D1523" s="5">
        <v>27.4</v>
      </c>
      <c r="E1523" s="5">
        <f t="shared" si="30"/>
        <v>18.2</v>
      </c>
      <c r="F1523" s="5">
        <f>AVERAGE((Table1[[#This Row],[thermo]]*$S$7),(Table1[[#This Row],[1022]]*$T$7),( Table1[[#This Row],[1020]]*$U$7))</f>
        <v>16.019963087306621</v>
      </c>
      <c r="G1523" s="5">
        <f>AVERAGE((Table1[[#This Row],[thermo]]*$S$8),(Table1[[#This Row],[1022]]*$T$8),( Table1[[#This Row],[1020]]*$U$8))</f>
        <v>17.560883551036202</v>
      </c>
      <c r="H1523" s="5">
        <v>13.3</v>
      </c>
      <c r="I1523" s="7">
        <v>12.080702</v>
      </c>
      <c r="J1523" s="7">
        <f>Table1[[#This Row],[modulair]]-Table1[[#This Row],[adjusted_weighted_FEM_avg]]</f>
        <v>-4.2608835510362013</v>
      </c>
      <c r="K1523" s="5">
        <f>Table1[[#This Row],[purpleair]]-Table1[[#This Row],[adjusted_weighted_FEM_avg]]</f>
        <v>-5.4801815510362015</v>
      </c>
      <c r="L1523" s="5">
        <f>ABS(Table1[[#This Row],[modulair_err]])</f>
        <v>4.2608835510362013</v>
      </c>
      <c r="M1523" s="5">
        <f>ABS(Table1[[#This Row],[purpleair_err]])</f>
        <v>5.4801815510362015</v>
      </c>
      <c r="N1523" s="5">
        <f>Table1[[#This Row],[modulair_err]]^2</f>
        <v>18.155128635490868</v>
      </c>
      <c r="O1523" s="5">
        <f>Table1[[#This Row],[purpleair_err]]^2</f>
        <v>30.032389832317548</v>
      </c>
      <c r="P1523" s="5"/>
      <c r="Q1523" s="5"/>
    </row>
    <row r="1524" spans="1:17" x14ac:dyDescent="0.3">
      <c r="A1524" s="2">
        <v>45566.916666666701</v>
      </c>
      <c r="B1524" s="5">
        <v>23.4</v>
      </c>
      <c r="C1524" s="5">
        <v>11.4</v>
      </c>
      <c r="D1524" s="5">
        <v>15.4</v>
      </c>
      <c r="E1524" s="5">
        <f t="shared" si="30"/>
        <v>16.733333333333331</v>
      </c>
      <c r="F1524" s="5">
        <f>AVERAGE((Table1[[#This Row],[thermo]]*$S$7),(Table1[[#This Row],[1022]]*$T$7),( Table1[[#This Row],[1020]]*$U$7))</f>
        <v>14.487909376383277</v>
      </c>
      <c r="G1524" s="5">
        <f>AVERAGE((Table1[[#This Row],[thermo]]*$S$8),(Table1[[#This Row],[1022]]*$T$8),( Table1[[#This Row],[1020]]*$U$8))</f>
        <v>15.944651573396952</v>
      </c>
      <c r="H1524" s="5">
        <v>12.3</v>
      </c>
      <c r="I1524" s="7">
        <v>12.326387</v>
      </c>
      <c r="J1524" s="7">
        <f>Table1[[#This Row],[modulair]]-Table1[[#This Row],[adjusted_weighted_FEM_avg]]</f>
        <v>-3.6446515733969509</v>
      </c>
      <c r="K1524" s="5">
        <f>Table1[[#This Row],[purpleair]]-Table1[[#This Row],[adjusted_weighted_FEM_avg]]</f>
        <v>-3.6182645733969512</v>
      </c>
      <c r="L1524" s="5">
        <f>ABS(Table1[[#This Row],[modulair_err]])</f>
        <v>3.6446515733969509</v>
      </c>
      <c r="M1524" s="5">
        <f>ABS(Table1[[#This Row],[purpleair_err]])</f>
        <v>3.6182645733969512</v>
      </c>
      <c r="N1524" s="5">
        <f>Table1[[#This Row],[modulair_err]]^2</f>
        <v>13.28348509146487</v>
      </c>
      <c r="O1524" s="5">
        <f>Table1[[#This Row],[purpleair_err]]^2</f>
        <v>13.091838523099421</v>
      </c>
      <c r="P1524" s="5"/>
      <c r="Q1524" s="5"/>
    </row>
    <row r="1525" spans="1:17" x14ac:dyDescent="0.3">
      <c r="A1525" s="2">
        <v>45566.958333333299</v>
      </c>
      <c r="B1525" s="5">
        <v>16.8</v>
      </c>
      <c r="C1525" s="5">
        <v>7.5</v>
      </c>
      <c r="D1525" s="5">
        <v>9.1</v>
      </c>
      <c r="E1525" s="5">
        <f t="shared" si="30"/>
        <v>11.133333333333333</v>
      </c>
      <c r="F1525" s="5">
        <f>AVERAGE((Table1[[#This Row],[thermo]]*$S$7),(Table1[[#This Row],[1022]]*$T$7),( Table1[[#This Row],[1020]]*$U$7))</f>
        <v>9.4842979590385017</v>
      </c>
      <c r="G1525" s="5">
        <f>AVERAGE((Table1[[#This Row],[thermo]]*$S$8),(Table1[[#This Row],[1022]]*$T$8),( Table1[[#This Row],[1020]]*$U$8))</f>
        <v>10.541410450018782</v>
      </c>
      <c r="H1525" s="5">
        <v>10.5</v>
      </c>
      <c r="I1525" s="7">
        <v>10.836595000000001</v>
      </c>
      <c r="J1525" s="7">
        <f>Table1[[#This Row],[modulair]]-Table1[[#This Row],[adjusted_weighted_FEM_avg]]</f>
        <v>-4.1410450018782186E-2</v>
      </c>
      <c r="K1525" s="5">
        <f>Table1[[#This Row],[purpleair]]-Table1[[#This Row],[adjusted_weighted_FEM_avg]]</f>
        <v>0.29518454998121868</v>
      </c>
      <c r="L1525" s="5">
        <f>ABS(Table1[[#This Row],[modulair_err]])</f>
        <v>4.1410450018782186E-2</v>
      </c>
      <c r="M1525" s="5">
        <f>ABS(Table1[[#This Row],[purpleair_err]])</f>
        <v>0.29518454998121868</v>
      </c>
      <c r="N1525" s="5">
        <f>Table1[[#This Row],[modulair_err]]^2</f>
        <v>1.7148253707580576E-3</v>
      </c>
      <c r="O1525" s="5">
        <f>Table1[[#This Row],[purpleair_err]]^2</f>
        <v>8.7133918547614583E-2</v>
      </c>
      <c r="P1525" s="5"/>
      <c r="Q1525" s="5"/>
    </row>
    <row r="1526" spans="1:17" x14ac:dyDescent="0.3">
      <c r="A1526" s="2">
        <v>45567</v>
      </c>
      <c r="B1526" s="5">
        <v>14.1</v>
      </c>
      <c r="C1526" s="5">
        <v>6.8</v>
      </c>
      <c r="D1526" s="5">
        <v>11.5</v>
      </c>
      <c r="E1526" s="5">
        <f t="shared" si="30"/>
        <v>10.799999999999999</v>
      </c>
      <c r="F1526" s="5">
        <f>AVERAGE((Table1[[#This Row],[thermo]]*$S$7),(Table1[[#This Row],[1022]]*$T$7),( Table1[[#This Row],[1020]]*$U$7))</f>
        <v>9.2962684910949474</v>
      </c>
      <c r="G1526" s="5">
        <f>AVERAGE((Table1[[#This Row],[thermo]]*$S$8),(Table1[[#This Row],[1022]]*$T$8),( Table1[[#This Row],[1020]]*$U$8))</f>
        <v>10.29104586974408</v>
      </c>
      <c r="H1526" s="5">
        <v>10.1</v>
      </c>
      <c r="I1526" s="7">
        <v>10.924872000000001</v>
      </c>
      <c r="J1526" s="7">
        <f>Table1[[#This Row],[modulair]]-Table1[[#This Row],[adjusted_weighted_FEM_avg]]</f>
        <v>-0.19104586974408022</v>
      </c>
      <c r="K1526" s="5">
        <f>Table1[[#This Row],[purpleair]]-Table1[[#This Row],[adjusted_weighted_FEM_avg]]</f>
        <v>0.63382613025592072</v>
      </c>
      <c r="L1526" s="5">
        <f>ABS(Table1[[#This Row],[modulair_err]])</f>
        <v>0.19104586974408022</v>
      </c>
      <c r="M1526" s="5">
        <f>ABS(Table1[[#This Row],[purpleair_err]])</f>
        <v>0.63382613025592072</v>
      </c>
      <c r="N1526" s="5">
        <f>Table1[[#This Row],[modulair_err]]^2</f>
        <v>3.6498524346272064E-2</v>
      </c>
      <c r="O1526" s="5">
        <f>Table1[[#This Row],[purpleair_err]]^2</f>
        <v>0.40173556339519539</v>
      </c>
      <c r="P1526" s="5"/>
      <c r="Q1526" s="5"/>
    </row>
    <row r="1527" spans="1:17" x14ac:dyDescent="0.3">
      <c r="A1527" s="2">
        <v>45567.041666666701</v>
      </c>
      <c r="B1527" s="5">
        <v>12.6</v>
      </c>
      <c r="C1527" s="5">
        <v>3.3</v>
      </c>
      <c r="D1527" s="5">
        <v>9.3000000000000007</v>
      </c>
      <c r="E1527" s="5">
        <f t="shared" si="30"/>
        <v>8.4</v>
      </c>
      <c r="F1527" s="5">
        <f>AVERAGE((Table1[[#This Row],[thermo]]*$S$7),(Table1[[#This Row],[1022]]*$T$7),( Table1[[#This Row],[1020]]*$U$7))</f>
        <v>6.4835379281702101</v>
      </c>
      <c r="G1527" s="5">
        <f>AVERAGE((Table1[[#This Row],[thermo]]*$S$8),(Table1[[#This Row],[1022]]*$T$8),( Table1[[#This Row],[1020]]*$U$8))</f>
        <v>7.7514477068194223</v>
      </c>
      <c r="H1527" s="5">
        <v>9</v>
      </c>
      <c r="I1527" s="7">
        <v>9.5152129999999993</v>
      </c>
      <c r="J1527" s="7">
        <f>Table1[[#This Row],[modulair]]-Table1[[#This Row],[adjusted_weighted_FEM_avg]]</f>
        <v>1.2485522931805777</v>
      </c>
      <c r="K1527" s="5">
        <f>Table1[[#This Row],[purpleair]]-Table1[[#This Row],[adjusted_weighted_FEM_avg]]</f>
        <v>1.763765293180577</v>
      </c>
      <c r="L1527" s="5">
        <f>ABS(Table1[[#This Row],[modulair_err]])</f>
        <v>1.2485522931805777</v>
      </c>
      <c r="M1527" s="5">
        <f>ABS(Table1[[#This Row],[purpleair_err]])</f>
        <v>1.763765293180577</v>
      </c>
      <c r="N1527" s="5">
        <f>Table1[[#This Row],[modulair_err]]^2</f>
        <v>1.5588828288064793</v>
      </c>
      <c r="O1527" s="5">
        <f>Table1[[#This Row],[purpleair_err]]^2</f>
        <v>3.1108680094283665</v>
      </c>
      <c r="P1527" s="5"/>
      <c r="Q1527" s="5"/>
    </row>
    <row r="1528" spans="1:17" x14ac:dyDescent="0.3">
      <c r="A1528" s="2">
        <v>45567.083333333299</v>
      </c>
      <c r="B1528" s="5">
        <v>-3.1</v>
      </c>
      <c r="C1528" s="5">
        <v>4.7</v>
      </c>
      <c r="D1528" s="5">
        <v>12.5</v>
      </c>
      <c r="E1528" s="5">
        <f t="shared" si="30"/>
        <v>4.7</v>
      </c>
      <c r="F1528" s="5">
        <f>AVERAGE((Table1[[#This Row],[thermo]]*$S$7),(Table1[[#This Row],[1022]]*$T$7),( Table1[[#This Row],[1020]]*$U$7))</f>
        <v>5.5274261051167235</v>
      </c>
      <c r="G1528" s="5">
        <f>AVERAGE((Table1[[#This Row],[thermo]]*$S$8),(Table1[[#This Row],[1022]]*$T$8),( Table1[[#This Row],[1020]]*$U$8))</f>
        <v>5.078791811548041</v>
      </c>
      <c r="H1528" s="5">
        <v>10.199999999999999</v>
      </c>
      <c r="I1528" s="7">
        <v>10.759145</v>
      </c>
      <c r="J1528" s="7">
        <f>Table1[[#This Row],[modulair]]-Table1[[#This Row],[adjusted_weighted_FEM_avg]]</f>
        <v>5.1212081884519582</v>
      </c>
      <c r="K1528" s="5">
        <f>Table1[[#This Row],[purpleair]]-Table1[[#This Row],[adjusted_weighted_FEM_avg]]</f>
        <v>5.6803531884519591</v>
      </c>
      <c r="L1528" s="5">
        <f>ABS(Table1[[#This Row],[modulair_err]])</f>
        <v>5.1212081884519582</v>
      </c>
      <c r="M1528" s="5">
        <f>ABS(Table1[[#This Row],[purpleair_err]])</f>
        <v>5.6803531884519591</v>
      </c>
      <c r="N1528" s="5">
        <f>Table1[[#This Row],[modulair_err]]^2</f>
        <v>26.226773309467386</v>
      </c>
      <c r="O1528" s="5">
        <f>Table1[[#This Row],[purpleair_err]]^2</f>
        <v>32.26641234555634</v>
      </c>
      <c r="P1528" s="5"/>
      <c r="Q1528" s="5"/>
    </row>
    <row r="1529" spans="1:17" x14ac:dyDescent="0.3">
      <c r="A1529" s="2">
        <v>45567.125</v>
      </c>
      <c r="B1529" s="5">
        <v>3.2</v>
      </c>
      <c r="C1529" s="5">
        <v>6.7</v>
      </c>
      <c r="D1529" s="5">
        <v>11.2</v>
      </c>
      <c r="E1529" s="5">
        <f t="shared" si="30"/>
        <v>7.0333333333333341</v>
      </c>
      <c r="F1529" s="5">
        <f>AVERAGE((Table1[[#This Row],[thermo]]*$S$7),(Table1[[#This Row],[1022]]*$T$7),( Table1[[#This Row],[1020]]*$U$7))</f>
        <v>7.3438354830426817</v>
      </c>
      <c r="G1529" s="5">
        <f>AVERAGE((Table1[[#This Row],[thermo]]*$S$8),(Table1[[#This Row],[1022]]*$T$8),( Table1[[#This Row],[1020]]*$U$8))</f>
        <v>7.1904336975782286</v>
      </c>
      <c r="H1529" s="5">
        <v>10.3</v>
      </c>
      <c r="I1529" s="7">
        <v>11.449847999999999</v>
      </c>
      <c r="J1529" s="7">
        <f>Table1[[#This Row],[modulair]]-Table1[[#This Row],[adjusted_weighted_FEM_avg]]</f>
        <v>3.1095663024217721</v>
      </c>
      <c r="K1529" s="5">
        <f>Table1[[#This Row],[purpleair]]-Table1[[#This Row],[adjusted_weighted_FEM_avg]]</f>
        <v>4.2594143024217708</v>
      </c>
      <c r="L1529" s="5">
        <f>ABS(Table1[[#This Row],[modulair_err]])</f>
        <v>3.1095663024217721</v>
      </c>
      <c r="M1529" s="5">
        <f>ABS(Table1[[#This Row],[purpleair_err]])</f>
        <v>4.2594143024217708</v>
      </c>
      <c r="N1529" s="5">
        <f>Table1[[#This Row],[modulair_err]]^2</f>
        <v>9.6694025891570128</v>
      </c>
      <c r="O1529" s="5">
        <f>Table1[[#This Row],[purpleair_err]]^2</f>
        <v>18.14261019967514</v>
      </c>
      <c r="P1529" s="5"/>
      <c r="Q1529" s="5"/>
    </row>
    <row r="1530" spans="1:17" x14ac:dyDescent="0.3">
      <c r="A1530" s="2">
        <v>45567.166666666701</v>
      </c>
      <c r="B1530" s="5">
        <v>14.7</v>
      </c>
      <c r="C1530" s="5">
        <v>5.2</v>
      </c>
      <c r="D1530" s="5">
        <v>6.7</v>
      </c>
      <c r="E1530" s="5">
        <f t="shared" si="30"/>
        <v>8.8666666666666654</v>
      </c>
      <c r="F1530" s="5">
        <f>AVERAGE((Table1[[#This Row],[thermo]]*$S$7),(Table1[[#This Row],[1022]]*$T$7),( Table1[[#This Row],[1020]]*$U$7))</f>
        <v>7.1903373589050519</v>
      </c>
      <c r="G1530" s="5">
        <f>AVERAGE((Table1[[#This Row],[thermo]]*$S$8),(Table1[[#This Row],[1022]]*$T$8),( Table1[[#This Row],[1020]]*$U$8))</f>
        <v>8.2637441407571917</v>
      </c>
      <c r="H1530" s="5">
        <v>9.4</v>
      </c>
      <c r="I1530" s="7">
        <v>10.179928</v>
      </c>
      <c r="J1530" s="7">
        <f>Table1[[#This Row],[modulair]]-Table1[[#This Row],[adjusted_weighted_FEM_avg]]</f>
        <v>1.1362558592428087</v>
      </c>
      <c r="K1530" s="5">
        <f>Table1[[#This Row],[purpleair]]-Table1[[#This Row],[adjusted_weighted_FEM_avg]]</f>
        <v>1.9161838592428087</v>
      </c>
      <c r="L1530" s="5">
        <f>ABS(Table1[[#This Row],[modulair_err]])</f>
        <v>1.1362558592428087</v>
      </c>
      <c r="M1530" s="5">
        <f>ABS(Table1[[#This Row],[purpleair_err]])</f>
        <v>1.9161838592428087</v>
      </c>
      <c r="N1530" s="5">
        <f>Table1[[#This Row],[modulair_err]]^2</f>
        <v>1.2910773776636135</v>
      </c>
      <c r="O1530" s="5">
        <f>Table1[[#This Row],[purpleair_err]]^2</f>
        <v>3.6717605824226638</v>
      </c>
      <c r="P1530" s="5"/>
      <c r="Q1530" s="5"/>
    </row>
    <row r="1531" spans="1:17" x14ac:dyDescent="0.3">
      <c r="A1531" s="2">
        <v>45567.208333333299</v>
      </c>
      <c r="B1531" s="5">
        <v>10.7</v>
      </c>
      <c r="C1531" s="5">
        <v>7</v>
      </c>
      <c r="D1531" s="5">
        <v>6.7</v>
      </c>
      <c r="E1531" s="5">
        <f t="shared" si="30"/>
        <v>8.1333333333333329</v>
      </c>
      <c r="F1531" s="5">
        <f>AVERAGE((Table1[[#This Row],[thermo]]*$S$7),(Table1[[#This Row],[1022]]*$T$7),( Table1[[#This Row],[1020]]*$U$7))</f>
        <v>7.5341884321116721</v>
      </c>
      <c r="G1531" s="5">
        <f>AVERAGE((Table1[[#This Row],[thermo]]*$S$8),(Table1[[#This Row],[1022]]*$T$8),( Table1[[#This Row],[1020]]*$U$8))</f>
        <v>7.9098909486698963</v>
      </c>
      <c r="H1531" s="5">
        <v>10.5</v>
      </c>
      <c r="I1531" s="7">
        <v>10.2435127</v>
      </c>
      <c r="J1531" s="7">
        <f>Table1[[#This Row],[modulair]]-Table1[[#This Row],[adjusted_weighted_FEM_avg]]</f>
        <v>2.5901090513301037</v>
      </c>
      <c r="K1531" s="5">
        <f>Table1[[#This Row],[purpleair]]-Table1[[#This Row],[adjusted_weighted_FEM_avg]]</f>
        <v>2.3336217513301039</v>
      </c>
      <c r="L1531" s="5">
        <f>ABS(Table1[[#This Row],[modulair_err]])</f>
        <v>2.5901090513301037</v>
      </c>
      <c r="M1531" s="5">
        <f>ABS(Table1[[#This Row],[purpleair_err]])</f>
        <v>2.3336217513301039</v>
      </c>
      <c r="N1531" s="5">
        <f>Table1[[#This Row],[modulair_err]]^2</f>
        <v>6.7086648977821302</v>
      </c>
      <c r="O1531" s="5">
        <f>Table1[[#This Row],[purpleair_err]]^2</f>
        <v>5.4457904782809807</v>
      </c>
      <c r="P1531" s="5"/>
      <c r="Q1531" s="5"/>
    </row>
    <row r="1532" spans="1:17" x14ac:dyDescent="0.3">
      <c r="A1532" s="2">
        <v>45567.25</v>
      </c>
      <c r="B1532" s="5">
        <v>11.4</v>
      </c>
      <c r="C1532" s="5">
        <v>9.4</v>
      </c>
      <c r="D1532" s="5">
        <v>6.7</v>
      </c>
      <c r="E1532" s="5">
        <f t="shared" si="30"/>
        <v>9.1666666666666661</v>
      </c>
      <c r="F1532" s="5">
        <f>AVERAGE((Table1[[#This Row],[thermo]]*$S$7),(Table1[[#This Row],[1022]]*$T$7),( Table1[[#This Row],[1020]]*$U$7))</f>
        <v>8.9970512833191645</v>
      </c>
      <c r="G1532" s="5">
        <f>AVERAGE((Table1[[#This Row],[thermo]]*$S$8),(Table1[[#This Row],[1022]]*$T$8),( Table1[[#This Row],[1020]]*$U$8))</f>
        <v>9.0785497854383959</v>
      </c>
      <c r="H1532" s="5">
        <v>10.5</v>
      </c>
      <c r="I1532" s="7">
        <v>10.5105503</v>
      </c>
      <c r="J1532" s="7">
        <f>Table1[[#This Row],[modulair]]-Table1[[#This Row],[adjusted_weighted_FEM_avg]]</f>
        <v>1.4214502145616041</v>
      </c>
      <c r="K1532" s="5">
        <f>Table1[[#This Row],[purpleair]]-Table1[[#This Row],[adjusted_weighted_FEM_avg]]</f>
        <v>1.4320005145616044</v>
      </c>
      <c r="L1532" s="5">
        <f>ABS(Table1[[#This Row],[modulair_err]])</f>
        <v>1.4214502145616041</v>
      </c>
      <c r="M1532" s="5">
        <f>ABS(Table1[[#This Row],[purpleair_err]])</f>
        <v>1.4320005145616044</v>
      </c>
      <c r="N1532" s="5">
        <f>Table1[[#This Row],[modulair_err]]^2</f>
        <v>2.0205207124772304</v>
      </c>
      <c r="O1532" s="5">
        <f>Table1[[#This Row],[purpleair_err]]^2</f>
        <v>2.0506254737046996</v>
      </c>
      <c r="P1532" s="5"/>
      <c r="Q1532" s="5"/>
    </row>
    <row r="1533" spans="1:17" x14ac:dyDescent="0.3">
      <c r="A1533" s="2">
        <v>45567.291666666701</v>
      </c>
      <c r="B1533" s="5">
        <v>4.7</v>
      </c>
      <c r="C1533" s="5">
        <v>12</v>
      </c>
      <c r="D1533" s="5">
        <v>15.6</v>
      </c>
      <c r="E1533" s="5">
        <f t="shared" si="30"/>
        <v>10.766666666666666</v>
      </c>
      <c r="F1533" s="5">
        <f>AVERAGE((Table1[[#This Row],[thermo]]*$S$7),(Table1[[#This Row],[1022]]*$T$7),( Table1[[#This Row],[1020]]*$U$7))</f>
        <v>11.765934177948955</v>
      </c>
      <c r="G1533" s="5">
        <f>AVERAGE((Table1[[#This Row],[thermo]]*$S$8),(Table1[[#This Row],[1022]]*$T$8),( Table1[[#This Row],[1020]]*$U$8))</f>
        <v>11.16879713740258</v>
      </c>
      <c r="H1533" s="5">
        <v>11.4</v>
      </c>
      <c r="I1533" s="7">
        <v>10.604374699999999</v>
      </c>
      <c r="J1533" s="7">
        <f>Table1[[#This Row],[modulair]]-Table1[[#This Row],[adjusted_weighted_FEM_avg]]</f>
        <v>0.23120286259742073</v>
      </c>
      <c r="K1533" s="5">
        <f>Table1[[#This Row],[purpleair]]-Table1[[#This Row],[adjusted_weighted_FEM_avg]]</f>
        <v>-0.56442243740258036</v>
      </c>
      <c r="L1533" s="5">
        <f>ABS(Table1[[#This Row],[modulair_err]])</f>
        <v>0.23120286259742073</v>
      </c>
      <c r="M1533" s="5">
        <f>ABS(Table1[[#This Row],[purpleair_err]])</f>
        <v>0.56442243740258036</v>
      </c>
      <c r="N1533" s="5">
        <f>Table1[[#This Row],[modulair_err]]^2</f>
        <v>5.3454763673241812E-2</v>
      </c>
      <c r="O1533" s="5">
        <f>Table1[[#This Row],[purpleair_err]]^2</f>
        <v>0.31857268784346976</v>
      </c>
      <c r="P1533" s="5"/>
      <c r="Q1533" s="5"/>
    </row>
    <row r="1534" spans="1:17" x14ac:dyDescent="0.3">
      <c r="A1534" s="2">
        <v>45567.333333333299</v>
      </c>
      <c r="B1534" s="5">
        <v>-6.9</v>
      </c>
      <c r="C1534" s="5">
        <v>14</v>
      </c>
      <c r="D1534" s="5">
        <v>11</v>
      </c>
      <c r="E1534" s="5">
        <f t="shared" si="30"/>
        <v>6.0333333333333341</v>
      </c>
      <c r="F1534" s="5">
        <f>AVERAGE((Table1[[#This Row],[thermo]]*$S$7),(Table1[[#This Row],[1022]]*$T$7),( Table1[[#This Row],[1020]]*$U$7))</f>
        <v>9.703024171940589</v>
      </c>
      <c r="G1534" s="5">
        <f>AVERAGE((Table1[[#This Row],[thermo]]*$S$8),(Table1[[#This Row],[1022]]*$T$8),( Table1[[#This Row],[1020]]*$U$8))</f>
        <v>7.3559017942069493</v>
      </c>
      <c r="H1534" s="5">
        <v>10.1</v>
      </c>
      <c r="I1534" s="7">
        <v>9.4206289999999999</v>
      </c>
      <c r="J1534" s="7">
        <f>Table1[[#This Row],[modulair]]-Table1[[#This Row],[adjusted_weighted_FEM_avg]]</f>
        <v>2.7440982057930503</v>
      </c>
      <c r="K1534" s="5">
        <f>Table1[[#This Row],[purpleair]]-Table1[[#This Row],[adjusted_weighted_FEM_avg]]</f>
        <v>2.0647272057930506</v>
      </c>
      <c r="L1534" s="5">
        <f>ABS(Table1[[#This Row],[modulair_err]])</f>
        <v>2.7440982057930503</v>
      </c>
      <c r="M1534" s="5">
        <f>ABS(Table1[[#This Row],[purpleair_err]])</f>
        <v>2.0647272057930506</v>
      </c>
      <c r="N1534" s="5">
        <f>Table1[[#This Row],[modulair_err]]^2</f>
        <v>7.5300749630366379</v>
      </c>
      <c r="O1534" s="5">
        <f>Table1[[#This Row],[purpleair_err]]^2</f>
        <v>4.2630984343419787</v>
      </c>
      <c r="P1534" s="5"/>
      <c r="Q1534" s="5"/>
    </row>
    <row r="1535" spans="1:17" x14ac:dyDescent="0.3">
      <c r="A1535" s="2">
        <v>45567.375</v>
      </c>
      <c r="B1535" s="5">
        <v>-8.1</v>
      </c>
      <c r="C1535" s="5">
        <v>6.1</v>
      </c>
      <c r="D1535" s="5">
        <v>6.2</v>
      </c>
      <c r="E1535" s="5">
        <f t="shared" si="30"/>
        <v>1.4000000000000001</v>
      </c>
      <c r="F1535" s="5">
        <f>AVERAGE((Table1[[#This Row],[thermo]]*$S$7),(Table1[[#This Row],[1022]]*$T$7),( Table1[[#This Row],[1020]]*$U$7))</f>
        <v>3.7633208404017395</v>
      </c>
      <c r="G1535" s="5">
        <f>AVERAGE((Table1[[#This Row],[thermo]]*$S$8),(Table1[[#This Row],[1022]]*$T$8),( Table1[[#This Row],[1020]]*$U$8))</f>
        <v>2.2710668672082517</v>
      </c>
      <c r="H1535" s="5">
        <v>2.4</v>
      </c>
      <c r="I1535" s="7">
        <v>4.1027760000000004</v>
      </c>
      <c r="J1535" s="7">
        <f>Table1[[#This Row],[modulair]]-Table1[[#This Row],[adjusted_weighted_FEM_avg]]</f>
        <v>0.12893313279174823</v>
      </c>
      <c r="K1535" s="5">
        <f>Table1[[#This Row],[purpleair]]-Table1[[#This Row],[adjusted_weighted_FEM_avg]]</f>
        <v>1.8317091327917487</v>
      </c>
      <c r="L1535" s="5">
        <f>ABS(Table1[[#This Row],[modulair_err]])</f>
        <v>0.12893313279174823</v>
      </c>
      <c r="M1535" s="5">
        <f>ABS(Table1[[#This Row],[purpleair_err]])</f>
        <v>1.8317091327917487</v>
      </c>
      <c r="N1535" s="5">
        <f>Table1[[#This Row],[modulair_err]]^2</f>
        <v>1.6623752731494582E-2</v>
      </c>
      <c r="O1535" s="5">
        <f>Table1[[#This Row],[purpleair_err]]^2</f>
        <v>3.3551583471527002</v>
      </c>
      <c r="P1535" s="5"/>
      <c r="Q1535" s="5"/>
    </row>
    <row r="1536" spans="1:17" x14ac:dyDescent="0.3">
      <c r="A1536" s="2">
        <v>45567.416666666701</v>
      </c>
      <c r="B1536" s="5">
        <v>3.7</v>
      </c>
      <c r="C1536" s="5">
        <v>3.5</v>
      </c>
      <c r="D1536" s="5">
        <v>1.5</v>
      </c>
      <c r="E1536" s="5">
        <f t="shared" si="30"/>
        <v>2.9</v>
      </c>
      <c r="F1536" s="5">
        <f>AVERAGE((Table1[[#This Row],[thermo]]*$S$7),(Table1[[#This Row],[1022]]*$T$7),( Table1[[#This Row],[1020]]*$U$7))</f>
        <v>2.9881857768324043</v>
      </c>
      <c r="G1536" s="5">
        <f>AVERAGE((Table1[[#This Row],[thermo]]*$S$8),(Table1[[#This Row],[1022]]*$T$8),( Table1[[#This Row],[1020]]*$U$8))</f>
        <v>2.9134539662108607</v>
      </c>
      <c r="H1536" s="5">
        <v>1.9</v>
      </c>
      <c r="I1536" s="7">
        <v>4.025684</v>
      </c>
      <c r="J1536" s="7">
        <f>Table1[[#This Row],[modulair]]-Table1[[#This Row],[adjusted_weighted_FEM_avg]]</f>
        <v>-1.0134539662108608</v>
      </c>
      <c r="K1536" s="5">
        <f>Table1[[#This Row],[purpleair]]-Table1[[#This Row],[adjusted_weighted_FEM_avg]]</f>
        <v>1.1122300337891393</v>
      </c>
      <c r="L1536" s="5">
        <f>ABS(Table1[[#This Row],[modulair_err]])</f>
        <v>1.0134539662108608</v>
      </c>
      <c r="M1536" s="5">
        <f>ABS(Table1[[#This Row],[purpleair_err]])</f>
        <v>1.1122300337891393</v>
      </c>
      <c r="N1536" s="5">
        <f>Table1[[#This Row],[modulair_err]]^2</f>
        <v>1.0270889416285247</v>
      </c>
      <c r="O1536" s="5">
        <f>Table1[[#This Row],[purpleair_err]]^2</f>
        <v>1.2370556480625901</v>
      </c>
      <c r="P1536" s="5"/>
      <c r="Q1536" s="5"/>
    </row>
    <row r="1537" spans="1:17" x14ac:dyDescent="0.3">
      <c r="A1537" s="2">
        <v>45567.458333333299</v>
      </c>
      <c r="B1537" s="5">
        <v>13.8</v>
      </c>
      <c r="C1537" s="5">
        <v>4</v>
      </c>
      <c r="D1537" s="5">
        <v>-1.7</v>
      </c>
      <c r="E1537" s="5">
        <f t="shared" si="30"/>
        <v>5.3666666666666671</v>
      </c>
      <c r="F1537" s="5">
        <f>AVERAGE((Table1[[#This Row],[thermo]]*$S$7),(Table1[[#This Row],[1022]]*$T$7),( Table1[[#This Row],[1020]]*$U$7))</f>
        <v>4.0778869627097576</v>
      </c>
      <c r="G1537" s="5">
        <f>AVERAGE((Table1[[#This Row],[thermo]]*$S$8),(Table1[[#This Row],[1022]]*$T$8),( Table1[[#This Row],[1020]]*$U$8))</f>
        <v>4.8379804358546901</v>
      </c>
      <c r="H1537" s="5">
        <v>2.2999999999999998</v>
      </c>
      <c r="I1537" s="7">
        <v>4.1948333</v>
      </c>
      <c r="J1537" s="7">
        <f>Table1[[#This Row],[modulair]]-Table1[[#This Row],[adjusted_weighted_FEM_avg]]</f>
        <v>-2.5379804358546902</v>
      </c>
      <c r="K1537" s="5">
        <f>Table1[[#This Row],[purpleair]]-Table1[[#This Row],[adjusted_weighted_FEM_avg]]</f>
        <v>-0.64314713585469008</v>
      </c>
      <c r="L1537" s="5">
        <f>ABS(Table1[[#This Row],[modulair_err]])</f>
        <v>2.5379804358546902</v>
      </c>
      <c r="M1537" s="5">
        <f>ABS(Table1[[#This Row],[purpleair_err]])</f>
        <v>0.64314713585469008</v>
      </c>
      <c r="N1537" s="5">
        <f>Table1[[#This Row],[modulair_err]]^2</f>
        <v>6.4413446927811631</v>
      </c>
      <c r="O1537" s="5">
        <f>Table1[[#This Row],[purpleair_err]]^2</f>
        <v>0.41363823835809116</v>
      </c>
      <c r="P1537" s="5"/>
      <c r="Q1537" s="5"/>
    </row>
    <row r="1538" spans="1:17" x14ac:dyDescent="0.3">
      <c r="A1538" s="2">
        <v>45567.5</v>
      </c>
      <c r="B1538" s="5">
        <v>8.4</v>
      </c>
      <c r="C1538" s="5">
        <v>1.4</v>
      </c>
      <c r="D1538" s="5">
        <v>-5.5</v>
      </c>
      <c r="E1538" s="5">
        <f t="shared" si="30"/>
        <v>1.4333333333333336</v>
      </c>
      <c r="F1538" s="5">
        <f>AVERAGE((Table1[[#This Row],[thermo]]*$S$7),(Table1[[#This Row],[1022]]*$T$7),( Table1[[#This Row],[1020]]*$U$7))</f>
        <v>0.68469356463658626</v>
      </c>
      <c r="G1538" s="5">
        <f>AVERAGE((Table1[[#This Row],[thermo]]*$S$8),(Table1[[#This Row],[1022]]*$T$8),( Table1[[#This Row],[1020]]*$U$8))</f>
        <v>1.0921049319529381</v>
      </c>
      <c r="H1538" s="5">
        <v>2</v>
      </c>
      <c r="I1538" s="7">
        <v>4.4302999999999999</v>
      </c>
      <c r="J1538" s="7">
        <f>Table1[[#This Row],[modulair]]-Table1[[#This Row],[adjusted_weighted_FEM_avg]]</f>
        <v>0.90789506804706188</v>
      </c>
      <c r="K1538" s="5">
        <f>Table1[[#This Row],[purpleair]]-Table1[[#This Row],[adjusted_weighted_FEM_avg]]</f>
        <v>3.338195068047062</v>
      </c>
      <c r="L1538" s="5">
        <f>ABS(Table1[[#This Row],[modulair_err]])</f>
        <v>0.90789506804706188</v>
      </c>
      <c r="M1538" s="5">
        <f>ABS(Table1[[#This Row],[purpleair_err]])</f>
        <v>3.338195068047062</v>
      </c>
      <c r="N1538" s="5">
        <f>Table1[[#This Row],[modulair_err]]^2</f>
        <v>0.82427345458417911</v>
      </c>
      <c r="O1538" s="5">
        <f>Table1[[#This Row],[purpleair_err]]^2</f>
        <v>11.143546312333729</v>
      </c>
      <c r="P1538" s="5"/>
      <c r="Q1538" s="5"/>
    </row>
    <row r="1539" spans="1:17" x14ac:dyDescent="0.3">
      <c r="A1539" s="2">
        <v>45567.541666666701</v>
      </c>
      <c r="B1539" s="5">
        <v>5.9</v>
      </c>
      <c r="C1539" s="5">
        <v>3.3</v>
      </c>
      <c r="D1539" s="5">
        <v>-3.2</v>
      </c>
      <c r="E1539" s="5">
        <f t="shared" ref="E1539:E1602" si="31">AVERAGE(B1539:D1539)</f>
        <v>1.9999999999999998</v>
      </c>
      <c r="F1539" s="5">
        <f>AVERAGE((Table1[[#This Row],[thermo]]*$S$7),(Table1[[#This Row],[1022]]*$T$7),( Table1[[#This Row],[1020]]*$U$7))</f>
        <v>1.9612285983822304</v>
      </c>
      <c r="G1539" s="5">
        <f>AVERAGE((Table1[[#This Row],[thermo]]*$S$8),(Table1[[#This Row],[1022]]*$T$8),( Table1[[#This Row],[1020]]*$U$8))</f>
        <v>1.9239303124712979</v>
      </c>
      <c r="H1539" s="5">
        <v>2</v>
      </c>
      <c r="I1539" s="7">
        <v>4.599475</v>
      </c>
      <c r="J1539" s="7">
        <f>Table1[[#This Row],[modulair]]-Table1[[#This Row],[adjusted_weighted_FEM_avg]]</f>
        <v>7.6069687528702135E-2</v>
      </c>
      <c r="K1539" s="5">
        <f>Table1[[#This Row],[purpleair]]-Table1[[#This Row],[adjusted_weighted_FEM_avg]]</f>
        <v>2.6755446875287019</v>
      </c>
      <c r="L1539" s="5">
        <f>ABS(Table1[[#This Row],[modulair_err]])</f>
        <v>7.6069687528702135E-2</v>
      </c>
      <c r="M1539" s="5">
        <f>ABS(Table1[[#This Row],[purpleair_err]])</f>
        <v>2.6755446875287019</v>
      </c>
      <c r="N1539" s="5">
        <f>Table1[[#This Row],[modulair_err]]^2</f>
        <v>5.7865973607143812E-3</v>
      </c>
      <c r="O1539" s="5">
        <f>Table1[[#This Row],[purpleair_err]]^2</f>
        <v>7.158539374963059</v>
      </c>
      <c r="P1539" s="5"/>
      <c r="Q1539" s="5"/>
    </row>
    <row r="1540" spans="1:17" x14ac:dyDescent="0.3">
      <c r="A1540" s="2">
        <v>45567.583333333299</v>
      </c>
      <c r="B1540" s="5">
        <v>9.8000000000000007</v>
      </c>
      <c r="C1540" s="5">
        <v>1.1000000000000001</v>
      </c>
      <c r="D1540" s="5">
        <v>1.2</v>
      </c>
      <c r="E1540" s="5">
        <f t="shared" si="31"/>
        <v>4.0333333333333332</v>
      </c>
      <c r="F1540" s="5">
        <f>AVERAGE((Table1[[#This Row],[thermo]]*$S$7),(Table1[[#This Row],[1022]]*$T$7),( Table1[[#This Row],[1020]]*$U$7))</f>
        <v>2.5755815902486074</v>
      </c>
      <c r="G1540" s="5">
        <f>AVERAGE((Table1[[#This Row],[thermo]]*$S$8),(Table1[[#This Row],[1022]]*$T$8),( Table1[[#This Row],[1020]]*$U$8))</f>
        <v>3.4975759545669276</v>
      </c>
      <c r="H1540" s="5">
        <v>2</v>
      </c>
      <c r="I1540" s="7">
        <v>4.6951609999999997</v>
      </c>
      <c r="J1540" s="7">
        <f>Table1[[#This Row],[modulair]]-Table1[[#This Row],[adjusted_weighted_FEM_avg]]</f>
        <v>-1.4975759545669276</v>
      </c>
      <c r="K1540" s="5">
        <f>Table1[[#This Row],[purpleair]]-Table1[[#This Row],[adjusted_weighted_FEM_avg]]</f>
        <v>1.1975850454330721</v>
      </c>
      <c r="L1540" s="5">
        <f>ABS(Table1[[#This Row],[modulair_err]])</f>
        <v>1.4975759545669276</v>
      </c>
      <c r="M1540" s="5">
        <f>ABS(Table1[[#This Row],[purpleair_err]])</f>
        <v>1.1975850454330721</v>
      </c>
      <c r="N1540" s="5">
        <f>Table1[[#This Row],[modulair_err]]^2</f>
        <v>2.2427337396970444</v>
      </c>
      <c r="O1540" s="5">
        <f>Table1[[#This Row],[purpleair_err]]^2</f>
        <v>1.4342099410449334</v>
      </c>
      <c r="P1540" s="5"/>
      <c r="Q1540" s="5"/>
    </row>
    <row r="1541" spans="1:17" x14ac:dyDescent="0.3">
      <c r="A1541" s="2">
        <v>45567.625</v>
      </c>
      <c r="B1541" s="5">
        <v>7.8</v>
      </c>
      <c r="C1541" s="5">
        <v>0</v>
      </c>
      <c r="D1541" s="5">
        <v>1.5</v>
      </c>
      <c r="E1541" s="5">
        <f t="shared" si="31"/>
        <v>3.1</v>
      </c>
      <c r="F1541" s="5">
        <f>AVERAGE((Table1[[#This Row],[thermo]]*$S$7),(Table1[[#This Row],[1022]]*$T$7),( Table1[[#This Row],[1020]]*$U$7))</f>
        <v>1.7073311023662028</v>
      </c>
      <c r="G1541" s="5">
        <f>AVERAGE((Table1[[#This Row],[thermo]]*$S$8),(Table1[[#This Row],[1022]]*$T$8),( Table1[[#This Row],[1020]]*$U$8))</f>
        <v>2.6015142085078575</v>
      </c>
      <c r="H1541" s="5">
        <v>2</v>
      </c>
      <c r="I1541" s="7">
        <v>4.7677529999999999</v>
      </c>
      <c r="J1541" s="7">
        <f>Table1[[#This Row],[modulair]]-Table1[[#This Row],[adjusted_weighted_FEM_avg]]</f>
        <v>-0.60151420850785753</v>
      </c>
      <c r="K1541" s="5">
        <f>Table1[[#This Row],[purpleair]]-Table1[[#This Row],[adjusted_weighted_FEM_avg]]</f>
        <v>2.1662387914921424</v>
      </c>
      <c r="L1541" s="5">
        <f>ABS(Table1[[#This Row],[modulair_err]])</f>
        <v>0.60151420850785753</v>
      </c>
      <c r="M1541" s="5">
        <f>ABS(Table1[[#This Row],[purpleair_err]])</f>
        <v>2.1662387914921424</v>
      </c>
      <c r="N1541" s="5">
        <f>Table1[[#This Row],[modulair_err]]^2</f>
        <v>0.36181934303683433</v>
      </c>
      <c r="O1541" s="5">
        <f>Table1[[#This Row],[purpleair_err]]^2</f>
        <v>4.6925905017653378</v>
      </c>
      <c r="P1541" s="5"/>
      <c r="Q1541" s="5"/>
    </row>
    <row r="1542" spans="1:17" x14ac:dyDescent="0.3">
      <c r="A1542" s="2">
        <v>45567.666666666701</v>
      </c>
      <c r="B1542" s="5">
        <v>8.3000000000000007</v>
      </c>
      <c r="C1542" s="5">
        <v>4.4000000000000004</v>
      </c>
      <c r="D1542" s="5">
        <v>2.7</v>
      </c>
      <c r="E1542" s="5">
        <f t="shared" si="31"/>
        <v>5.1333333333333337</v>
      </c>
      <c r="F1542" s="5">
        <f>AVERAGE((Table1[[#This Row],[thermo]]*$S$7),(Table1[[#This Row],[1022]]*$T$7),( Table1[[#This Row],[1020]]*$U$7))</f>
        <v>4.5859069320074921</v>
      </c>
      <c r="G1542" s="5">
        <f>AVERAGE((Table1[[#This Row],[thermo]]*$S$8),(Table1[[#This Row],[1022]]*$T$8),( Table1[[#This Row],[1020]]*$U$8))</f>
        <v>4.9156227226262992</v>
      </c>
      <c r="H1542" s="5">
        <v>2.5</v>
      </c>
      <c r="I1542" s="7">
        <v>4.7161799999999996</v>
      </c>
      <c r="J1542" s="7">
        <f>Table1[[#This Row],[modulair]]-Table1[[#This Row],[adjusted_weighted_FEM_avg]]</f>
        <v>-2.4156227226262992</v>
      </c>
      <c r="K1542" s="5">
        <f>Table1[[#This Row],[purpleair]]-Table1[[#This Row],[adjusted_weighted_FEM_avg]]</f>
        <v>-0.19944272262629958</v>
      </c>
      <c r="L1542" s="5">
        <f>ABS(Table1[[#This Row],[modulair_err]])</f>
        <v>2.4156227226262992</v>
      </c>
      <c r="M1542" s="5">
        <f>ABS(Table1[[#This Row],[purpleair_err]])</f>
        <v>0.19944272262629958</v>
      </c>
      <c r="N1542" s="5">
        <f>Table1[[#This Row],[modulair_err]]^2</f>
        <v>5.8352331380684941</v>
      </c>
      <c r="O1542" s="5">
        <f>Table1[[#This Row],[purpleair_err]]^2</f>
        <v>3.9777399608591071E-2</v>
      </c>
      <c r="P1542" s="5"/>
      <c r="Q1542" s="5"/>
    </row>
    <row r="1543" spans="1:17" x14ac:dyDescent="0.3">
      <c r="A1543" s="2">
        <v>45567.708333333299</v>
      </c>
      <c r="B1543" s="5">
        <v>13.4</v>
      </c>
      <c r="C1543" s="5">
        <v>1.9</v>
      </c>
      <c r="D1543" s="5">
        <v>3.2</v>
      </c>
      <c r="E1543" s="5">
        <f t="shared" si="31"/>
        <v>6.166666666666667</v>
      </c>
      <c r="F1543" s="5">
        <f>AVERAGE((Table1[[#This Row],[thermo]]*$S$7),(Table1[[#This Row],[1022]]*$T$7),( Table1[[#This Row],[1020]]*$U$7))</f>
        <v>4.1687749883217782</v>
      </c>
      <c r="G1543" s="5">
        <f>AVERAGE((Table1[[#This Row],[thermo]]*$S$8),(Table1[[#This Row],[1022]]*$T$8),( Table1[[#This Row],[1020]]*$U$8))</f>
        <v>5.4434514584686786</v>
      </c>
      <c r="H1543" s="5">
        <v>2.4</v>
      </c>
      <c r="I1543" s="7">
        <v>4.5964710000000002</v>
      </c>
      <c r="J1543" s="7">
        <f>Table1[[#This Row],[modulair]]-Table1[[#This Row],[adjusted_weighted_FEM_avg]]</f>
        <v>-3.0434514584686787</v>
      </c>
      <c r="K1543" s="5">
        <f>Table1[[#This Row],[purpleair]]-Table1[[#This Row],[adjusted_weighted_FEM_avg]]</f>
        <v>-0.84698045846867842</v>
      </c>
      <c r="L1543" s="5">
        <f>ABS(Table1[[#This Row],[modulair_err]])</f>
        <v>3.0434514584686787</v>
      </c>
      <c r="M1543" s="5">
        <f>ABS(Table1[[#This Row],[purpleair_err]])</f>
        <v>0.84698045846867842</v>
      </c>
      <c r="N1543" s="5">
        <f>Table1[[#This Row],[modulair_err]]^2</f>
        <v>9.2625967800551283</v>
      </c>
      <c r="O1543" s="5">
        <f>Table1[[#This Row],[purpleair_err]]^2</f>
        <v>0.71737589702781268</v>
      </c>
      <c r="P1543" s="5"/>
      <c r="Q1543" s="5"/>
    </row>
    <row r="1544" spans="1:17" x14ac:dyDescent="0.3">
      <c r="A1544" s="2">
        <v>45567.75</v>
      </c>
      <c r="B1544" s="5">
        <v>19</v>
      </c>
      <c r="C1544" s="5">
        <v>-1.3</v>
      </c>
      <c r="D1544" s="5">
        <v>3.7</v>
      </c>
      <c r="E1544" s="5">
        <f t="shared" si="31"/>
        <v>7.1333333333333329</v>
      </c>
      <c r="F1544" s="5">
        <f>AVERAGE((Table1[[#This Row],[thermo]]*$S$7),(Table1[[#This Row],[1022]]*$T$7),( Table1[[#This Row],[1020]]*$U$7))</f>
        <v>3.4422003438060997</v>
      </c>
      <c r="G1544" s="5">
        <f>AVERAGE((Table1[[#This Row],[thermo]]*$S$8),(Table1[[#This Row],[1022]]*$T$8),( Table1[[#This Row],[1020]]*$U$8))</f>
        <v>5.8218842555235222</v>
      </c>
      <c r="H1544" s="5">
        <v>2.2999999999999998</v>
      </c>
      <c r="I1544" s="7">
        <v>4.4086819999999998</v>
      </c>
      <c r="J1544" s="7">
        <f>Table1[[#This Row],[modulair]]-Table1[[#This Row],[adjusted_weighted_FEM_avg]]</f>
        <v>-3.5218842555235224</v>
      </c>
      <c r="K1544" s="5">
        <f>Table1[[#This Row],[purpleair]]-Table1[[#This Row],[adjusted_weighted_FEM_avg]]</f>
        <v>-1.4132022555235224</v>
      </c>
      <c r="L1544" s="5">
        <f>ABS(Table1[[#This Row],[modulair_err]])</f>
        <v>3.5218842555235224</v>
      </c>
      <c r="M1544" s="5">
        <f>ABS(Table1[[#This Row],[purpleair_err]])</f>
        <v>1.4132022555235224</v>
      </c>
      <c r="N1544" s="5">
        <f>Table1[[#This Row],[modulair_err]]^2</f>
        <v>12.403668709304476</v>
      </c>
      <c r="O1544" s="5">
        <f>Table1[[#This Row],[purpleair_err]]^2</f>
        <v>1.9971406150167712</v>
      </c>
      <c r="P1544" s="5"/>
      <c r="Q1544" s="5"/>
    </row>
    <row r="1545" spans="1:17" x14ac:dyDescent="0.3">
      <c r="A1545" s="2">
        <v>45567.791666666701</v>
      </c>
      <c r="B1545" s="5">
        <v>10.3</v>
      </c>
      <c r="C1545" s="5">
        <v>2</v>
      </c>
      <c r="D1545" s="5">
        <v>3.2</v>
      </c>
      <c r="E1545" s="5">
        <f t="shared" si="31"/>
        <v>5.166666666666667</v>
      </c>
      <c r="F1545" s="5">
        <f>AVERAGE((Table1[[#This Row],[thermo]]*$S$7),(Table1[[#This Row],[1022]]*$T$7),( Table1[[#This Row],[1020]]*$U$7))</f>
        <v>3.7088018751106282</v>
      </c>
      <c r="G1545" s="5">
        <f>AVERAGE((Table1[[#This Row],[thermo]]*$S$8),(Table1[[#This Row],[1022]]*$T$8),( Table1[[#This Row],[1020]]*$U$8))</f>
        <v>4.6413252847084197</v>
      </c>
      <c r="H1545" s="5">
        <v>1.9</v>
      </c>
      <c r="I1545" s="7">
        <v>4.4392529999999999</v>
      </c>
      <c r="J1545" s="7">
        <f>Table1[[#This Row],[modulair]]-Table1[[#This Row],[adjusted_weighted_FEM_avg]]</f>
        <v>-2.7413252847084197</v>
      </c>
      <c r="K1545" s="5">
        <f>Table1[[#This Row],[purpleair]]-Table1[[#This Row],[adjusted_weighted_FEM_avg]]</f>
        <v>-0.20207228470841976</v>
      </c>
      <c r="L1545" s="5">
        <f>ABS(Table1[[#This Row],[modulair_err]])</f>
        <v>2.7413252847084197</v>
      </c>
      <c r="M1545" s="5">
        <f>ABS(Table1[[#This Row],[purpleair_err]])</f>
        <v>0.20207228470841976</v>
      </c>
      <c r="N1545" s="5">
        <f>Table1[[#This Row],[modulair_err]]^2</f>
        <v>7.5148643165816988</v>
      </c>
      <c r="O1545" s="5">
        <f>Table1[[#This Row],[purpleair_err]]^2</f>
        <v>4.0833208247280657E-2</v>
      </c>
      <c r="P1545" s="5"/>
      <c r="Q1545" s="5"/>
    </row>
    <row r="1546" spans="1:17" x14ac:dyDescent="0.3">
      <c r="A1546" s="2">
        <v>45567.833333333299</v>
      </c>
      <c r="B1546" s="5">
        <v>6</v>
      </c>
      <c r="C1546" s="5">
        <v>1.2</v>
      </c>
      <c r="D1546" s="5">
        <v>1.4</v>
      </c>
      <c r="E1546" s="5">
        <f t="shared" si="31"/>
        <v>2.8666666666666667</v>
      </c>
      <c r="F1546" s="5">
        <f>AVERAGE((Table1[[#This Row],[thermo]]*$S$7),(Table1[[#This Row],[1022]]*$T$7),( Table1[[#This Row],[1020]]*$U$7))</f>
        <v>2.0535873967386764</v>
      </c>
      <c r="G1546" s="5">
        <f>AVERAGE((Table1[[#This Row],[thermo]]*$S$8),(Table1[[#This Row],[1022]]*$T$8),( Table1[[#This Row],[1020]]*$U$8))</f>
        <v>2.5692124112858488</v>
      </c>
      <c r="H1546" s="5">
        <v>2</v>
      </c>
      <c r="I1546" s="7">
        <v>4.2530299999999999</v>
      </c>
      <c r="J1546" s="7">
        <f>Table1[[#This Row],[modulair]]-Table1[[#This Row],[adjusted_weighted_FEM_avg]]</f>
        <v>-0.56921241128584876</v>
      </c>
      <c r="K1546" s="5">
        <f>Table1[[#This Row],[purpleair]]-Table1[[#This Row],[adjusted_weighted_FEM_avg]]</f>
        <v>1.6838175887141511</v>
      </c>
      <c r="L1546" s="5">
        <f>ABS(Table1[[#This Row],[modulair_err]])</f>
        <v>0.56921241128584876</v>
      </c>
      <c r="M1546" s="5">
        <f>ABS(Table1[[#This Row],[purpleair_err]])</f>
        <v>1.6838175887141511</v>
      </c>
      <c r="N1546" s="5">
        <f>Table1[[#This Row],[modulair_err]]^2</f>
        <v>0.32400276916185022</v>
      </c>
      <c r="O1546" s="5">
        <f>Table1[[#This Row],[purpleair_err]]^2</f>
        <v>2.8352416720631379</v>
      </c>
      <c r="P1546" s="5"/>
      <c r="Q1546" s="5"/>
    </row>
    <row r="1547" spans="1:17" x14ac:dyDescent="0.3">
      <c r="A1547" s="2">
        <v>45567.875</v>
      </c>
      <c r="B1547" s="5">
        <v>3.6</v>
      </c>
      <c r="C1547" s="5">
        <v>3</v>
      </c>
      <c r="D1547" s="5">
        <v>16.7</v>
      </c>
      <c r="E1547" s="5">
        <f t="shared" si="31"/>
        <v>7.7666666666666657</v>
      </c>
      <c r="F1547" s="5">
        <f>AVERAGE((Table1[[#This Row],[thermo]]*$S$7),(Table1[[#This Row],[1022]]*$T$7),( Table1[[#This Row],[1020]]*$U$7))</f>
        <v>6.8338817377459913</v>
      </c>
      <c r="G1547" s="5">
        <f>AVERAGE((Table1[[#This Row],[thermo]]*$S$8),(Table1[[#This Row],[1022]]*$T$8),( Table1[[#This Row],[1020]]*$U$8))</f>
        <v>7.553483252944539</v>
      </c>
      <c r="H1547" s="5">
        <v>2.7</v>
      </c>
      <c r="I1547" s="7">
        <v>4.3131899999999996</v>
      </c>
      <c r="J1547" s="7">
        <f>Table1[[#This Row],[modulair]]-Table1[[#This Row],[adjusted_weighted_FEM_avg]]</f>
        <v>-4.8534832529445389</v>
      </c>
      <c r="K1547" s="5">
        <f>Table1[[#This Row],[purpleair]]-Table1[[#This Row],[adjusted_weighted_FEM_avg]]</f>
        <v>-3.2402932529445394</v>
      </c>
      <c r="L1547" s="5">
        <f>ABS(Table1[[#This Row],[modulair_err]])</f>
        <v>4.8534832529445389</v>
      </c>
      <c r="M1547" s="5">
        <f>ABS(Table1[[#This Row],[purpleair_err]])</f>
        <v>3.2402932529445394</v>
      </c>
      <c r="N1547" s="5">
        <f>Table1[[#This Row],[modulair_err]]^2</f>
        <v>23.556299686613102</v>
      </c>
      <c r="O1547" s="5">
        <f>Table1[[#This Row],[purpleair_err]]^2</f>
        <v>10.499500365077905</v>
      </c>
      <c r="P1547" s="5"/>
      <c r="Q1547" s="5"/>
    </row>
    <row r="1548" spans="1:17" x14ac:dyDescent="0.3">
      <c r="A1548" s="2">
        <v>45567.916666666701</v>
      </c>
      <c r="B1548" s="5">
        <v>8.6999999999999993</v>
      </c>
      <c r="C1548" s="5">
        <v>0.3</v>
      </c>
      <c r="D1548" s="5">
        <v>-1.9</v>
      </c>
      <c r="E1548" s="5">
        <f t="shared" si="31"/>
        <v>2.3666666666666667</v>
      </c>
      <c r="F1548" s="5">
        <f>AVERAGE((Table1[[#This Row],[thermo]]*$S$7),(Table1[[#This Row],[1022]]*$T$7),( Table1[[#This Row],[1020]]*$U$7))</f>
        <v>1.098763871273172</v>
      </c>
      <c r="G1548" s="5">
        <f>AVERAGE((Table1[[#This Row],[thermo]]*$S$8),(Table1[[#This Row],[1022]]*$T$8),( Table1[[#This Row],[1020]]*$U$8))</f>
        <v>1.8789410368316826</v>
      </c>
      <c r="H1548" s="5">
        <v>2.5</v>
      </c>
      <c r="I1548" s="7">
        <v>3.9452889999999998</v>
      </c>
      <c r="J1548" s="7">
        <f>Table1[[#This Row],[modulair]]-Table1[[#This Row],[adjusted_weighted_FEM_avg]]</f>
        <v>0.62105896316831743</v>
      </c>
      <c r="K1548" s="5">
        <f>Table1[[#This Row],[purpleair]]-Table1[[#This Row],[adjusted_weighted_FEM_avg]]</f>
        <v>2.066347963168317</v>
      </c>
      <c r="L1548" s="5">
        <f>ABS(Table1[[#This Row],[modulair_err]])</f>
        <v>0.62105896316831743</v>
      </c>
      <c r="M1548" s="5">
        <f>ABS(Table1[[#This Row],[purpleair_err]])</f>
        <v>2.066347963168317</v>
      </c>
      <c r="N1548" s="5">
        <f>Table1[[#This Row],[modulair_err]]^2</f>
        <v>0.38571423573170549</v>
      </c>
      <c r="O1548" s="5">
        <f>Table1[[#This Row],[purpleair_err]]^2</f>
        <v>4.2697939048898528</v>
      </c>
      <c r="P1548" s="5"/>
      <c r="Q1548" s="5"/>
    </row>
    <row r="1549" spans="1:17" x14ac:dyDescent="0.3">
      <c r="A1549" s="2">
        <v>45567.958333333299</v>
      </c>
      <c r="B1549" s="5">
        <v>3.1</v>
      </c>
      <c r="C1549" s="5">
        <v>0.9</v>
      </c>
      <c r="D1549" s="5">
        <v>1.9</v>
      </c>
      <c r="E1549" s="5">
        <f t="shared" si="31"/>
        <v>1.9666666666666668</v>
      </c>
      <c r="F1549" s="5">
        <f>AVERAGE((Table1[[#This Row],[thermo]]*$S$7),(Table1[[#This Row],[1022]]*$T$7),( Table1[[#This Row],[1020]]*$U$7))</f>
        <v>1.538797929254007</v>
      </c>
      <c r="G1549" s="5">
        <f>AVERAGE((Table1[[#This Row],[thermo]]*$S$8),(Table1[[#This Row],[1022]]*$T$8),( Table1[[#This Row],[1020]]*$U$8))</f>
        <v>1.8186429252319041</v>
      </c>
      <c r="H1549" s="5">
        <v>2.7</v>
      </c>
      <c r="I1549" s="7">
        <v>3.9685760000000001</v>
      </c>
      <c r="J1549" s="7">
        <f>Table1[[#This Row],[modulair]]-Table1[[#This Row],[adjusted_weighted_FEM_avg]]</f>
        <v>0.8813570747680961</v>
      </c>
      <c r="K1549" s="5">
        <f>Table1[[#This Row],[purpleair]]-Table1[[#This Row],[adjusted_weighted_FEM_avg]]</f>
        <v>2.149933074768096</v>
      </c>
      <c r="L1549" s="5">
        <f>ABS(Table1[[#This Row],[modulair_err]])</f>
        <v>0.8813570747680961</v>
      </c>
      <c r="M1549" s="5">
        <f>ABS(Table1[[#This Row],[purpleair_err]])</f>
        <v>2.149933074768096</v>
      </c>
      <c r="N1549" s="5">
        <f>Table1[[#This Row],[modulair_err]]^2</f>
        <v>0.77679029324377535</v>
      </c>
      <c r="O1549" s="5">
        <f>Table1[[#This Row],[purpleair_err]]^2</f>
        <v>4.6222122259817997</v>
      </c>
      <c r="P1549" s="5"/>
      <c r="Q1549" s="5"/>
    </row>
    <row r="1550" spans="1:17" x14ac:dyDescent="0.3">
      <c r="A1550" s="2">
        <v>45568</v>
      </c>
      <c r="B1550" s="5">
        <v>-2</v>
      </c>
      <c r="C1550" s="5">
        <v>0.5</v>
      </c>
      <c r="D1550" s="5">
        <v>4.2</v>
      </c>
      <c r="E1550" s="5">
        <f t="shared" si="31"/>
        <v>0.9</v>
      </c>
      <c r="F1550" s="5">
        <f>AVERAGE((Table1[[#This Row],[thermo]]*$S$7),(Table1[[#This Row],[1022]]*$T$7),( Table1[[#This Row],[1020]]*$U$7))</f>
        <v>1.0922661208437277</v>
      </c>
      <c r="G1550" s="5">
        <f>AVERAGE((Table1[[#This Row],[thermo]]*$S$8),(Table1[[#This Row],[1022]]*$T$8),( Table1[[#This Row],[1020]]*$U$8))</f>
        <v>1.0059632473975071</v>
      </c>
      <c r="H1550" s="5">
        <v>2.6</v>
      </c>
      <c r="I1550" s="7">
        <v>3.5906547</v>
      </c>
      <c r="J1550" s="7">
        <f>Table1[[#This Row],[modulair]]-Table1[[#This Row],[adjusted_weighted_FEM_avg]]</f>
        <v>1.594036752602493</v>
      </c>
      <c r="K1550" s="5">
        <f>Table1[[#This Row],[purpleair]]-Table1[[#This Row],[adjusted_weighted_FEM_avg]]</f>
        <v>2.5846914526024927</v>
      </c>
      <c r="L1550" s="5">
        <f>ABS(Table1[[#This Row],[modulair_err]])</f>
        <v>1.594036752602493</v>
      </c>
      <c r="M1550" s="5">
        <f>ABS(Table1[[#This Row],[purpleair_err]])</f>
        <v>2.5846914526024927</v>
      </c>
      <c r="N1550" s="5">
        <f>Table1[[#This Row],[modulair_err]]^2</f>
        <v>2.5409531686475013</v>
      </c>
      <c r="O1550" s="5">
        <f>Table1[[#This Row],[purpleair_err]]^2</f>
        <v>6.6806299051563833</v>
      </c>
      <c r="P1550" s="5"/>
      <c r="Q1550" s="5"/>
    </row>
    <row r="1551" spans="1:17" x14ac:dyDescent="0.3">
      <c r="A1551" s="2">
        <v>45568.041666666701</v>
      </c>
      <c r="B1551" s="5">
        <v>11</v>
      </c>
      <c r="C1551" s="5">
        <v>-4.4000000000000004</v>
      </c>
      <c r="D1551" s="5">
        <v>3.7</v>
      </c>
      <c r="E1551" s="5">
        <f t="shared" si="31"/>
        <v>3.4333333333333336</v>
      </c>
      <c r="F1551" s="5">
        <f>AVERAGE((Table1[[#This Row],[thermo]]*$S$7),(Table1[[#This Row],[1022]]*$T$7),( Table1[[#This Row],[1020]]*$U$7))</f>
        <v>0.37139549706097696</v>
      </c>
      <c r="G1551" s="5">
        <f>AVERAGE((Table1[[#This Row],[thermo]]*$S$8),(Table1[[#This Row],[1022]]*$T$8),( Table1[[#This Row],[1020]]*$U$8))</f>
        <v>2.3830097908234875</v>
      </c>
      <c r="H1551" s="5">
        <v>2.9</v>
      </c>
      <c r="I1551" s="7">
        <v>3.7136966999999999</v>
      </c>
      <c r="J1551" s="7">
        <f>Table1[[#This Row],[modulair]]-Table1[[#This Row],[adjusted_weighted_FEM_avg]]</f>
        <v>0.51699020917651239</v>
      </c>
      <c r="K1551" s="5">
        <f>Table1[[#This Row],[purpleair]]-Table1[[#This Row],[adjusted_weighted_FEM_avg]]</f>
        <v>1.3306869091765123</v>
      </c>
      <c r="L1551" s="5">
        <f>ABS(Table1[[#This Row],[modulair_err]])</f>
        <v>0.51699020917651239</v>
      </c>
      <c r="M1551" s="5">
        <f>ABS(Table1[[#This Row],[purpleair_err]])</f>
        <v>1.3306869091765123</v>
      </c>
      <c r="N1551" s="5">
        <f>Table1[[#This Row],[modulair_err]]^2</f>
        <v>0.26727887638437403</v>
      </c>
      <c r="O1551" s="5">
        <f>Table1[[#This Row],[purpleair_err]]^2</f>
        <v>1.7707276502537397</v>
      </c>
      <c r="P1551" s="5"/>
      <c r="Q1551" s="5"/>
    </row>
    <row r="1552" spans="1:17" x14ac:dyDescent="0.3">
      <c r="A1552" s="2">
        <v>45568.083333333299</v>
      </c>
      <c r="B1552" s="5">
        <v>6.4</v>
      </c>
      <c r="C1552" s="5">
        <v>3</v>
      </c>
      <c r="D1552" s="5">
        <v>13.2</v>
      </c>
      <c r="E1552" s="5">
        <f t="shared" si="31"/>
        <v>7.5333333333333341</v>
      </c>
      <c r="F1552" s="5">
        <f>AVERAGE((Table1[[#This Row],[thermo]]*$S$7),(Table1[[#This Row],[1022]]*$T$7),( Table1[[#This Row],[1020]]*$U$7))</f>
        <v>6.3460688051557481</v>
      </c>
      <c r="G1552" s="5">
        <f>AVERAGE((Table1[[#This Row],[thermo]]*$S$8),(Table1[[#This Row],[1022]]*$T$8),( Table1[[#This Row],[1020]]*$U$8))</f>
        <v>7.1931825961728793</v>
      </c>
      <c r="H1552" s="5">
        <v>2.1</v>
      </c>
      <c r="I1552" s="7">
        <v>3.0316793</v>
      </c>
      <c r="J1552" s="7">
        <f>Table1[[#This Row],[modulair]]-Table1[[#This Row],[adjusted_weighted_FEM_avg]]</f>
        <v>-5.0931825961728787</v>
      </c>
      <c r="K1552" s="5">
        <f>Table1[[#This Row],[purpleair]]-Table1[[#This Row],[adjusted_weighted_FEM_avg]]</f>
        <v>-4.1615032961728797</v>
      </c>
      <c r="L1552" s="5">
        <f>ABS(Table1[[#This Row],[modulair_err]])</f>
        <v>5.0931825961728787</v>
      </c>
      <c r="M1552" s="5">
        <f>ABS(Table1[[#This Row],[purpleair_err]])</f>
        <v>4.1615032961728797</v>
      </c>
      <c r="N1552" s="5">
        <f>Table1[[#This Row],[modulair_err]]^2</f>
        <v>25.940508957958304</v>
      </c>
      <c r="O1552" s="5">
        <f>Table1[[#This Row],[purpleair_err]]^2</f>
        <v>17.318109684057742</v>
      </c>
      <c r="P1552" s="5"/>
      <c r="Q1552" s="5"/>
    </row>
    <row r="1553" spans="1:17" x14ac:dyDescent="0.3">
      <c r="A1553" s="2">
        <v>45568.125</v>
      </c>
      <c r="B1553" s="5">
        <v>10.6</v>
      </c>
      <c r="C1553" s="5">
        <v>2</v>
      </c>
      <c r="D1553" s="5">
        <v>8.8000000000000007</v>
      </c>
      <c r="E1553" s="5">
        <f t="shared" si="31"/>
        <v>7.1333333333333329</v>
      </c>
      <c r="F1553" s="5">
        <f>AVERAGE((Table1[[#This Row],[thermo]]*$S$7),(Table1[[#This Row],[1022]]*$T$7),( Table1[[#This Row],[1020]]*$U$7))</f>
        <v>5.2850495709348433</v>
      </c>
      <c r="G1553" s="5">
        <f>AVERAGE((Table1[[#This Row],[thermo]]*$S$8),(Table1[[#This Row],[1022]]*$T$8),( Table1[[#This Row],[1020]]*$U$8))</f>
        <v>6.517488145044144</v>
      </c>
      <c r="H1553" s="5">
        <v>2.1</v>
      </c>
      <c r="I1553" s="7">
        <v>2.8441926999999998</v>
      </c>
      <c r="J1553" s="7">
        <f>Table1[[#This Row],[modulair]]-Table1[[#This Row],[adjusted_weighted_FEM_avg]]</f>
        <v>-4.4174881450441443</v>
      </c>
      <c r="K1553" s="5">
        <f>Table1[[#This Row],[purpleair]]-Table1[[#This Row],[adjusted_weighted_FEM_avg]]</f>
        <v>-3.6732954450441442</v>
      </c>
      <c r="L1553" s="5">
        <f>ABS(Table1[[#This Row],[modulair_err]])</f>
        <v>4.4174881450441443</v>
      </c>
      <c r="M1553" s="5">
        <f>ABS(Table1[[#This Row],[purpleair_err]])</f>
        <v>3.6732954450441442</v>
      </c>
      <c r="N1553" s="5">
        <f>Table1[[#This Row],[modulair_err]]^2</f>
        <v>19.514201511605556</v>
      </c>
      <c r="O1553" s="5">
        <f>Table1[[#This Row],[purpleair_err]]^2</f>
        <v>13.493099426582058</v>
      </c>
      <c r="P1553" s="5"/>
      <c r="Q1553" s="5"/>
    </row>
    <row r="1554" spans="1:17" x14ac:dyDescent="0.3">
      <c r="A1554" s="2">
        <v>45568.166666666701</v>
      </c>
      <c r="B1554" s="5">
        <v>7.7</v>
      </c>
      <c r="C1554" s="5">
        <v>3.4</v>
      </c>
      <c r="D1554" s="5">
        <v>5.9</v>
      </c>
      <c r="E1554" s="5">
        <f t="shared" si="31"/>
        <v>5.666666666666667</v>
      </c>
      <c r="F1554" s="5">
        <f>AVERAGE((Table1[[#This Row],[thermo]]*$S$7),(Table1[[#This Row],[1022]]*$T$7),( Table1[[#This Row],[1020]]*$U$7))</f>
        <v>4.7972257008722998</v>
      </c>
      <c r="G1554" s="5">
        <f>AVERAGE((Table1[[#This Row],[thermo]]*$S$8),(Table1[[#This Row],[1022]]*$T$8),( Table1[[#This Row],[1020]]*$U$8))</f>
        <v>5.370327360903759</v>
      </c>
      <c r="H1554" s="5">
        <v>2.2000000000000002</v>
      </c>
      <c r="I1554" s="7">
        <v>2.4928072999999999</v>
      </c>
      <c r="J1554" s="7">
        <f>Table1[[#This Row],[modulair]]-Table1[[#This Row],[adjusted_weighted_FEM_avg]]</f>
        <v>-3.1703273609037588</v>
      </c>
      <c r="K1554" s="5">
        <f>Table1[[#This Row],[purpleair]]-Table1[[#This Row],[adjusted_weighted_FEM_avg]]</f>
        <v>-2.877520060903759</v>
      </c>
      <c r="L1554" s="5">
        <f>ABS(Table1[[#This Row],[modulair_err]])</f>
        <v>3.1703273609037588</v>
      </c>
      <c r="M1554" s="5">
        <f>ABS(Table1[[#This Row],[purpleair_err]])</f>
        <v>2.877520060903759</v>
      </c>
      <c r="N1554" s="5">
        <f>Table1[[#This Row],[modulair_err]]^2</f>
        <v>10.050975575294991</v>
      </c>
      <c r="O1554" s="5">
        <f>Table1[[#This Row],[purpleair_err]]^2</f>
        <v>8.2801217009035728</v>
      </c>
      <c r="P1554" s="5"/>
      <c r="Q1554" s="5"/>
    </row>
    <row r="1555" spans="1:17" x14ac:dyDescent="0.3">
      <c r="A1555" s="2">
        <v>45568.208333333299</v>
      </c>
      <c r="B1555" s="5">
        <v>6.8</v>
      </c>
      <c r="C1555" s="5">
        <v>0.9</v>
      </c>
      <c r="D1555" s="5">
        <v>0.2</v>
      </c>
      <c r="E1555" s="5">
        <f t="shared" si="31"/>
        <v>2.6333333333333333</v>
      </c>
      <c r="F1555" s="5">
        <f>AVERAGE((Table1[[#This Row],[thermo]]*$S$7),(Table1[[#This Row],[1022]]*$T$7),( Table1[[#This Row],[1020]]*$U$7))</f>
        <v>1.6914100075510461</v>
      </c>
      <c r="G1555" s="5">
        <f>AVERAGE((Table1[[#This Row],[thermo]]*$S$8),(Table1[[#This Row],[1022]]*$T$8),( Table1[[#This Row],[1020]]*$U$8))</f>
        <v>2.27988565582887</v>
      </c>
      <c r="H1555" s="5">
        <v>2.4</v>
      </c>
      <c r="I1555" s="7">
        <v>2.3309513000000002</v>
      </c>
      <c r="J1555" s="7">
        <f>Table1[[#This Row],[modulair]]-Table1[[#This Row],[adjusted_weighted_FEM_avg]]</f>
        <v>0.12011434417112987</v>
      </c>
      <c r="K1555" s="5">
        <f>Table1[[#This Row],[purpleair]]-Table1[[#This Row],[adjusted_weighted_FEM_avg]]</f>
        <v>5.1065644171130131E-2</v>
      </c>
      <c r="L1555" s="5">
        <f>ABS(Table1[[#This Row],[modulair_err]])</f>
        <v>0.12011434417112987</v>
      </c>
      <c r="M1555" s="5">
        <f>ABS(Table1[[#This Row],[purpleair_err]])</f>
        <v>5.1065644171130131E-2</v>
      </c>
      <c r="N1555" s="5">
        <f>Table1[[#This Row],[modulair_err]]^2</f>
        <v>1.4427455675660641E-2</v>
      </c>
      <c r="O1555" s="5">
        <f>Table1[[#This Row],[purpleair_err]]^2</f>
        <v>2.6077000146124767E-3</v>
      </c>
      <c r="P1555" s="5"/>
      <c r="Q1555" s="5"/>
    </row>
    <row r="1556" spans="1:17" x14ac:dyDescent="0.3">
      <c r="A1556" s="2">
        <v>45568.25</v>
      </c>
      <c r="B1556" s="5">
        <v>0.9</v>
      </c>
      <c r="C1556" s="5">
        <v>3.2</v>
      </c>
      <c r="D1556" s="5">
        <v>15.8</v>
      </c>
      <c r="E1556" s="5">
        <f t="shared" si="31"/>
        <v>6.6333333333333337</v>
      </c>
      <c r="F1556" s="5">
        <f>AVERAGE((Table1[[#This Row],[thermo]]*$S$7),(Table1[[#This Row],[1022]]*$T$7),( Table1[[#This Row],[1020]]*$U$7))</f>
        <v>6.2512963666614967</v>
      </c>
      <c r="G1556" s="5">
        <f>AVERAGE((Table1[[#This Row],[thermo]]*$S$8),(Table1[[#This Row],[1022]]*$T$8),( Table1[[#This Row],[1020]]*$U$8))</f>
        <v>6.6124640543190445</v>
      </c>
      <c r="H1556" s="5">
        <v>4.4000000000000004</v>
      </c>
      <c r="I1556" s="7">
        <v>4.0240366999999999</v>
      </c>
      <c r="J1556" s="7">
        <f>Table1[[#This Row],[modulair]]-Table1[[#This Row],[adjusted_weighted_FEM_avg]]</f>
        <v>-2.2124640543190441</v>
      </c>
      <c r="K1556" s="5">
        <f>Table1[[#This Row],[purpleair]]-Table1[[#This Row],[adjusted_weighted_FEM_avg]]</f>
        <v>-2.5884273543190446</v>
      </c>
      <c r="L1556" s="5">
        <f>ABS(Table1[[#This Row],[modulair_err]])</f>
        <v>2.2124640543190441</v>
      </c>
      <c r="M1556" s="5">
        <f>ABS(Table1[[#This Row],[purpleair_err]])</f>
        <v>2.5884273543190446</v>
      </c>
      <c r="N1556" s="5">
        <f>Table1[[#This Row],[modulair_err]]^2</f>
        <v>4.8949971916538626</v>
      </c>
      <c r="O1556" s="5">
        <f>Table1[[#This Row],[purpleair_err]]^2</f>
        <v>6.6999561685870885</v>
      </c>
      <c r="P1556" s="5"/>
      <c r="Q1556" s="5"/>
    </row>
    <row r="1557" spans="1:17" x14ac:dyDescent="0.3">
      <c r="A1557" s="2">
        <v>45568.291666666701</v>
      </c>
      <c r="B1557" s="5">
        <v>-3.6</v>
      </c>
      <c r="C1557" s="5">
        <v>6.4</v>
      </c>
      <c r="D1557" s="5">
        <v>4.4000000000000004</v>
      </c>
      <c r="E1557" s="5">
        <f t="shared" si="31"/>
        <v>2.4000000000000004</v>
      </c>
      <c r="F1557" s="5">
        <f>AVERAGE((Table1[[#This Row],[thermo]]*$S$7),(Table1[[#This Row],[1022]]*$T$7),( Table1[[#This Row],[1020]]*$U$7))</f>
        <v>4.1901482375993018</v>
      </c>
      <c r="G1557" s="5">
        <f>AVERAGE((Table1[[#This Row],[thermo]]*$S$8),(Table1[[#This Row],[1022]]*$T$8),( Table1[[#This Row],[1020]]*$U$8))</f>
        <v>3.0400743727148569</v>
      </c>
      <c r="H1557" s="5">
        <v>4.5999999999999996</v>
      </c>
      <c r="I1557" s="7">
        <v>3.1173052999999999</v>
      </c>
      <c r="J1557" s="7">
        <f>Table1[[#This Row],[modulair]]-Table1[[#This Row],[adjusted_weighted_FEM_avg]]</f>
        <v>1.5599256272851427</v>
      </c>
      <c r="K1557" s="5">
        <f>Table1[[#This Row],[purpleair]]-Table1[[#This Row],[adjusted_weighted_FEM_avg]]</f>
        <v>7.7230927285143025E-2</v>
      </c>
      <c r="L1557" s="5">
        <f>ABS(Table1[[#This Row],[modulair_err]])</f>
        <v>1.5599256272851427</v>
      </c>
      <c r="M1557" s="5">
        <f>ABS(Table1[[#This Row],[purpleair_err]])</f>
        <v>7.7230927285143025E-2</v>
      </c>
      <c r="N1557" s="5">
        <f>Table1[[#This Row],[modulair_err]]^2</f>
        <v>2.4333679626609461</v>
      </c>
      <c r="O1557" s="5">
        <f>Table1[[#This Row],[purpleair_err]]^2</f>
        <v>5.9646161293230495E-3</v>
      </c>
      <c r="P1557" s="5"/>
      <c r="Q1557" s="5"/>
    </row>
    <row r="1558" spans="1:17" x14ac:dyDescent="0.3">
      <c r="A1558" s="2">
        <v>45568.333333333299</v>
      </c>
      <c r="B1558" s="5">
        <v>-8.6999999999999993</v>
      </c>
      <c r="C1558" s="5">
        <v>9.6</v>
      </c>
      <c r="D1558" s="5">
        <v>7.4</v>
      </c>
      <c r="E1558" s="5">
        <f t="shared" si="31"/>
        <v>2.7666666666666671</v>
      </c>
      <c r="F1558" s="5">
        <f>AVERAGE((Table1[[#This Row],[thermo]]*$S$7),(Table1[[#This Row],[1022]]*$T$7),( Table1[[#This Row],[1020]]*$U$7))</f>
        <v>5.9539009009276969</v>
      </c>
      <c r="G1558" s="5">
        <f>AVERAGE((Table1[[#This Row],[thermo]]*$S$8),(Table1[[#This Row],[1022]]*$T$8),( Table1[[#This Row],[1020]]*$U$8))</f>
        <v>3.9192121009156735</v>
      </c>
      <c r="H1558" s="5">
        <v>4.7</v>
      </c>
      <c r="I1558" s="7">
        <v>4.0059009999999997</v>
      </c>
      <c r="J1558" s="7">
        <f>Table1[[#This Row],[modulair]]-Table1[[#This Row],[adjusted_weighted_FEM_avg]]</f>
        <v>0.78078789908432666</v>
      </c>
      <c r="K1558" s="5">
        <f>Table1[[#This Row],[purpleair]]-Table1[[#This Row],[adjusted_weighted_FEM_avg]]</f>
        <v>8.6688899084326199E-2</v>
      </c>
      <c r="L1558" s="5">
        <f>ABS(Table1[[#This Row],[modulair_err]])</f>
        <v>0.78078789908432666</v>
      </c>
      <c r="M1558" s="5">
        <f>ABS(Table1[[#This Row],[purpleair_err]])</f>
        <v>8.6688899084326199E-2</v>
      </c>
      <c r="N1558" s="5">
        <f>Table1[[#This Row],[modulair_err]]^2</f>
        <v>0.60962974335651665</v>
      </c>
      <c r="O1558" s="5">
        <f>Table1[[#This Row],[purpleair_err]]^2</f>
        <v>7.5149652244524915E-3</v>
      </c>
      <c r="P1558" s="5"/>
      <c r="Q1558" s="5"/>
    </row>
    <row r="1559" spans="1:17" x14ac:dyDescent="0.3">
      <c r="A1559" s="2">
        <v>45568.375</v>
      </c>
      <c r="B1559" s="5">
        <v>-15.3</v>
      </c>
      <c r="C1559" s="5">
        <v>10.5</v>
      </c>
      <c r="D1559" s="5">
        <v>7.2</v>
      </c>
      <c r="E1559" s="5">
        <f t="shared" si="31"/>
        <v>0.79999999999999982</v>
      </c>
      <c r="F1559" s="5">
        <f>AVERAGE((Table1[[#This Row],[thermo]]*$S$7),(Table1[[#This Row],[1022]]*$T$7),( Table1[[#This Row],[1020]]*$U$7))</f>
        <v>5.3055338945027835</v>
      </c>
      <c r="G1559" s="5">
        <f>AVERAGE((Table1[[#This Row],[thermo]]*$S$8),(Table1[[#This Row],[1022]]*$T$8),( Table1[[#This Row],[1020]]*$U$8))</f>
        <v>2.4274530856155101</v>
      </c>
      <c r="H1559" s="5">
        <v>3.4</v>
      </c>
      <c r="I1559" s="7">
        <v>4.2466229999999996</v>
      </c>
      <c r="J1559" s="7">
        <f>Table1[[#This Row],[modulair]]-Table1[[#This Row],[adjusted_weighted_FEM_avg]]</f>
        <v>0.97254691438448981</v>
      </c>
      <c r="K1559" s="5">
        <f>Table1[[#This Row],[purpleair]]-Table1[[#This Row],[adjusted_weighted_FEM_avg]]</f>
        <v>1.8191699143844895</v>
      </c>
      <c r="L1559" s="5">
        <f>ABS(Table1[[#This Row],[modulair_err]])</f>
        <v>0.97254691438448981</v>
      </c>
      <c r="M1559" s="5">
        <f>ABS(Table1[[#This Row],[purpleair_err]])</f>
        <v>1.8191699143844895</v>
      </c>
      <c r="N1559" s="5">
        <f>Table1[[#This Row],[modulair_err]]^2</f>
        <v>0.9458475006787922</v>
      </c>
      <c r="O1559" s="5">
        <f>Table1[[#This Row],[purpleair_err]]^2</f>
        <v>3.309379177401671</v>
      </c>
      <c r="P1559" s="5"/>
      <c r="Q1559" s="5"/>
    </row>
    <row r="1560" spans="1:17" x14ac:dyDescent="0.3">
      <c r="A1560" s="2">
        <v>45568.416666666701</v>
      </c>
      <c r="B1560" s="5">
        <v>-8.8000000000000007</v>
      </c>
      <c r="C1560" s="5">
        <v>7.1</v>
      </c>
      <c r="D1560" s="5">
        <v>5.4</v>
      </c>
      <c r="E1560" s="5">
        <f t="shared" si="31"/>
        <v>1.2333333333333332</v>
      </c>
      <c r="F1560" s="5">
        <f>AVERAGE((Table1[[#This Row],[thermo]]*$S$7),(Table1[[#This Row],[1022]]*$T$7),( Table1[[#This Row],[1020]]*$U$7))</f>
        <v>3.989716414672646</v>
      </c>
      <c r="G1560" s="5">
        <f>AVERAGE((Table1[[#This Row],[thermo]]*$S$8),(Table1[[#This Row],[1022]]*$T$8),( Table1[[#This Row],[1020]]*$U$8))</f>
        <v>2.2320035117222918</v>
      </c>
      <c r="H1560" s="5">
        <v>3.6</v>
      </c>
      <c r="I1560" s="7">
        <v>4.5855189999999997</v>
      </c>
      <c r="J1560" s="7">
        <f>Table1[[#This Row],[modulair]]-Table1[[#This Row],[adjusted_weighted_FEM_avg]]</f>
        <v>1.3679964882777083</v>
      </c>
      <c r="K1560" s="5">
        <f>Table1[[#This Row],[purpleair]]-Table1[[#This Row],[adjusted_weighted_FEM_avg]]</f>
        <v>2.3535154882777078</v>
      </c>
      <c r="L1560" s="5">
        <f>ABS(Table1[[#This Row],[modulair_err]])</f>
        <v>1.3679964882777083</v>
      </c>
      <c r="M1560" s="5">
        <f>ABS(Table1[[#This Row],[purpleair_err]])</f>
        <v>2.3535154882777078</v>
      </c>
      <c r="N1560" s="5">
        <f>Table1[[#This Row],[modulair_err]]^2</f>
        <v>1.871414391940142</v>
      </c>
      <c r="O1560" s="5">
        <f>Table1[[#This Row],[purpleair_err]]^2</f>
        <v>5.5390351535630575</v>
      </c>
      <c r="P1560" s="5"/>
      <c r="Q1560" s="5"/>
    </row>
    <row r="1561" spans="1:17" x14ac:dyDescent="0.3">
      <c r="A1561" s="2">
        <v>45568.458333333299</v>
      </c>
      <c r="B1561" s="5">
        <v>8.1999999999999993</v>
      </c>
      <c r="C1561" s="5">
        <v>5.0999999999999996</v>
      </c>
      <c r="D1561" s="5">
        <v>5.7</v>
      </c>
      <c r="E1561" s="5">
        <f t="shared" si="31"/>
        <v>6.333333333333333</v>
      </c>
      <c r="F1561" s="5">
        <f>AVERAGE((Table1[[#This Row],[thermo]]*$S$7),(Table1[[#This Row],[1022]]*$T$7),( Table1[[#This Row],[1020]]*$U$7))</f>
        <v>5.7796029555754354</v>
      </c>
      <c r="G1561" s="5">
        <f>AVERAGE((Table1[[#This Row],[thermo]]*$S$8),(Table1[[#This Row],[1022]]*$T$8),( Table1[[#This Row],[1020]]*$U$8))</f>
        <v>6.1351676842002094</v>
      </c>
      <c r="H1561" s="5">
        <v>3.7</v>
      </c>
      <c r="I1561" s="7">
        <v>5.0852639999999996</v>
      </c>
      <c r="J1561" s="7">
        <f>Table1[[#This Row],[modulair]]-Table1[[#This Row],[adjusted_weighted_FEM_avg]]</f>
        <v>-2.4351676842002092</v>
      </c>
      <c r="K1561" s="5">
        <f>Table1[[#This Row],[purpleair]]-Table1[[#This Row],[adjusted_weighted_FEM_avg]]</f>
        <v>-1.0499036842002099</v>
      </c>
      <c r="L1561" s="5">
        <f>ABS(Table1[[#This Row],[modulair_err]])</f>
        <v>2.4351676842002092</v>
      </c>
      <c r="M1561" s="5">
        <f>ABS(Table1[[#This Row],[purpleair_err]])</f>
        <v>1.0499036842002099</v>
      </c>
      <c r="N1561" s="5">
        <f>Table1[[#This Row],[modulair_err]]^2</f>
        <v>5.9300416501730098</v>
      </c>
      <c r="O1561" s="5">
        <f>Table1[[#This Row],[purpleair_err]]^2</f>
        <v>1.1022977460971739</v>
      </c>
      <c r="P1561" s="5"/>
      <c r="Q1561" s="5"/>
    </row>
    <row r="1562" spans="1:17" x14ac:dyDescent="0.3">
      <c r="A1562" s="2">
        <v>45568.5</v>
      </c>
      <c r="B1562" s="5">
        <v>7.2</v>
      </c>
      <c r="C1562" s="5">
        <v>3.7</v>
      </c>
      <c r="D1562" s="5">
        <v>5.4</v>
      </c>
      <c r="E1562" s="5">
        <f t="shared" si="31"/>
        <v>5.4333333333333336</v>
      </c>
      <c r="F1562" s="5">
        <f>AVERAGE((Table1[[#This Row],[thermo]]*$S$7),(Table1[[#This Row],[1022]]*$T$7),( Table1[[#This Row],[1020]]*$U$7))</f>
        <v>4.7460026552792689</v>
      </c>
      <c r="G1562" s="5">
        <f>AVERAGE((Table1[[#This Row],[thermo]]*$S$8),(Table1[[#This Row],[1022]]*$T$8),( Table1[[#This Row],[1020]]*$U$8))</f>
        <v>5.1964369824590362</v>
      </c>
      <c r="H1562" s="5">
        <v>3.9</v>
      </c>
      <c r="I1562" s="7">
        <v>5.5910529999999996</v>
      </c>
      <c r="J1562" s="7">
        <f>Table1[[#This Row],[modulair]]-Table1[[#This Row],[adjusted_weighted_FEM_avg]]</f>
        <v>-1.2964369824590363</v>
      </c>
      <c r="K1562" s="5">
        <f>Table1[[#This Row],[purpleair]]-Table1[[#This Row],[adjusted_weighted_FEM_avg]]</f>
        <v>0.39461601754096343</v>
      </c>
      <c r="L1562" s="5">
        <f>ABS(Table1[[#This Row],[modulair_err]])</f>
        <v>1.2964369824590363</v>
      </c>
      <c r="M1562" s="5">
        <f>ABS(Table1[[#This Row],[purpleair_err]])</f>
        <v>0.39461601754096343</v>
      </c>
      <c r="N1562" s="5">
        <f>Table1[[#This Row],[modulair_err]]^2</f>
        <v>1.6807488494874916</v>
      </c>
      <c r="O1562" s="5">
        <f>Table1[[#This Row],[purpleair_err]]^2</f>
        <v>0.15572180129988997</v>
      </c>
      <c r="P1562" s="5"/>
      <c r="Q1562" s="5"/>
    </row>
    <row r="1563" spans="1:17" x14ac:dyDescent="0.3">
      <c r="A1563" s="2">
        <v>45568.541666666701</v>
      </c>
      <c r="B1563" s="5">
        <v>5.6</v>
      </c>
      <c r="C1563" s="5">
        <v>5.4</v>
      </c>
      <c r="D1563" s="5">
        <v>5.2</v>
      </c>
      <c r="E1563" s="5">
        <f t="shared" si="31"/>
        <v>5.3999999999999995</v>
      </c>
      <c r="F1563" s="5">
        <f>AVERAGE((Table1[[#This Row],[thermo]]*$S$7),(Table1[[#This Row],[1022]]*$T$7),( Table1[[#This Row],[1020]]*$U$7))</f>
        <v>5.3787839460226481</v>
      </c>
      <c r="G1563" s="5">
        <f>AVERAGE((Table1[[#This Row],[thermo]]*$S$8),(Table1[[#This Row],[1022]]*$T$8),( Table1[[#This Row],[1020]]*$U$8))</f>
        <v>5.3902873894474865</v>
      </c>
      <c r="H1563" s="5">
        <v>4.0999999999999996</v>
      </c>
      <c r="I1563" s="7">
        <v>5.9002679999999996</v>
      </c>
      <c r="J1563" s="7">
        <f>Table1[[#This Row],[modulair]]-Table1[[#This Row],[adjusted_weighted_FEM_avg]]</f>
        <v>-1.2902873894474869</v>
      </c>
      <c r="K1563" s="5">
        <f>Table1[[#This Row],[purpleair]]-Table1[[#This Row],[adjusted_weighted_FEM_avg]]</f>
        <v>0.50998061055251309</v>
      </c>
      <c r="L1563" s="5">
        <f>ABS(Table1[[#This Row],[modulair_err]])</f>
        <v>1.2902873894474869</v>
      </c>
      <c r="M1563" s="5">
        <f>ABS(Table1[[#This Row],[purpleair_err]])</f>
        <v>0.50998061055251309</v>
      </c>
      <c r="N1563" s="5">
        <f>Table1[[#This Row],[modulair_err]]^2</f>
        <v>1.6648415473672107</v>
      </c>
      <c r="O1563" s="5">
        <f>Table1[[#This Row],[purpleair_err]]^2</f>
        <v>0.26008022313951401</v>
      </c>
      <c r="P1563" s="5"/>
      <c r="Q1563" s="5"/>
    </row>
    <row r="1564" spans="1:17" x14ac:dyDescent="0.3">
      <c r="A1564" s="2">
        <v>45568.583333333299</v>
      </c>
      <c r="B1564" s="5">
        <v>8.4</v>
      </c>
      <c r="C1564" s="5">
        <v>-0.7</v>
      </c>
      <c r="D1564" s="5">
        <v>4.2</v>
      </c>
      <c r="E1564" s="5">
        <f t="shared" si="31"/>
        <v>3.9666666666666668</v>
      </c>
      <c r="F1564" s="5">
        <f>AVERAGE((Table1[[#This Row],[thermo]]*$S$7),(Table1[[#This Row],[1022]]*$T$7),( Table1[[#This Row],[1020]]*$U$7))</f>
        <v>2.1504330821768303</v>
      </c>
      <c r="G1564" s="5">
        <f>AVERAGE((Table1[[#This Row],[thermo]]*$S$8),(Table1[[#This Row],[1022]]*$T$8),( Table1[[#This Row],[1020]]*$U$8))</f>
        <v>3.3445584005899285</v>
      </c>
      <c r="H1564" s="5">
        <v>4.0999999999999996</v>
      </c>
      <c r="I1564" s="7">
        <v>5.8469129999999998</v>
      </c>
      <c r="J1564" s="7">
        <f>Table1[[#This Row],[modulair]]-Table1[[#This Row],[adjusted_weighted_FEM_avg]]</f>
        <v>0.75544159941007116</v>
      </c>
      <c r="K1564" s="5">
        <f>Table1[[#This Row],[purpleair]]-Table1[[#This Row],[adjusted_weighted_FEM_avg]]</f>
        <v>2.5023545994100713</v>
      </c>
      <c r="L1564" s="5">
        <f>ABS(Table1[[#This Row],[modulair_err]])</f>
        <v>0.75544159941007116</v>
      </c>
      <c r="M1564" s="5">
        <f>ABS(Table1[[#This Row],[purpleair_err]])</f>
        <v>2.5023545994100713</v>
      </c>
      <c r="N1564" s="5">
        <f>Table1[[#This Row],[modulair_err]]^2</f>
        <v>0.57069201011924642</v>
      </c>
      <c r="O1564" s="5">
        <f>Table1[[#This Row],[purpleair_err]]^2</f>
        <v>6.2617785411887388</v>
      </c>
      <c r="P1564" s="5"/>
      <c r="Q1564" s="5"/>
    </row>
    <row r="1565" spans="1:17" x14ac:dyDescent="0.3">
      <c r="A1565" s="2">
        <v>45568.625</v>
      </c>
      <c r="B1565" s="5">
        <v>11.6</v>
      </c>
      <c r="C1565" s="5">
        <v>2.1</v>
      </c>
      <c r="D1565" s="5">
        <v>3.9</v>
      </c>
      <c r="E1565" s="5">
        <f t="shared" si="31"/>
        <v>5.8666666666666663</v>
      </c>
      <c r="F1565" s="5">
        <f>AVERAGE((Table1[[#This Row],[thermo]]*$S$7),(Table1[[#This Row],[1022]]*$T$7),( Table1[[#This Row],[1020]]*$U$7))</f>
        <v>4.1721037204367599</v>
      </c>
      <c r="G1565" s="5">
        <f>AVERAGE((Table1[[#This Row],[thermo]]*$S$8),(Table1[[#This Row],[1022]]*$T$8),( Table1[[#This Row],[1020]]*$U$8))</f>
        <v>5.2598830446299623</v>
      </c>
      <c r="H1565" s="5">
        <v>3.7</v>
      </c>
      <c r="I1565" s="7">
        <v>5.9092169999999999</v>
      </c>
      <c r="J1565" s="7">
        <f>Table1[[#This Row],[modulair]]-Table1[[#This Row],[adjusted_weighted_FEM_avg]]</f>
        <v>-1.5598830446299621</v>
      </c>
      <c r="K1565" s="5">
        <f>Table1[[#This Row],[purpleair]]-Table1[[#This Row],[adjusted_weighted_FEM_avg]]</f>
        <v>0.64933395537003769</v>
      </c>
      <c r="L1565" s="5">
        <f>ABS(Table1[[#This Row],[modulair_err]])</f>
        <v>1.5598830446299621</v>
      </c>
      <c r="M1565" s="5">
        <f>ABS(Table1[[#This Row],[purpleair_err]])</f>
        <v>0.64933395537003769</v>
      </c>
      <c r="N1565" s="5">
        <f>Table1[[#This Row],[modulair_err]]^2</f>
        <v>2.4332351129240402</v>
      </c>
      <c r="O1565" s="5">
        <f>Table1[[#This Row],[purpleair_err]]^2</f>
        <v>0.42163458559649808</v>
      </c>
      <c r="P1565" s="5"/>
      <c r="Q1565" s="5"/>
    </row>
    <row r="1566" spans="1:17" x14ac:dyDescent="0.3">
      <c r="A1566" s="2">
        <v>45568.666666666701</v>
      </c>
      <c r="B1566" s="5">
        <v>6.6</v>
      </c>
      <c r="C1566" s="5">
        <v>2.2999999999999998</v>
      </c>
      <c r="D1566" s="5">
        <v>4.9000000000000004</v>
      </c>
      <c r="E1566" s="5">
        <f t="shared" si="31"/>
        <v>4.5999999999999996</v>
      </c>
      <c r="F1566" s="5">
        <f>AVERAGE((Table1[[#This Row],[thermo]]*$S$7),(Table1[[#This Row],[1022]]*$T$7),( Table1[[#This Row],[1020]]*$U$7))</f>
        <v>3.7244811547162029</v>
      </c>
      <c r="G1566" s="5">
        <f>AVERAGE((Table1[[#This Row],[thermo]]*$S$8),(Table1[[#This Row],[1022]]*$T$8),( Table1[[#This Row],[1020]]*$U$8))</f>
        <v>4.3023736621946833</v>
      </c>
      <c r="H1566" s="5">
        <v>3.9</v>
      </c>
      <c r="I1566" s="7">
        <v>5.5862090000000002</v>
      </c>
      <c r="J1566" s="7">
        <f>Table1[[#This Row],[modulair]]-Table1[[#This Row],[adjusted_weighted_FEM_avg]]</f>
        <v>-0.4023736621946834</v>
      </c>
      <c r="K1566" s="5">
        <f>Table1[[#This Row],[purpleair]]-Table1[[#This Row],[adjusted_weighted_FEM_avg]]</f>
        <v>1.2838353378053169</v>
      </c>
      <c r="L1566" s="5">
        <f>ABS(Table1[[#This Row],[modulair_err]])</f>
        <v>0.4023736621946834</v>
      </c>
      <c r="M1566" s="5">
        <f>ABS(Table1[[#This Row],[purpleair_err]])</f>
        <v>1.2838353378053169</v>
      </c>
      <c r="N1566" s="5">
        <f>Table1[[#This Row],[modulair_err]]^2</f>
        <v>0.16190456402796119</v>
      </c>
      <c r="O1566" s="5">
        <f>Table1[[#This Row],[purpleair_err]]^2</f>
        <v>1.6482331745976921</v>
      </c>
      <c r="P1566" s="5"/>
      <c r="Q1566" s="5"/>
    </row>
    <row r="1567" spans="1:17" x14ac:dyDescent="0.3">
      <c r="A1567" s="2">
        <v>45568.708333333299</v>
      </c>
      <c r="B1567" s="5">
        <v>13</v>
      </c>
      <c r="C1567" s="5">
        <v>2.1</v>
      </c>
      <c r="D1567" s="5">
        <v>7.4</v>
      </c>
      <c r="E1567" s="5">
        <f t="shared" si="31"/>
        <v>7.5</v>
      </c>
      <c r="F1567" s="5">
        <f>AVERAGE((Table1[[#This Row],[thermo]]*$S$7),(Table1[[#This Row],[1022]]*$T$7),( Table1[[#This Row],[1020]]*$U$7))</f>
        <v>5.3591085809465158</v>
      </c>
      <c r="G1567" s="5">
        <f>AVERAGE((Table1[[#This Row],[thermo]]*$S$8),(Table1[[#This Row],[1022]]*$T$8),( Table1[[#This Row],[1020]]*$U$8))</f>
        <v>6.762163534017624</v>
      </c>
      <c r="H1567" s="5">
        <v>5.0999999999999996</v>
      </c>
      <c r="I1567" s="7">
        <v>5.4129250000000004</v>
      </c>
      <c r="J1567" s="7">
        <f>Table1[[#This Row],[modulair]]-Table1[[#This Row],[adjusted_weighted_FEM_avg]]</f>
        <v>-1.6621635340176244</v>
      </c>
      <c r="K1567" s="5">
        <f>Table1[[#This Row],[purpleair]]-Table1[[#This Row],[adjusted_weighted_FEM_avg]]</f>
        <v>-1.3492385340176236</v>
      </c>
      <c r="L1567" s="5">
        <f>ABS(Table1[[#This Row],[modulair_err]])</f>
        <v>1.6621635340176244</v>
      </c>
      <c r="M1567" s="5">
        <f>ABS(Table1[[#This Row],[purpleair_err]])</f>
        <v>1.3492385340176236</v>
      </c>
      <c r="N1567" s="5">
        <f>Table1[[#This Row],[modulair_err]]^2</f>
        <v>2.7627876138179586</v>
      </c>
      <c r="O1567" s="5">
        <f>Table1[[#This Row],[purpleair_err]]^2</f>
        <v>1.8204446216780261</v>
      </c>
      <c r="P1567" s="5"/>
      <c r="Q1567" s="5"/>
    </row>
    <row r="1568" spans="1:17" x14ac:dyDescent="0.3">
      <c r="A1568" s="2">
        <v>45568.75</v>
      </c>
      <c r="B1568" s="5">
        <v>23.3</v>
      </c>
      <c r="C1568" s="5">
        <v>8.1999999999999993</v>
      </c>
      <c r="D1568" s="5">
        <v>21.1</v>
      </c>
      <c r="E1568" s="5">
        <f t="shared" si="31"/>
        <v>17.533333333333335</v>
      </c>
      <c r="F1568" s="5">
        <f>AVERAGE((Table1[[#This Row],[thermo]]*$S$7),(Table1[[#This Row],[1022]]*$T$7),( Table1[[#This Row],[1020]]*$U$7))</f>
        <v>14.229715001002612</v>
      </c>
      <c r="G1568" s="5">
        <f>AVERAGE((Table1[[#This Row],[thermo]]*$S$8),(Table1[[#This Row],[1022]]*$T$8),( Table1[[#This Row],[1020]]*$U$8))</f>
        <v>16.43966226474382</v>
      </c>
      <c r="H1568" s="5">
        <v>10</v>
      </c>
      <c r="I1568" s="7">
        <v>5.890301</v>
      </c>
      <c r="J1568" s="7">
        <f>Table1[[#This Row],[modulair]]-Table1[[#This Row],[adjusted_weighted_FEM_avg]]</f>
        <v>-6.43966226474382</v>
      </c>
      <c r="K1568" s="5">
        <f>Table1[[#This Row],[purpleair]]-Table1[[#This Row],[adjusted_weighted_FEM_avg]]</f>
        <v>-10.549361264743819</v>
      </c>
      <c r="L1568" s="5">
        <f>ABS(Table1[[#This Row],[modulair_err]])</f>
        <v>6.43966226474382</v>
      </c>
      <c r="M1568" s="5">
        <f>ABS(Table1[[#This Row],[purpleair_err]])</f>
        <v>10.549361264743819</v>
      </c>
      <c r="N1568" s="5">
        <f>Table1[[#This Row],[modulair_err]]^2</f>
        <v>41.469250083965505</v>
      </c>
      <c r="O1568" s="5">
        <f>Table1[[#This Row],[purpleair_err]]^2</f>
        <v>111.28902309407731</v>
      </c>
      <c r="P1568" s="5"/>
      <c r="Q1568" s="5"/>
    </row>
    <row r="1569" spans="1:17" x14ac:dyDescent="0.3">
      <c r="A1569" s="2">
        <v>45568.791666666701</v>
      </c>
      <c r="B1569" s="5">
        <v>17.8</v>
      </c>
      <c r="C1569" s="5">
        <v>5.5</v>
      </c>
      <c r="D1569" s="5">
        <v>4.7</v>
      </c>
      <c r="E1569" s="5">
        <f t="shared" si="31"/>
        <v>9.3333333333333339</v>
      </c>
      <c r="F1569" s="5">
        <f>AVERAGE((Table1[[#This Row],[thermo]]*$S$7),(Table1[[#This Row],[1022]]*$T$7),( Table1[[#This Row],[1020]]*$U$7))</f>
        <v>7.3295898724416384</v>
      </c>
      <c r="G1569" s="5">
        <f>AVERAGE((Table1[[#This Row],[thermo]]*$S$8),(Table1[[#This Row],[1022]]*$T$8),( Table1[[#This Row],[1020]]*$U$8))</f>
        <v>8.5879990994766153</v>
      </c>
      <c r="H1569" s="5">
        <v>6</v>
      </c>
      <c r="I1569" s="7">
        <v>5.2060789999999999</v>
      </c>
      <c r="J1569" s="7">
        <f>Table1[[#This Row],[modulair]]-Table1[[#This Row],[adjusted_weighted_FEM_avg]]</f>
        <v>-2.5879990994766153</v>
      </c>
      <c r="K1569" s="5">
        <f>Table1[[#This Row],[purpleair]]-Table1[[#This Row],[adjusted_weighted_FEM_avg]]</f>
        <v>-3.3819200994766154</v>
      </c>
      <c r="L1569" s="5">
        <f>ABS(Table1[[#This Row],[modulair_err]])</f>
        <v>2.5879990994766153</v>
      </c>
      <c r="M1569" s="5">
        <f>ABS(Table1[[#This Row],[purpleair_err]])</f>
        <v>3.3819200994766154</v>
      </c>
      <c r="N1569" s="5">
        <f>Table1[[#This Row],[modulair_err]]^2</f>
        <v>6.6977393388917719</v>
      </c>
      <c r="O1569" s="5">
        <f>Table1[[#This Row],[purpleair_err]]^2</f>
        <v>11.437383559243921</v>
      </c>
      <c r="P1569" s="5"/>
      <c r="Q1569" s="5"/>
    </row>
    <row r="1570" spans="1:17" x14ac:dyDescent="0.3">
      <c r="A1570" s="2">
        <v>45568.833333333299</v>
      </c>
      <c r="B1570" s="5">
        <v>12.6</v>
      </c>
      <c r="C1570" s="5">
        <v>5.3</v>
      </c>
      <c r="D1570" s="5">
        <v>13</v>
      </c>
      <c r="E1570" s="5">
        <f t="shared" si="31"/>
        <v>10.299999999999999</v>
      </c>
      <c r="F1570" s="5">
        <f>AVERAGE((Table1[[#This Row],[thermo]]*$S$7),(Table1[[#This Row],[1022]]*$T$7),( Table1[[#This Row],[1020]]*$U$7))</f>
        <v>8.6139321064120207</v>
      </c>
      <c r="G1570" s="5">
        <f>AVERAGE((Table1[[#This Row],[thermo]]*$S$8),(Table1[[#This Row],[1022]]*$T$8),( Table1[[#This Row],[1020]]*$U$8))</f>
        <v>9.7524349084717894</v>
      </c>
      <c r="H1570" s="5">
        <v>5</v>
      </c>
      <c r="I1570" s="7">
        <v>4.8820490000000003</v>
      </c>
      <c r="J1570" s="7">
        <f>Table1[[#This Row],[modulair]]-Table1[[#This Row],[adjusted_weighted_FEM_avg]]</f>
        <v>-4.7524349084717894</v>
      </c>
      <c r="K1570" s="5">
        <f>Table1[[#This Row],[purpleair]]-Table1[[#This Row],[adjusted_weighted_FEM_avg]]</f>
        <v>-4.8703859084717891</v>
      </c>
      <c r="L1570" s="5">
        <f>ABS(Table1[[#This Row],[modulair_err]])</f>
        <v>4.7524349084717894</v>
      </c>
      <c r="M1570" s="5">
        <f>ABS(Table1[[#This Row],[purpleair_err]])</f>
        <v>4.8703859084717891</v>
      </c>
      <c r="N1570" s="5">
        <f>Table1[[#This Row],[modulair_err]]^2</f>
        <v>22.585637559261265</v>
      </c>
      <c r="O1570" s="5">
        <f>Table1[[#This Row],[purpleair_err]]^2</f>
        <v>23.720658897440575</v>
      </c>
      <c r="P1570" s="5"/>
      <c r="Q1570" s="5"/>
    </row>
    <row r="1571" spans="1:17" x14ac:dyDescent="0.3">
      <c r="A1571" s="2">
        <v>45568.875</v>
      </c>
      <c r="B1571" s="5">
        <v>14.7</v>
      </c>
      <c r="C1571" s="5">
        <v>0.8</v>
      </c>
      <c r="D1571" s="5">
        <v>8.9</v>
      </c>
      <c r="E1571" s="5">
        <f t="shared" si="31"/>
        <v>8.1333333333333329</v>
      </c>
      <c r="F1571" s="5">
        <f>AVERAGE((Table1[[#This Row],[thermo]]*$S$7),(Table1[[#This Row],[1022]]*$T$7),( Table1[[#This Row],[1020]]*$U$7))</f>
        <v>5.3216840942325794</v>
      </c>
      <c r="G1571" s="5">
        <f>AVERAGE((Table1[[#This Row],[thermo]]*$S$8),(Table1[[#This Row],[1022]]*$T$8),( Table1[[#This Row],[1020]]*$U$8))</f>
        <v>7.1751598506034862</v>
      </c>
      <c r="H1571" s="5">
        <v>6.4</v>
      </c>
      <c r="I1571" s="7">
        <v>5.4464290000000002</v>
      </c>
      <c r="J1571" s="7">
        <f>Table1[[#This Row],[modulair]]-Table1[[#This Row],[adjusted_weighted_FEM_avg]]</f>
        <v>-0.7751598506034858</v>
      </c>
      <c r="K1571" s="5">
        <f>Table1[[#This Row],[purpleair]]-Table1[[#This Row],[adjusted_weighted_FEM_avg]]</f>
        <v>-1.728730850603486</v>
      </c>
      <c r="L1571" s="5">
        <f>ABS(Table1[[#This Row],[modulair_err]])</f>
        <v>0.7751598506034858</v>
      </c>
      <c r="M1571" s="5">
        <f>ABS(Table1[[#This Row],[purpleair_err]])</f>
        <v>1.728730850603486</v>
      </c>
      <c r="N1571" s="5">
        <f>Table1[[#This Row],[modulair_err]]^2</f>
        <v>0.60087279398761839</v>
      </c>
      <c r="O1571" s="5">
        <f>Table1[[#This Row],[purpleair_err]]^2</f>
        <v>2.9885103538282523</v>
      </c>
      <c r="P1571" s="5"/>
      <c r="Q1571" s="5"/>
    </row>
    <row r="1572" spans="1:17" x14ac:dyDescent="0.3">
      <c r="A1572" s="2">
        <v>45568.916666666701</v>
      </c>
      <c r="B1572" s="5">
        <v>24.5</v>
      </c>
      <c r="C1572" s="5">
        <v>20.7</v>
      </c>
      <c r="D1572" s="5">
        <v>4.9000000000000004</v>
      </c>
      <c r="E1572" s="5">
        <f t="shared" si="31"/>
        <v>16.7</v>
      </c>
      <c r="F1572" s="5">
        <f>AVERAGE((Table1[[#This Row],[thermo]]*$S$7),(Table1[[#This Row],[1022]]*$T$7),( Table1[[#This Row],[1020]]*$U$7))</f>
        <v>17.026240513162023</v>
      </c>
      <c r="G1572" s="5">
        <f>AVERAGE((Table1[[#This Row],[thermo]]*$S$8),(Table1[[#This Row],[1022]]*$T$8),( Table1[[#This Row],[1020]]*$U$8))</f>
        <v>16.6699042445914</v>
      </c>
      <c r="H1572" s="5">
        <v>21.6</v>
      </c>
      <c r="I1572" s="7">
        <v>11.342821000000001</v>
      </c>
      <c r="J1572" s="7">
        <f>Table1[[#This Row],[modulair]]-Table1[[#This Row],[adjusted_weighted_FEM_avg]]</f>
        <v>4.9300957554086011</v>
      </c>
      <c r="K1572" s="5">
        <f>Table1[[#This Row],[purpleair]]-Table1[[#This Row],[adjusted_weighted_FEM_avg]]</f>
        <v>-5.3270832445913996</v>
      </c>
      <c r="L1572" s="5">
        <f>ABS(Table1[[#This Row],[modulair_err]])</f>
        <v>4.9300957554086011</v>
      </c>
      <c r="M1572" s="5">
        <f>ABS(Table1[[#This Row],[purpleair_err]])</f>
        <v>5.3270832445913996</v>
      </c>
      <c r="N1572" s="5">
        <f>Table1[[#This Row],[modulair_err]]^2</f>
        <v>24.305844157497905</v>
      </c>
      <c r="O1572" s="5">
        <f>Table1[[#This Row],[purpleair_err]]^2</f>
        <v>28.377815894806432</v>
      </c>
      <c r="P1572" s="5"/>
      <c r="Q1572" s="5"/>
    </row>
    <row r="1573" spans="1:17" x14ac:dyDescent="0.3">
      <c r="A1573" s="2">
        <v>45568.958333333299</v>
      </c>
      <c r="B1573" s="5">
        <v>22.6</v>
      </c>
      <c r="C1573" s="5">
        <v>3</v>
      </c>
      <c r="D1573" s="5">
        <v>0.7</v>
      </c>
      <c r="E1573" s="5">
        <f t="shared" si="31"/>
        <v>8.7666666666666675</v>
      </c>
      <c r="F1573" s="5">
        <f>AVERAGE((Table1[[#This Row],[thermo]]*$S$7),(Table1[[#This Row],[1022]]*$T$7),( Table1[[#This Row],[1020]]*$U$7))</f>
        <v>5.6360202252146365</v>
      </c>
      <c r="G1573" s="5">
        <f>AVERAGE((Table1[[#This Row],[thermo]]*$S$8),(Table1[[#This Row],[1022]]*$T$8),( Table1[[#This Row],[1020]]*$U$8))</f>
        <v>7.5921742891834301</v>
      </c>
      <c r="H1573" s="5">
        <v>4.5</v>
      </c>
      <c r="I1573" s="7">
        <v>4.6873553000000001</v>
      </c>
      <c r="J1573" s="7">
        <f>Table1[[#This Row],[modulair]]-Table1[[#This Row],[adjusted_weighted_FEM_avg]]</f>
        <v>-3.0921742891834301</v>
      </c>
      <c r="K1573" s="5">
        <f>Table1[[#This Row],[purpleair]]-Table1[[#This Row],[adjusted_weighted_FEM_avg]]</f>
        <v>-2.90481898918343</v>
      </c>
      <c r="L1573" s="5">
        <f>ABS(Table1[[#This Row],[modulair_err]])</f>
        <v>3.0921742891834301</v>
      </c>
      <c r="M1573" s="5">
        <f>ABS(Table1[[#This Row],[purpleair_err]])</f>
        <v>2.90481898918343</v>
      </c>
      <c r="N1573" s="5">
        <f>Table1[[#This Row],[modulair_err]]^2</f>
        <v>9.5615418346870502</v>
      </c>
      <c r="O1573" s="5">
        <f>Table1[[#This Row],[purpleair_err]]^2</f>
        <v>8.4379733599206439</v>
      </c>
      <c r="P1573" s="5"/>
      <c r="Q1573" s="5"/>
    </row>
    <row r="1574" spans="1:17" x14ac:dyDescent="0.3">
      <c r="A1574" s="2">
        <v>45569</v>
      </c>
      <c r="B1574" s="5">
        <v>16.600000000000001</v>
      </c>
      <c r="C1574" s="5">
        <v>1.9</v>
      </c>
      <c r="D1574" s="5">
        <v>1.4</v>
      </c>
      <c r="E1574" s="5">
        <f t="shared" si="31"/>
        <v>6.6333333333333329</v>
      </c>
      <c r="F1574" s="5">
        <f>AVERAGE((Table1[[#This Row],[thermo]]*$S$7),(Table1[[#This Row],[1022]]*$T$7),( Table1[[#This Row],[1020]]*$U$7))</f>
        <v>4.2108944784987825</v>
      </c>
      <c r="G1574" s="5">
        <f>AVERAGE((Table1[[#This Row],[thermo]]*$S$8),(Table1[[#This Row],[1022]]*$T$8),( Table1[[#This Row],[1020]]*$U$8))</f>
        <v>5.7366979077013873</v>
      </c>
      <c r="H1574" s="5">
        <v>4.7</v>
      </c>
      <c r="I1574" s="7">
        <v>4.9722790000000003</v>
      </c>
      <c r="J1574" s="7">
        <f>Table1[[#This Row],[modulair]]-Table1[[#This Row],[adjusted_weighted_FEM_avg]]</f>
        <v>-1.0366979077013871</v>
      </c>
      <c r="K1574" s="5">
        <f>Table1[[#This Row],[purpleair]]-Table1[[#This Row],[adjusted_weighted_FEM_avg]]</f>
        <v>-0.76441890770138698</v>
      </c>
      <c r="L1574" s="5">
        <f>ABS(Table1[[#This Row],[modulair_err]])</f>
        <v>1.0366979077013871</v>
      </c>
      <c r="M1574" s="5">
        <f>ABS(Table1[[#This Row],[purpleair_err]])</f>
        <v>0.76441890770138698</v>
      </c>
      <c r="N1574" s="5">
        <f>Table1[[#This Row],[modulair_err]]^2</f>
        <v>1.0747425518324338</v>
      </c>
      <c r="O1574" s="5">
        <f>Table1[[#This Row],[purpleair_err]]^2</f>
        <v>0.58433626645138159</v>
      </c>
      <c r="P1574" s="5"/>
      <c r="Q1574" s="5"/>
    </row>
    <row r="1575" spans="1:17" x14ac:dyDescent="0.3">
      <c r="A1575" s="2">
        <v>45569.041666666701</v>
      </c>
      <c r="B1575" s="5">
        <v>6.6</v>
      </c>
      <c r="C1575" s="5">
        <v>1.1000000000000001</v>
      </c>
      <c r="D1575" s="5">
        <v>4.7</v>
      </c>
      <c r="E1575" s="5">
        <f t="shared" si="31"/>
        <v>4.1333333333333329</v>
      </c>
      <c r="F1575" s="5">
        <f>AVERAGE((Table1[[#This Row],[thermo]]*$S$7),(Table1[[#This Row],[1022]]*$T$7),( Table1[[#This Row],[1020]]*$U$7))</f>
        <v>2.9968048154179443</v>
      </c>
      <c r="G1575" s="5">
        <f>AVERAGE((Table1[[#This Row],[thermo]]*$S$8),(Table1[[#This Row],[1022]]*$T$8),( Table1[[#This Row],[1020]]*$U$8))</f>
        <v>3.7491166272799195</v>
      </c>
      <c r="H1575" s="5">
        <v>4.2</v>
      </c>
      <c r="I1575" s="7">
        <v>4.7159899999999997</v>
      </c>
      <c r="J1575" s="7">
        <f>Table1[[#This Row],[modulair]]-Table1[[#This Row],[adjusted_weighted_FEM_avg]]</f>
        <v>0.45088337272008072</v>
      </c>
      <c r="K1575" s="5">
        <f>Table1[[#This Row],[purpleair]]-Table1[[#This Row],[adjusted_weighted_FEM_avg]]</f>
        <v>0.96687337272008023</v>
      </c>
      <c r="L1575" s="5">
        <f>ABS(Table1[[#This Row],[modulair_err]])</f>
        <v>0.45088337272008072</v>
      </c>
      <c r="M1575" s="5">
        <f>ABS(Table1[[#This Row],[purpleair_err]])</f>
        <v>0.96687337272008023</v>
      </c>
      <c r="N1575" s="5">
        <f>Table1[[#This Row],[modulair_err]]^2</f>
        <v>0.20329581579543524</v>
      </c>
      <c r="O1575" s="5">
        <f>Table1[[#This Row],[purpleair_err]]^2</f>
        <v>0.93484411887510321</v>
      </c>
      <c r="P1575" s="5"/>
      <c r="Q1575" s="5"/>
    </row>
    <row r="1576" spans="1:17" x14ac:dyDescent="0.3">
      <c r="A1576" s="2">
        <v>45569.083333333299</v>
      </c>
      <c r="B1576" s="5">
        <v>2.1</v>
      </c>
      <c r="C1576" s="5">
        <v>5.2</v>
      </c>
      <c r="D1576" s="5">
        <v>4.5999999999999996</v>
      </c>
      <c r="E1576" s="5">
        <f t="shared" si="31"/>
        <v>3.9666666666666668</v>
      </c>
      <c r="F1576" s="5">
        <f>AVERAGE((Table1[[#This Row],[thermo]]*$S$7),(Table1[[#This Row],[1022]]*$T$7),( Table1[[#This Row],[1020]]*$U$7))</f>
        <v>4.5203970444245636</v>
      </c>
      <c r="G1576" s="5">
        <f>AVERAGE((Table1[[#This Row],[thermo]]*$S$8),(Table1[[#This Row],[1022]]*$T$8),( Table1[[#This Row],[1020]]*$U$8))</f>
        <v>4.1648323157997895</v>
      </c>
      <c r="H1576" s="5">
        <v>3.7</v>
      </c>
      <c r="I1576" s="7">
        <v>4.3762629999999998</v>
      </c>
      <c r="J1576" s="7">
        <f>Table1[[#This Row],[modulair]]-Table1[[#This Row],[adjusted_weighted_FEM_avg]]</f>
        <v>-0.46483231579978934</v>
      </c>
      <c r="K1576" s="5">
        <f>Table1[[#This Row],[purpleair]]-Table1[[#This Row],[adjusted_weighted_FEM_avg]]</f>
        <v>0.21143068420021027</v>
      </c>
      <c r="L1576" s="5">
        <f>ABS(Table1[[#This Row],[modulair_err]])</f>
        <v>0.46483231579978934</v>
      </c>
      <c r="M1576" s="5">
        <f>ABS(Table1[[#This Row],[purpleair_err]])</f>
        <v>0.21143068420021027</v>
      </c>
      <c r="N1576" s="5">
        <f>Table1[[#This Row],[modulair_err]]^2</f>
        <v>0.2160690818117951</v>
      </c>
      <c r="O1576" s="5">
        <f>Table1[[#This Row],[purpleair_err]]^2</f>
        <v>4.4702934221369048E-2</v>
      </c>
      <c r="P1576" s="5"/>
      <c r="Q1576" s="5"/>
    </row>
    <row r="1577" spans="1:17" x14ac:dyDescent="0.3">
      <c r="A1577" s="2">
        <v>45569.125</v>
      </c>
      <c r="B1577" s="5">
        <v>0.4</v>
      </c>
      <c r="C1577" s="5">
        <v>3</v>
      </c>
      <c r="D1577" s="5">
        <v>3.9</v>
      </c>
      <c r="E1577" s="5">
        <f t="shared" si="31"/>
        <v>2.4333333333333331</v>
      </c>
      <c r="F1577" s="5">
        <f>AVERAGE((Table1[[#This Row],[thermo]]*$S$7),(Table1[[#This Row],[1022]]*$T$7),( Table1[[#This Row],[1020]]*$U$7))</f>
        <v>2.8124659863592334</v>
      </c>
      <c r="G1577" s="5">
        <f>AVERAGE((Table1[[#This Row],[thermo]]*$S$8),(Table1[[#This Row],[1022]]*$T$8),( Table1[[#This Row],[1020]]*$U$8))</f>
        <v>2.5814768152369783</v>
      </c>
      <c r="H1577" s="5">
        <v>3.7</v>
      </c>
      <c r="I1577" s="7">
        <v>4.2711727000000002</v>
      </c>
      <c r="J1577" s="7">
        <f>Table1[[#This Row],[modulair]]-Table1[[#This Row],[adjusted_weighted_FEM_avg]]</f>
        <v>1.1185231847630219</v>
      </c>
      <c r="K1577" s="5">
        <f>Table1[[#This Row],[purpleair]]-Table1[[#This Row],[adjusted_weighted_FEM_avg]]</f>
        <v>1.6896958847630219</v>
      </c>
      <c r="L1577" s="5">
        <f>ABS(Table1[[#This Row],[modulair_err]])</f>
        <v>1.1185231847630219</v>
      </c>
      <c r="M1577" s="5">
        <f>ABS(Table1[[#This Row],[purpleair_err]])</f>
        <v>1.6896958847630219</v>
      </c>
      <c r="N1577" s="5">
        <f>Table1[[#This Row],[modulair_err]]^2</f>
        <v>1.2510941148524133</v>
      </c>
      <c r="O1577" s="5">
        <f>Table1[[#This Row],[purpleair_err]]^2</f>
        <v>2.8550721829850914</v>
      </c>
      <c r="P1577" s="5"/>
      <c r="Q1577" s="5"/>
    </row>
    <row r="1578" spans="1:17" x14ac:dyDescent="0.3">
      <c r="A1578" s="2">
        <v>45569.166666666701</v>
      </c>
      <c r="B1578" s="5">
        <v>5.2</v>
      </c>
      <c r="C1578" s="5">
        <v>1.4</v>
      </c>
      <c r="D1578" s="5">
        <v>-2</v>
      </c>
      <c r="E1578" s="5">
        <f t="shared" si="31"/>
        <v>1.5333333333333332</v>
      </c>
      <c r="F1578" s="5">
        <f>AVERAGE((Table1[[#This Row],[thermo]]*$S$7),(Table1[[#This Row],[1022]]*$T$7),( Table1[[#This Row],[1020]]*$U$7))</f>
        <v>1.1059167898059241</v>
      </c>
      <c r="G1578" s="5">
        <f>AVERAGE((Table1[[#This Row],[thermo]]*$S$8),(Table1[[#This Row],[1022]]*$T$8),( Table1[[#This Row],[1020]]*$U$8))</f>
        <v>1.3436456046659311</v>
      </c>
      <c r="H1578" s="5">
        <v>3.8</v>
      </c>
      <c r="I1578" s="7">
        <v>4.4087639999999997</v>
      </c>
      <c r="J1578" s="7">
        <f>Table1[[#This Row],[modulair]]-Table1[[#This Row],[adjusted_weighted_FEM_avg]]</f>
        <v>2.4563543953340687</v>
      </c>
      <c r="K1578" s="5">
        <f>Table1[[#This Row],[purpleair]]-Table1[[#This Row],[adjusted_weighted_FEM_avg]]</f>
        <v>3.0651183953340686</v>
      </c>
      <c r="L1578" s="5">
        <f>ABS(Table1[[#This Row],[modulair_err]])</f>
        <v>2.4563543953340687</v>
      </c>
      <c r="M1578" s="5">
        <f>ABS(Table1[[#This Row],[purpleair_err]])</f>
        <v>3.0651183953340686</v>
      </c>
      <c r="N1578" s="5">
        <f>Table1[[#This Row],[modulair_err]]^2</f>
        <v>6.033676915476998</v>
      </c>
      <c r="O1578" s="5">
        <f>Table1[[#This Row],[purpleair_err]]^2</f>
        <v>9.3949507774152963</v>
      </c>
      <c r="P1578" s="5"/>
      <c r="Q1578" s="5"/>
    </row>
    <row r="1579" spans="1:17" x14ac:dyDescent="0.3">
      <c r="A1579" s="2">
        <v>45569.208333333299</v>
      </c>
      <c r="B1579" s="5">
        <v>3.9</v>
      </c>
      <c r="C1579" s="5">
        <v>6.1</v>
      </c>
      <c r="D1579" s="5">
        <v>-2.5</v>
      </c>
      <c r="E1579" s="5">
        <f t="shared" si="31"/>
        <v>2.5</v>
      </c>
      <c r="F1579" s="5">
        <f>AVERAGE((Table1[[#This Row],[thermo]]*$S$7),(Table1[[#This Row],[1022]]*$T$7),( Table1[[#This Row],[1020]]*$U$7))</f>
        <v>3.3897875786094076</v>
      </c>
      <c r="G1579" s="5">
        <f>AVERAGE((Table1[[#This Row],[thermo]]*$S$8),(Table1[[#This Row],[1022]]*$T$8),( Table1[[#This Row],[1020]]*$U$8))</f>
        <v>2.7458381766578994</v>
      </c>
      <c r="H1579" s="5">
        <v>4.4000000000000004</v>
      </c>
      <c r="I1579" s="7">
        <v>5.0668027000000002</v>
      </c>
      <c r="J1579" s="7">
        <f>Table1[[#This Row],[modulair]]-Table1[[#This Row],[adjusted_weighted_FEM_avg]]</f>
        <v>1.6541618233421009</v>
      </c>
      <c r="K1579" s="5">
        <f>Table1[[#This Row],[purpleair]]-Table1[[#This Row],[adjusted_weighted_FEM_avg]]</f>
        <v>2.3209645233421008</v>
      </c>
      <c r="L1579" s="5">
        <f>ABS(Table1[[#This Row],[modulair_err]])</f>
        <v>1.6541618233421009</v>
      </c>
      <c r="M1579" s="5">
        <f>ABS(Table1[[#This Row],[purpleair_err]])</f>
        <v>2.3209645233421008</v>
      </c>
      <c r="N1579" s="5">
        <f>Table1[[#This Row],[modulair_err]]^2</f>
        <v>2.736251337802464</v>
      </c>
      <c r="O1579" s="5">
        <f>Table1[[#This Row],[purpleair_err]]^2</f>
        <v>5.3868763186126252</v>
      </c>
      <c r="P1579" s="5"/>
      <c r="Q1579" s="5"/>
    </row>
    <row r="1580" spans="1:17" x14ac:dyDescent="0.3">
      <c r="A1580" s="2">
        <v>45569.25</v>
      </c>
      <c r="B1580" s="5">
        <v>3.1</v>
      </c>
      <c r="C1580" s="5">
        <v>3.9</v>
      </c>
      <c r="D1580" s="5">
        <v>7.8</v>
      </c>
      <c r="E1580" s="5">
        <f t="shared" si="31"/>
        <v>4.9333333333333336</v>
      </c>
      <c r="F1580" s="5">
        <f>AVERAGE((Table1[[#This Row],[thermo]]*$S$7),(Table1[[#This Row],[1022]]*$T$7),( Table1[[#This Row],[1020]]*$U$7))</f>
        <v>4.8297832850703832</v>
      </c>
      <c r="G1580" s="5">
        <f>AVERAGE((Table1[[#This Row],[thermo]]*$S$8),(Table1[[#This Row],[1022]]*$T$8),( Table1[[#This Row],[1020]]*$U$8))</f>
        <v>4.9322857822286883</v>
      </c>
      <c r="H1580" s="5">
        <v>5.8</v>
      </c>
      <c r="I1580" s="7">
        <v>5.9439419999999998</v>
      </c>
      <c r="J1580" s="7">
        <f>Table1[[#This Row],[modulair]]-Table1[[#This Row],[adjusted_weighted_FEM_avg]]</f>
        <v>0.86771421777131152</v>
      </c>
      <c r="K1580" s="5">
        <f>Table1[[#This Row],[purpleair]]-Table1[[#This Row],[adjusted_weighted_FEM_avg]]</f>
        <v>1.0116562177713115</v>
      </c>
      <c r="L1580" s="5">
        <f>ABS(Table1[[#This Row],[modulair_err]])</f>
        <v>0.86771421777131152</v>
      </c>
      <c r="M1580" s="5">
        <f>ABS(Table1[[#This Row],[purpleair_err]])</f>
        <v>1.0116562177713115</v>
      </c>
      <c r="N1580" s="5">
        <f>Table1[[#This Row],[modulair_err]]^2</f>
        <v>0.75292796372247905</v>
      </c>
      <c r="O1580" s="5">
        <f>Table1[[#This Row],[purpleair_err]]^2</f>
        <v>1.0234483029553554</v>
      </c>
      <c r="P1580" s="5"/>
      <c r="Q1580" s="5"/>
    </row>
    <row r="1581" spans="1:17" x14ac:dyDescent="0.3">
      <c r="A1581" s="2">
        <v>45569.291666666701</v>
      </c>
      <c r="B1581" s="5">
        <v>-5.4</v>
      </c>
      <c r="C1581" s="5">
        <v>15</v>
      </c>
      <c r="D1581" s="5">
        <v>12.5</v>
      </c>
      <c r="E1581" s="5">
        <f t="shared" si="31"/>
        <v>7.3666666666666671</v>
      </c>
      <c r="F1581" s="5">
        <f>AVERAGE((Table1[[#This Row],[thermo]]*$S$7),(Table1[[#This Row],[1022]]*$T$7),( Table1[[#This Row],[1020]]*$U$7))</f>
        <v>10.922538575436235</v>
      </c>
      <c r="G1581" s="5">
        <f>AVERAGE((Table1[[#This Row],[thermo]]*$S$8),(Table1[[#This Row],[1022]]*$T$8),( Table1[[#This Row],[1020]]*$U$8))</f>
        <v>8.6520832807349013</v>
      </c>
      <c r="H1581" s="5">
        <v>7.1</v>
      </c>
      <c r="I1581" s="7">
        <v>7.2552599999999998</v>
      </c>
      <c r="J1581" s="7">
        <f>Table1[[#This Row],[modulair]]-Table1[[#This Row],[adjusted_weighted_FEM_avg]]</f>
        <v>-1.5520832807349016</v>
      </c>
      <c r="K1581" s="5">
        <f>Table1[[#This Row],[purpleair]]-Table1[[#This Row],[adjusted_weighted_FEM_avg]]</f>
        <v>-1.3968232807349015</v>
      </c>
      <c r="L1581" s="5">
        <f>ABS(Table1[[#This Row],[modulair_err]])</f>
        <v>1.5520832807349016</v>
      </c>
      <c r="M1581" s="5">
        <f>ABS(Table1[[#This Row],[purpleair_err]])</f>
        <v>1.3968232807349015</v>
      </c>
      <c r="N1581" s="5">
        <f>Table1[[#This Row],[modulair_err]]^2</f>
        <v>2.4089625103368157</v>
      </c>
      <c r="O1581" s="5">
        <f>Table1[[#This Row],[purpleair_err]]^2</f>
        <v>1.9511152776030134</v>
      </c>
      <c r="P1581" s="5"/>
      <c r="Q1581" s="5"/>
    </row>
    <row r="1582" spans="1:17" x14ac:dyDescent="0.3">
      <c r="A1582" s="2">
        <v>45569.333333333299</v>
      </c>
      <c r="B1582" s="5">
        <v>-6.9</v>
      </c>
      <c r="C1582" s="5">
        <v>11.9</v>
      </c>
      <c r="D1582" s="5">
        <v>8.1</v>
      </c>
      <c r="E1582" s="5">
        <f t="shared" si="31"/>
        <v>4.3666666666666663</v>
      </c>
      <c r="F1582" s="5">
        <f>AVERAGE((Table1[[#This Row],[thermo]]*$S$7),(Table1[[#This Row],[1022]]*$T$7),( Table1[[#This Row],[1020]]*$U$7))</f>
        <v>7.7345765051491258</v>
      </c>
      <c r="G1582" s="5">
        <f>AVERAGE((Table1[[#This Row],[thermo]]*$S$8),(Table1[[#This Row],[1022]]*$T$8),( Table1[[#This Row],[1020]]*$U$8))</f>
        <v>5.5705213001875613</v>
      </c>
      <c r="H1582" s="5">
        <v>8</v>
      </c>
      <c r="I1582" s="7">
        <v>7.7004169999999998</v>
      </c>
      <c r="J1582" s="7">
        <f>Table1[[#This Row],[modulair]]-Table1[[#This Row],[adjusted_weighted_FEM_avg]]</f>
        <v>2.4294786998124387</v>
      </c>
      <c r="K1582" s="5">
        <f>Table1[[#This Row],[purpleair]]-Table1[[#This Row],[adjusted_weighted_FEM_avg]]</f>
        <v>2.1298956998124385</v>
      </c>
      <c r="L1582" s="5">
        <f>ABS(Table1[[#This Row],[modulair_err]])</f>
        <v>2.4294786998124387</v>
      </c>
      <c r="M1582" s="5">
        <f>ABS(Table1[[#This Row],[purpleair_err]])</f>
        <v>2.1298956998124385</v>
      </c>
      <c r="N1582" s="5">
        <f>Table1[[#This Row],[modulair_err]]^2</f>
        <v>5.9023667528423376</v>
      </c>
      <c r="O1582" s="5">
        <f>Table1[[#This Row],[purpleair_err]]^2</f>
        <v>4.5364556920795174</v>
      </c>
      <c r="P1582" s="5"/>
      <c r="Q1582" s="5"/>
    </row>
    <row r="1583" spans="1:17" x14ac:dyDescent="0.3">
      <c r="A1583" s="2">
        <v>45569.375</v>
      </c>
      <c r="B1583" s="5">
        <v>-10.1</v>
      </c>
      <c r="C1583" s="5">
        <v>18.600000000000001</v>
      </c>
      <c r="D1583" s="5">
        <v>14.7</v>
      </c>
      <c r="E1583" s="5">
        <f t="shared" si="31"/>
        <v>7.7333333333333343</v>
      </c>
      <c r="F1583" s="5">
        <f>AVERAGE((Table1[[#This Row],[thermo]]*$S$7),(Table1[[#This Row],[1022]]*$T$7),( Table1[[#This Row],[1020]]*$U$7))</f>
        <v>12.759225792637801</v>
      </c>
      <c r="G1583" s="5">
        <f>AVERAGE((Table1[[#This Row],[thermo]]*$S$8),(Table1[[#This Row],[1022]]*$T$8),( Table1[[#This Row],[1020]]*$U$8))</f>
        <v>9.5466653934446342</v>
      </c>
      <c r="H1583" s="5">
        <v>9.1999999999999993</v>
      </c>
      <c r="I1583" s="7">
        <v>8.2583079999999995</v>
      </c>
      <c r="J1583" s="7">
        <f>Table1[[#This Row],[modulair]]-Table1[[#This Row],[adjusted_weighted_FEM_avg]]</f>
        <v>-0.34666539344463487</v>
      </c>
      <c r="K1583" s="5">
        <f>Table1[[#This Row],[purpleair]]-Table1[[#This Row],[adjusted_weighted_FEM_avg]]</f>
        <v>-1.2883573934446346</v>
      </c>
      <c r="L1583" s="5">
        <f>ABS(Table1[[#This Row],[modulair_err]])</f>
        <v>0.34666539344463487</v>
      </c>
      <c r="M1583" s="5">
        <f>ABS(Table1[[#This Row],[purpleair_err]])</f>
        <v>1.2883573934446346</v>
      </c>
      <c r="N1583" s="5">
        <f>Table1[[#This Row],[modulair_err]]^2</f>
        <v>0.12017689501212349</v>
      </c>
      <c r="O1583" s="5">
        <f>Table1[[#This Row],[purpleair_err]]^2</f>
        <v>1.6598647732434531</v>
      </c>
      <c r="P1583" s="5"/>
      <c r="Q1583" s="5"/>
    </row>
    <row r="1584" spans="1:17" x14ac:dyDescent="0.3">
      <c r="A1584" s="2">
        <v>45569.416666666701</v>
      </c>
      <c r="B1584" s="5">
        <v>-11.8</v>
      </c>
      <c r="C1584" s="5">
        <v>33.1</v>
      </c>
      <c r="D1584" s="5">
        <v>4.9000000000000004</v>
      </c>
      <c r="E1584" s="5">
        <f t="shared" si="31"/>
        <v>8.7333333333333343</v>
      </c>
      <c r="F1584" s="5">
        <f>AVERAGE((Table1[[#This Row],[thermo]]*$S$7),(Table1[[#This Row],[1022]]*$T$7),( Table1[[#This Row],[1020]]*$U$7))</f>
        <v>17.939267358022818</v>
      </c>
      <c r="G1584" s="5">
        <f>AVERAGE((Table1[[#This Row],[thermo]]*$S$8),(Table1[[#This Row],[1022]]*$T$8),( Table1[[#This Row],[1020]]*$U$8))</f>
        <v>11.854634825374184</v>
      </c>
      <c r="H1584" s="5">
        <v>9.5</v>
      </c>
      <c r="I1584" s="7">
        <v>8.9180109999999999</v>
      </c>
      <c r="J1584" s="7">
        <f>Table1[[#This Row],[modulair]]-Table1[[#This Row],[adjusted_weighted_FEM_avg]]</f>
        <v>-2.354634825374184</v>
      </c>
      <c r="K1584" s="5">
        <f>Table1[[#This Row],[purpleair]]-Table1[[#This Row],[adjusted_weighted_FEM_avg]]</f>
        <v>-2.9366238253741841</v>
      </c>
      <c r="L1584" s="5">
        <f>ABS(Table1[[#This Row],[modulair_err]])</f>
        <v>2.354634825374184</v>
      </c>
      <c r="M1584" s="5">
        <f>ABS(Table1[[#This Row],[purpleair_err]])</f>
        <v>2.9366238253741841</v>
      </c>
      <c r="N1584" s="5">
        <f>Table1[[#This Row],[modulair_err]]^2</f>
        <v>5.5443051608649139</v>
      </c>
      <c r="O1584" s="5">
        <f>Table1[[#This Row],[purpleair_err]]^2</f>
        <v>8.6237594917553064</v>
      </c>
      <c r="P1584" s="5"/>
      <c r="Q1584" s="5"/>
    </row>
    <row r="1585" spans="1:17" x14ac:dyDescent="0.3">
      <c r="A1585" s="2">
        <v>45569.458333333299</v>
      </c>
      <c r="B1585" s="5">
        <v>2.5</v>
      </c>
      <c r="C1585" s="5">
        <v>17.5</v>
      </c>
      <c r="D1585" s="5">
        <v>17.399999999999999</v>
      </c>
      <c r="E1585" s="5">
        <f t="shared" si="31"/>
        <v>12.466666666666667</v>
      </c>
      <c r="F1585" s="5">
        <f>AVERAGE((Table1[[#This Row],[thermo]]*$S$7),(Table1[[#This Row],[1022]]*$T$7),( Table1[[#This Row],[1020]]*$U$7))</f>
        <v>14.975630517872121</v>
      </c>
      <c r="G1585" s="5">
        <f>AVERAGE((Table1[[#This Row],[thermo]]*$S$8),(Table1[[#This Row],[1022]]*$T$8),( Table1[[#This Row],[1020]]*$U$8))</f>
        <v>13.389454296509072</v>
      </c>
      <c r="H1585" s="5">
        <v>10.3</v>
      </c>
      <c r="I1585" s="7">
        <v>9.6068979999999993</v>
      </c>
      <c r="J1585" s="7">
        <f>Table1[[#This Row],[modulair]]-Table1[[#This Row],[adjusted_weighted_FEM_avg]]</f>
        <v>-3.0894542965090714</v>
      </c>
      <c r="K1585" s="5">
        <f>Table1[[#This Row],[purpleair]]-Table1[[#This Row],[adjusted_weighted_FEM_avg]]</f>
        <v>-3.7825562965090729</v>
      </c>
      <c r="L1585" s="5">
        <f>ABS(Table1[[#This Row],[modulair_err]])</f>
        <v>3.0894542965090714</v>
      </c>
      <c r="M1585" s="5">
        <f>ABS(Table1[[#This Row],[purpleair_err]])</f>
        <v>3.7825562965090729</v>
      </c>
      <c r="N1585" s="5">
        <f>Table1[[#This Row],[modulair_err]]^2</f>
        <v>9.5447278502183615</v>
      </c>
      <c r="O1585" s="5">
        <f>Table1[[#This Row],[purpleair_err]]^2</f>
        <v>14.307732136260434</v>
      </c>
      <c r="P1585" s="5"/>
      <c r="Q1585" s="5"/>
    </row>
    <row r="1586" spans="1:17" x14ac:dyDescent="0.3">
      <c r="A1586" s="2">
        <v>45569.5</v>
      </c>
      <c r="B1586" s="5">
        <v>7.9</v>
      </c>
      <c r="C1586" s="5">
        <v>13.3</v>
      </c>
      <c r="D1586" s="5">
        <v>12.5</v>
      </c>
      <c r="E1586" s="5">
        <f t="shared" si="31"/>
        <v>11.233333333333334</v>
      </c>
      <c r="F1586" s="5">
        <f>AVERAGE((Table1[[#This Row],[thermo]]*$S$7),(Table1[[#This Row],[1022]]*$T$7),( Table1[[#This Row],[1020]]*$U$7))</f>
        <v>12.182995319066549</v>
      </c>
      <c r="G1586" s="5">
        <f>AVERAGE((Table1[[#This Row],[thermo]]*$S$8),(Table1[[#This Row],[1022]]*$T$8),( Table1[[#This Row],[1020]]*$U$8))</f>
        <v>11.575369804880609</v>
      </c>
      <c r="H1586" s="5">
        <v>10.5</v>
      </c>
      <c r="I1586" s="7">
        <v>9.7228279999999998</v>
      </c>
      <c r="J1586" s="7">
        <f>Table1[[#This Row],[modulair]]-Table1[[#This Row],[adjusted_weighted_FEM_avg]]</f>
        <v>-1.0753698048806086</v>
      </c>
      <c r="K1586" s="5">
        <f>Table1[[#This Row],[purpleair]]-Table1[[#This Row],[adjusted_weighted_FEM_avg]]</f>
        <v>-1.8525418048806088</v>
      </c>
      <c r="L1586" s="5">
        <f>ABS(Table1[[#This Row],[modulair_err]])</f>
        <v>1.0753698048806086</v>
      </c>
      <c r="M1586" s="5">
        <f>ABS(Table1[[#This Row],[purpleair_err]])</f>
        <v>1.8525418048806088</v>
      </c>
      <c r="N1586" s="5">
        <f>Table1[[#This Row],[modulair_err]]^2</f>
        <v>1.1564202172489582</v>
      </c>
      <c r="O1586" s="5">
        <f>Table1[[#This Row],[purpleair_err]]^2</f>
        <v>3.4319111388303036</v>
      </c>
      <c r="P1586" s="5"/>
      <c r="Q1586" s="5"/>
    </row>
    <row r="1587" spans="1:17" x14ac:dyDescent="0.3">
      <c r="A1587" s="2">
        <v>45569.541666666701</v>
      </c>
      <c r="B1587" s="5">
        <v>2.7</v>
      </c>
      <c r="C1587" s="5">
        <v>24.9</v>
      </c>
      <c r="D1587" s="5">
        <v>9.3000000000000007</v>
      </c>
      <c r="E1587" s="5">
        <f t="shared" si="31"/>
        <v>12.299999999999999</v>
      </c>
      <c r="F1587" s="5">
        <f>AVERAGE((Table1[[#This Row],[thermo]]*$S$7),(Table1[[#This Row],[1022]]*$T$7),( Table1[[#This Row],[1020]]*$U$7))</f>
        <v>16.952420438490936</v>
      </c>
      <c r="G1587" s="5">
        <f>AVERAGE((Table1[[#This Row],[thermo]]*$S$8),(Table1[[#This Row],[1022]]*$T$8),( Table1[[#This Row],[1020]]*$U$8))</f>
        <v>13.864597883359904</v>
      </c>
      <c r="H1587" s="5">
        <v>9.9</v>
      </c>
      <c r="I1587" s="7">
        <v>10.364613</v>
      </c>
      <c r="J1587" s="7">
        <f>Table1[[#This Row],[modulair]]-Table1[[#This Row],[adjusted_weighted_FEM_avg]]</f>
        <v>-3.9645978833599038</v>
      </c>
      <c r="K1587" s="5">
        <f>Table1[[#This Row],[purpleair]]-Table1[[#This Row],[adjusted_weighted_FEM_avg]]</f>
        <v>-3.4999848833599039</v>
      </c>
      <c r="L1587" s="5">
        <f>ABS(Table1[[#This Row],[modulair_err]])</f>
        <v>3.9645978833599038</v>
      </c>
      <c r="M1587" s="5">
        <f>ABS(Table1[[#This Row],[purpleair_err]])</f>
        <v>3.4999848833599039</v>
      </c>
      <c r="N1587" s="5">
        <f>Table1[[#This Row],[modulair_err]]^2</f>
        <v>15.71803637674183</v>
      </c>
      <c r="O1587" s="5">
        <f>Table1[[#This Row],[purpleair_err]]^2</f>
        <v>12.249894183747839</v>
      </c>
      <c r="P1587" s="5"/>
      <c r="Q1587" s="5"/>
    </row>
    <row r="1588" spans="1:17" x14ac:dyDescent="0.3">
      <c r="A1588" s="2">
        <v>45569.583333333299</v>
      </c>
      <c r="B1588" s="5">
        <v>9.6</v>
      </c>
      <c r="C1588" s="5">
        <v>17.2</v>
      </c>
      <c r="D1588" s="5">
        <v>10.5</v>
      </c>
      <c r="E1588" s="5">
        <f t="shared" si="31"/>
        <v>12.433333333333332</v>
      </c>
      <c r="F1588" s="5">
        <f>AVERAGE((Table1[[#This Row],[thermo]]*$S$7),(Table1[[#This Row],[1022]]*$T$7),( Table1[[#This Row],[1020]]*$U$7))</f>
        <v>14.10868015146132</v>
      </c>
      <c r="G1588" s="5">
        <f>AVERAGE((Table1[[#This Row],[thermo]]*$S$8),(Table1[[#This Row],[1022]]*$T$8),( Table1[[#This Row],[1020]]*$U$8))</f>
        <v>12.986458116393445</v>
      </c>
      <c r="H1588" s="5">
        <v>9.8000000000000007</v>
      </c>
      <c r="I1588" s="7">
        <v>10.302275</v>
      </c>
      <c r="J1588" s="7">
        <f>Table1[[#This Row],[modulair]]-Table1[[#This Row],[adjusted_weighted_FEM_avg]]</f>
        <v>-3.1864581163934442</v>
      </c>
      <c r="K1588" s="5">
        <f>Table1[[#This Row],[purpleair]]-Table1[[#This Row],[adjusted_weighted_FEM_avg]]</f>
        <v>-2.6841831163934451</v>
      </c>
      <c r="L1588" s="5">
        <f>ABS(Table1[[#This Row],[modulair_err]])</f>
        <v>3.1864581163934442</v>
      </c>
      <c r="M1588" s="5">
        <f>ABS(Table1[[#This Row],[purpleair_err]])</f>
        <v>2.6841831163934451</v>
      </c>
      <c r="N1588" s="5">
        <f>Table1[[#This Row],[modulair_err]]^2</f>
        <v>10.153515327529657</v>
      </c>
      <c r="O1588" s="5">
        <f>Table1[[#This Row],[purpleair_err]]^2</f>
        <v>7.2048390023316271</v>
      </c>
      <c r="P1588" s="5"/>
      <c r="Q1588" s="5"/>
    </row>
    <row r="1589" spans="1:17" x14ac:dyDescent="0.3">
      <c r="A1589" s="2">
        <v>45569.625</v>
      </c>
      <c r="B1589" s="5">
        <v>18.8</v>
      </c>
      <c r="C1589" s="5">
        <v>36.200000000000003</v>
      </c>
      <c r="D1589" s="5">
        <v>25.4</v>
      </c>
      <c r="E1589" s="5">
        <f t="shared" si="31"/>
        <v>26.8</v>
      </c>
      <c r="F1589" s="5">
        <f>AVERAGE((Table1[[#This Row],[thermo]]*$S$7),(Table1[[#This Row],[1022]]*$T$7),( Table1[[#This Row],[1020]]*$U$7))</f>
        <v>30.359758712049128</v>
      </c>
      <c r="G1589" s="5">
        <f>AVERAGE((Table1[[#This Row],[thermo]]*$S$8),(Table1[[#This Row],[1022]]*$T$8),( Table1[[#This Row],[1020]]*$U$8))</f>
        <v>28.007940154028237</v>
      </c>
      <c r="H1589" s="5">
        <v>20.5</v>
      </c>
      <c r="I1589" s="7">
        <v>16.261130999999999</v>
      </c>
      <c r="J1589" s="7">
        <f>Table1[[#This Row],[modulair]]-Table1[[#This Row],[adjusted_weighted_FEM_avg]]</f>
        <v>-7.5079401540282369</v>
      </c>
      <c r="K1589" s="5">
        <f>Table1[[#This Row],[purpleair]]-Table1[[#This Row],[adjusted_weighted_FEM_avg]]</f>
        <v>-11.746809154028238</v>
      </c>
      <c r="L1589" s="5">
        <f>ABS(Table1[[#This Row],[modulair_err]])</f>
        <v>7.5079401540282369</v>
      </c>
      <c r="M1589" s="5">
        <f>ABS(Table1[[#This Row],[purpleair_err]])</f>
        <v>11.746809154028238</v>
      </c>
      <c r="N1589" s="5">
        <f>Table1[[#This Row],[modulair_err]]^2</f>
        <v>56.369165356469544</v>
      </c>
      <c r="O1589" s="5">
        <f>Table1[[#This Row],[purpleair_err]]^2</f>
        <v>137.98752530116161</v>
      </c>
      <c r="P1589" s="5"/>
      <c r="Q1589" s="5"/>
    </row>
    <row r="1590" spans="1:17" x14ac:dyDescent="0.3">
      <c r="A1590" s="2">
        <v>45569.666666666701</v>
      </c>
      <c r="B1590" s="5">
        <v>33.6</v>
      </c>
      <c r="C1590" s="5">
        <v>61.7</v>
      </c>
      <c r="D1590" s="5">
        <v>46.4</v>
      </c>
      <c r="E1590" s="5">
        <f t="shared" si="31"/>
        <v>47.233333333333341</v>
      </c>
      <c r="F1590" s="5">
        <f>AVERAGE((Table1[[#This Row],[thermo]]*$S$7),(Table1[[#This Row],[1022]]*$T$7),( Table1[[#This Row],[1020]]*$U$7))</f>
        <v>52.851988615564288</v>
      </c>
      <c r="G1590" s="5">
        <f>AVERAGE((Table1[[#This Row],[thermo]]*$S$8),(Table1[[#This Row],[1022]]*$T$8),( Table1[[#This Row],[1020]]*$U$8))</f>
        <v>49.156527022367335</v>
      </c>
      <c r="H1590" s="5">
        <v>133.69999999999999</v>
      </c>
      <c r="I1590" s="7">
        <v>77.874511999999996</v>
      </c>
      <c r="J1590" s="7">
        <f>Table1[[#This Row],[modulair]]-Table1[[#This Row],[adjusted_weighted_FEM_avg]]</f>
        <v>84.543472977632661</v>
      </c>
      <c r="K1590" s="5">
        <f>Table1[[#This Row],[purpleair]]-Table1[[#This Row],[adjusted_weighted_FEM_avg]]</f>
        <v>28.717984977632661</v>
      </c>
      <c r="L1590" s="5">
        <f>ABS(Table1[[#This Row],[modulair_err]])</f>
        <v>84.543472977632661</v>
      </c>
      <c r="M1590" s="5">
        <f>ABS(Table1[[#This Row],[purpleair_err]])</f>
        <v>28.717984977632661</v>
      </c>
      <c r="N1590" s="5">
        <f>Table1[[#This Row],[modulair_err]]^2</f>
        <v>7147.5988231197043</v>
      </c>
      <c r="O1590" s="5">
        <f>Table1[[#This Row],[purpleair_err]]^2</f>
        <v>824.72266117553511</v>
      </c>
      <c r="P1590" s="5"/>
      <c r="Q1590" s="5"/>
    </row>
    <row r="1591" spans="1:17" x14ac:dyDescent="0.3">
      <c r="A1591" s="2">
        <v>45569.708333333299</v>
      </c>
      <c r="B1591" s="5">
        <v>71.7</v>
      </c>
      <c r="C1591" s="5">
        <v>62.8</v>
      </c>
      <c r="D1591" s="5">
        <v>77.599999999999994</v>
      </c>
      <c r="E1591" s="5">
        <f t="shared" si="31"/>
        <v>70.7</v>
      </c>
      <c r="F1591" s="5">
        <f>AVERAGE((Table1[[#This Row],[thermo]]*$S$7),(Table1[[#This Row],[1022]]*$T$7),( Table1[[#This Row],[1020]]*$U$7))</f>
        <v>68.315428159012711</v>
      </c>
      <c r="G1591" s="5">
        <f>AVERAGE((Table1[[#This Row],[thermo]]*$S$8),(Table1[[#This Row],[1022]]*$T$8),( Table1[[#This Row],[1020]]*$U$8))</f>
        <v>69.962762236362039</v>
      </c>
      <c r="H1591" s="5">
        <v>158.9</v>
      </c>
      <c r="I1591" s="7">
        <v>112.012657</v>
      </c>
      <c r="J1591" s="7">
        <f>Table1[[#This Row],[modulair]]-Table1[[#This Row],[adjusted_weighted_FEM_avg]]</f>
        <v>88.937237763637967</v>
      </c>
      <c r="K1591" s="5">
        <f>Table1[[#This Row],[purpleair]]-Table1[[#This Row],[adjusted_weighted_FEM_avg]]</f>
        <v>42.049894763637965</v>
      </c>
      <c r="L1591" s="5">
        <f>ABS(Table1[[#This Row],[modulair_err]])</f>
        <v>88.937237763637967</v>
      </c>
      <c r="M1591" s="5">
        <f>ABS(Table1[[#This Row],[purpleair_err]])</f>
        <v>42.049894763637965</v>
      </c>
      <c r="N1591" s="5">
        <f>Table1[[#This Row],[modulair_err]]^2</f>
        <v>7909.832261025871</v>
      </c>
      <c r="O1591" s="5">
        <f>Table1[[#This Row],[purpleair_err]]^2</f>
        <v>1768.1936496330277</v>
      </c>
      <c r="P1591" s="5"/>
      <c r="Q1591" s="5"/>
    </row>
    <row r="1592" spans="1:17" x14ac:dyDescent="0.3">
      <c r="A1592" s="2">
        <v>45569.75</v>
      </c>
      <c r="B1592" s="5">
        <v>79.8</v>
      </c>
      <c r="C1592" s="5">
        <v>45.4</v>
      </c>
      <c r="D1592" s="5">
        <v>38.1</v>
      </c>
      <c r="E1592" s="5">
        <f t="shared" si="31"/>
        <v>54.43333333333333</v>
      </c>
      <c r="F1592" s="5">
        <f>AVERAGE((Table1[[#This Row],[thermo]]*$S$7),(Table1[[#This Row],[1022]]*$T$7),( Table1[[#This Row],[1020]]*$U$7))</f>
        <v>49.137066707593029</v>
      </c>
      <c r="G1592" s="5">
        <f>AVERAGE((Table1[[#This Row],[thermo]]*$S$8),(Table1[[#This Row],[1022]]*$T$8),( Table1[[#This Row],[1020]]*$U$8))</f>
        <v>52.413978634807911</v>
      </c>
      <c r="H1592" s="5">
        <v>70.2</v>
      </c>
      <c r="I1592" s="7">
        <v>55.2091359</v>
      </c>
      <c r="J1592" s="7">
        <f>Table1[[#This Row],[modulair]]-Table1[[#This Row],[adjusted_weighted_FEM_avg]]</f>
        <v>17.786021365192092</v>
      </c>
      <c r="K1592" s="5">
        <f>Table1[[#This Row],[purpleair]]-Table1[[#This Row],[adjusted_weighted_FEM_avg]]</f>
        <v>2.7951572651920884</v>
      </c>
      <c r="L1592" s="5">
        <f>ABS(Table1[[#This Row],[modulair_err]])</f>
        <v>17.786021365192092</v>
      </c>
      <c r="M1592" s="5">
        <f>ABS(Table1[[#This Row],[purpleair_err]])</f>
        <v>2.7951572651920884</v>
      </c>
      <c r="N1592" s="5">
        <f>Table1[[#This Row],[modulair_err]]^2</f>
        <v>316.34255600306955</v>
      </c>
      <c r="O1592" s="5">
        <f>Table1[[#This Row],[purpleair_err]]^2</f>
        <v>7.8129041371561145</v>
      </c>
      <c r="P1592" s="5"/>
      <c r="Q1592" s="5"/>
    </row>
    <row r="1593" spans="1:17" x14ac:dyDescent="0.3">
      <c r="A1593" s="2">
        <v>45569.791666666701</v>
      </c>
      <c r="B1593" s="5">
        <v>67.099999999999994</v>
      </c>
      <c r="C1593" s="5">
        <v>12.1</v>
      </c>
      <c r="D1593" s="5">
        <v>21.9</v>
      </c>
      <c r="E1593" s="5">
        <f t="shared" si="31"/>
        <v>33.699999999999996</v>
      </c>
      <c r="F1593" s="5">
        <f>AVERAGE((Table1[[#This Row],[thermo]]*$S$7),(Table1[[#This Row],[1022]]*$T$7),( Table1[[#This Row],[1020]]*$U$7))</f>
        <v>23.927119247077005</v>
      </c>
      <c r="G1593" s="5">
        <f>AVERAGE((Table1[[#This Row],[thermo]]*$S$8),(Table1[[#This Row],[1022]]*$T$8),( Table1[[#This Row],[1020]]*$U$8))</f>
        <v>30.195035334577199</v>
      </c>
      <c r="H1593" s="5">
        <v>13.2</v>
      </c>
      <c r="I1593" s="7">
        <v>12.5539147</v>
      </c>
      <c r="J1593" s="7">
        <f>Table1[[#This Row],[modulair]]-Table1[[#This Row],[adjusted_weighted_FEM_avg]]</f>
        <v>-16.995035334577199</v>
      </c>
      <c r="K1593" s="5">
        <f>Table1[[#This Row],[purpleair]]-Table1[[#This Row],[adjusted_weighted_FEM_avg]]</f>
        <v>-17.641120634577199</v>
      </c>
      <c r="L1593" s="5">
        <f>ABS(Table1[[#This Row],[modulair_err]])</f>
        <v>16.995035334577199</v>
      </c>
      <c r="M1593" s="5">
        <f>ABS(Table1[[#This Row],[purpleair_err]])</f>
        <v>17.641120634577199</v>
      </c>
      <c r="N1593" s="5">
        <f>Table1[[#This Row],[modulair_err]]^2</f>
        <v>288.83122602352756</v>
      </c>
      <c r="O1593" s="5">
        <f>Table1[[#This Row],[purpleair_err]]^2</f>
        <v>311.20913724370541</v>
      </c>
      <c r="P1593" s="5"/>
      <c r="Q1593" s="5"/>
    </row>
    <row r="1594" spans="1:17" x14ac:dyDescent="0.3">
      <c r="A1594" s="2">
        <v>45569.833333333299</v>
      </c>
      <c r="B1594" s="5">
        <v>44.3</v>
      </c>
      <c r="C1594" s="5">
        <v>11.1</v>
      </c>
      <c r="D1594" s="5">
        <v>19.399999999999999</v>
      </c>
      <c r="E1594" s="5">
        <f t="shared" si="31"/>
        <v>24.933333333333334</v>
      </c>
      <c r="F1594" s="5">
        <f>AVERAGE((Table1[[#This Row],[thermo]]*$S$7),(Table1[[#This Row],[1022]]*$T$7),( Table1[[#This Row],[1020]]*$U$7))</f>
        <v>18.889148384979094</v>
      </c>
      <c r="G1594" s="5">
        <f>AVERAGE((Table1[[#This Row],[thermo]]*$S$8),(Table1[[#This Row],[1022]]*$T$8),( Table1[[#This Row],[1020]]*$U$8))</f>
        <v>22.786921684016008</v>
      </c>
      <c r="H1594" s="5">
        <v>7</v>
      </c>
      <c r="I1594" s="7">
        <v>7.4559347000000002</v>
      </c>
      <c r="J1594" s="7">
        <f>Table1[[#This Row],[modulair]]-Table1[[#This Row],[adjusted_weighted_FEM_avg]]</f>
        <v>-15.786921684016008</v>
      </c>
      <c r="K1594" s="5">
        <f>Table1[[#This Row],[purpleair]]-Table1[[#This Row],[adjusted_weighted_FEM_avg]]</f>
        <v>-15.330986984016008</v>
      </c>
      <c r="L1594" s="5">
        <f>ABS(Table1[[#This Row],[modulair_err]])</f>
        <v>15.786921684016008</v>
      </c>
      <c r="M1594" s="5">
        <f>ABS(Table1[[#This Row],[purpleair_err]])</f>
        <v>15.330986984016008</v>
      </c>
      <c r="N1594" s="5">
        <f>Table1[[#This Row],[modulair_err]]^2</f>
        <v>249.22689625725482</v>
      </c>
      <c r="O1594" s="5">
        <f>Table1[[#This Row],[purpleair_err]]^2</f>
        <v>235.03916190406824</v>
      </c>
      <c r="P1594" s="5"/>
      <c r="Q1594" s="5"/>
    </row>
    <row r="1595" spans="1:17" x14ac:dyDescent="0.3">
      <c r="A1595" s="2">
        <v>45569.875</v>
      </c>
      <c r="B1595" s="5">
        <v>30.4</v>
      </c>
      <c r="C1595" s="5">
        <v>5.0999999999999996</v>
      </c>
      <c r="D1595" s="5">
        <v>8.4</v>
      </c>
      <c r="E1595" s="5">
        <f t="shared" si="31"/>
        <v>14.633333333333333</v>
      </c>
      <c r="F1595" s="5">
        <f>AVERAGE((Table1[[#This Row],[thermo]]*$S$7),(Table1[[#This Row],[1022]]*$T$7),( Table1[[#This Row],[1020]]*$U$7))</f>
        <v>10.211228971221082</v>
      </c>
      <c r="G1595" s="5">
        <f>AVERAGE((Table1[[#This Row],[thermo]]*$S$8),(Table1[[#This Row],[1022]]*$T$8),( Table1[[#This Row],[1020]]*$U$8))</f>
        <v>13.036596934311156</v>
      </c>
      <c r="H1595" s="5">
        <v>6.8</v>
      </c>
      <c r="I1595" s="7">
        <v>7.2207933000000004</v>
      </c>
      <c r="J1595" s="7">
        <f>Table1[[#This Row],[modulair]]-Table1[[#This Row],[adjusted_weighted_FEM_avg]]</f>
        <v>-6.236596934311156</v>
      </c>
      <c r="K1595" s="5">
        <f>Table1[[#This Row],[purpleair]]-Table1[[#This Row],[adjusted_weighted_FEM_avg]]</f>
        <v>-5.8158036343111554</v>
      </c>
      <c r="L1595" s="5">
        <f>ABS(Table1[[#This Row],[modulair_err]])</f>
        <v>6.236596934311156</v>
      </c>
      <c r="M1595" s="5">
        <f>ABS(Table1[[#This Row],[purpleair_err]])</f>
        <v>5.8158036343111554</v>
      </c>
      <c r="N1595" s="5">
        <f>Table1[[#This Row],[modulair_err]]^2</f>
        <v>38.895141321059313</v>
      </c>
      <c r="O1595" s="5">
        <f>Table1[[#This Row],[purpleair_err]]^2</f>
        <v>33.823571912866846</v>
      </c>
      <c r="P1595" s="5"/>
      <c r="Q1595" s="5"/>
    </row>
    <row r="1596" spans="1:17" x14ac:dyDescent="0.3">
      <c r="A1596" s="2">
        <v>45569.916666666701</v>
      </c>
      <c r="B1596" s="5">
        <v>1.8</v>
      </c>
      <c r="C1596" s="5">
        <v>7.8</v>
      </c>
      <c r="D1596" s="5">
        <v>4.4000000000000004</v>
      </c>
      <c r="E1596" s="5">
        <f t="shared" si="31"/>
        <v>4.666666666666667</v>
      </c>
      <c r="F1596" s="5">
        <f>AVERAGE((Table1[[#This Row],[thermo]]*$S$7),(Table1[[#This Row],[1022]]*$T$7),( Table1[[#This Row],[1020]]*$U$7))</f>
        <v>5.8744689579937273</v>
      </c>
      <c r="G1596" s="5">
        <f>AVERAGE((Table1[[#This Row],[thermo]]*$S$8),(Table1[[#This Row],[1022]]*$T$8),( Table1[[#This Row],[1020]]*$U$8))</f>
        <v>5.0790259952285934</v>
      </c>
      <c r="H1596" s="5">
        <v>2.1</v>
      </c>
      <c r="I1596" s="7">
        <v>2.8866792999999999</v>
      </c>
      <c r="J1596" s="7">
        <f>Table1[[#This Row],[modulair]]-Table1[[#This Row],[adjusted_weighted_FEM_avg]]</f>
        <v>-2.9790259952285933</v>
      </c>
      <c r="K1596" s="5">
        <f>Table1[[#This Row],[purpleair]]-Table1[[#This Row],[adjusted_weighted_FEM_avg]]</f>
        <v>-2.1923466952285935</v>
      </c>
      <c r="L1596" s="5">
        <f>ABS(Table1[[#This Row],[modulair_err]])</f>
        <v>2.9790259952285933</v>
      </c>
      <c r="M1596" s="5">
        <f>ABS(Table1[[#This Row],[purpleair_err]])</f>
        <v>2.1923466952285935</v>
      </c>
      <c r="N1596" s="5">
        <f>Table1[[#This Row],[modulair_err]]^2</f>
        <v>8.8745958802477105</v>
      </c>
      <c r="O1596" s="5">
        <f>Table1[[#This Row],[purpleair_err]]^2</f>
        <v>4.8063840320797357</v>
      </c>
      <c r="P1596" s="5"/>
      <c r="Q1596" s="5"/>
    </row>
    <row r="1597" spans="1:17" x14ac:dyDescent="0.3">
      <c r="A1597" s="2">
        <v>45569.958333333299</v>
      </c>
      <c r="B1597" s="5">
        <v>-5.3</v>
      </c>
      <c r="C1597" s="5">
        <v>3.1</v>
      </c>
      <c r="D1597" s="5">
        <v>-0.7</v>
      </c>
      <c r="E1597" s="5">
        <f t="shared" si="31"/>
        <v>-0.96666666666666645</v>
      </c>
      <c r="F1597" s="5">
        <f>AVERAGE((Table1[[#This Row],[thermo]]*$S$7),(Table1[[#This Row],[1022]]*$T$7),( Table1[[#This Row],[1020]]*$U$7))</f>
        <v>0.66590889809268206</v>
      </c>
      <c r="G1597" s="5">
        <f>AVERAGE((Table1[[#This Row],[thermo]]*$S$8),(Table1[[#This Row],[1022]]*$T$8),( Table1[[#This Row],[1020]]*$U$8))</f>
        <v>-0.40171911428710144</v>
      </c>
      <c r="H1597" s="5">
        <v>1.4</v>
      </c>
      <c r="I1597" s="7">
        <v>2.4538427</v>
      </c>
      <c r="J1597" s="7">
        <f>Table1[[#This Row],[modulair]]-Table1[[#This Row],[adjusted_weighted_FEM_avg]]</f>
        <v>1.8017191142871014</v>
      </c>
      <c r="K1597" s="5">
        <f>Table1[[#This Row],[purpleair]]-Table1[[#This Row],[adjusted_weighted_FEM_avg]]</f>
        <v>2.8555618142871015</v>
      </c>
      <c r="L1597" s="5">
        <f>ABS(Table1[[#This Row],[modulair_err]])</f>
        <v>1.8017191142871014</v>
      </c>
      <c r="M1597" s="5">
        <f>ABS(Table1[[#This Row],[purpleair_err]])</f>
        <v>2.8555618142871015</v>
      </c>
      <c r="N1597" s="5">
        <f>Table1[[#This Row],[modulair_err]]^2</f>
        <v>3.2461917667874971</v>
      </c>
      <c r="O1597" s="5">
        <f>Table1[[#This Row],[purpleair_err]]^2</f>
        <v>8.1542332752146436</v>
      </c>
      <c r="P1597" s="5"/>
      <c r="Q1597" s="5"/>
    </row>
    <row r="1598" spans="1:17" x14ac:dyDescent="0.3">
      <c r="A1598" s="2">
        <v>45570</v>
      </c>
      <c r="B1598" s="5">
        <v>7</v>
      </c>
      <c r="C1598" s="5">
        <v>3.3</v>
      </c>
      <c r="D1598" s="5">
        <v>-2.7</v>
      </c>
      <c r="E1598" s="5">
        <f t="shared" si="31"/>
        <v>2.5333333333333337</v>
      </c>
      <c r="F1598" s="5">
        <f>AVERAGE((Table1[[#This Row],[thermo]]*$S$7),(Table1[[#This Row],[1022]]*$T$7),( Table1[[#This Row],[1020]]*$U$7))</f>
        <v>2.2806275630092334</v>
      </c>
      <c r="G1598" s="5">
        <f>AVERAGE((Table1[[#This Row],[thermo]]*$S$8),(Table1[[#This Row],[1022]]*$T$8),( Table1[[#This Row],[1020]]*$U$8))</f>
        <v>2.3832517750872495</v>
      </c>
      <c r="H1598" s="5">
        <v>1.2</v>
      </c>
      <c r="I1598" s="7">
        <v>2.4572093000000002</v>
      </c>
      <c r="J1598" s="7">
        <f>Table1[[#This Row],[modulair]]-Table1[[#This Row],[adjusted_weighted_FEM_avg]]</f>
        <v>-1.1832517750872495</v>
      </c>
      <c r="K1598" s="5">
        <f>Table1[[#This Row],[purpleair]]-Table1[[#This Row],[adjusted_weighted_FEM_avg]]</f>
        <v>7.395752491275065E-2</v>
      </c>
      <c r="L1598" s="5">
        <f>ABS(Table1[[#This Row],[modulair_err]])</f>
        <v>1.1832517750872495</v>
      </c>
      <c r="M1598" s="5">
        <f>ABS(Table1[[#This Row],[purpleair_err]])</f>
        <v>7.395752491275065E-2</v>
      </c>
      <c r="N1598" s="5">
        <f>Table1[[#This Row],[modulair_err]]^2</f>
        <v>1.4000847632471269</v>
      </c>
      <c r="O1598" s="5">
        <f>Table1[[#This Row],[purpleair_err]]^2</f>
        <v>5.4697154912201331E-3</v>
      </c>
      <c r="P1598" s="5"/>
      <c r="Q1598" s="5"/>
    </row>
    <row r="1599" spans="1:17" x14ac:dyDescent="0.3">
      <c r="A1599" s="2">
        <v>45570.041666666701</v>
      </c>
      <c r="B1599" s="5">
        <v>7.8</v>
      </c>
      <c r="C1599" s="5">
        <v>7.9</v>
      </c>
      <c r="D1599" s="5">
        <v>-1.9</v>
      </c>
      <c r="E1599" s="5">
        <f t="shared" si="31"/>
        <v>4.5999999999999996</v>
      </c>
      <c r="F1599" s="5">
        <f>AVERAGE((Table1[[#This Row],[thermo]]*$S$7),(Table1[[#This Row],[1022]]*$T$7),( Table1[[#This Row],[1020]]*$U$7))</f>
        <v>5.2123180964423339</v>
      </c>
      <c r="G1599" s="5">
        <f>AVERAGE((Table1[[#This Row],[thermo]]*$S$8),(Table1[[#This Row],[1022]]*$T$8),( Table1[[#This Row],[1020]]*$U$8))</f>
        <v>4.7322724774748162</v>
      </c>
      <c r="H1599" s="5">
        <v>0.7</v>
      </c>
      <c r="I1599" s="7">
        <v>2.6439613</v>
      </c>
      <c r="J1599" s="7">
        <f>Table1[[#This Row],[modulair]]-Table1[[#This Row],[adjusted_weighted_FEM_avg]]</f>
        <v>-4.032272477474816</v>
      </c>
      <c r="K1599" s="5">
        <f>Table1[[#This Row],[purpleair]]-Table1[[#This Row],[adjusted_weighted_FEM_avg]]</f>
        <v>-2.0883111774748162</v>
      </c>
      <c r="L1599" s="5">
        <f>ABS(Table1[[#This Row],[modulair_err]])</f>
        <v>4.032272477474816</v>
      </c>
      <c r="M1599" s="5">
        <f>ABS(Table1[[#This Row],[purpleair_err]])</f>
        <v>2.0883111774748162</v>
      </c>
      <c r="N1599" s="5">
        <f>Table1[[#This Row],[modulair_err]]^2</f>
        <v>16.259221332600891</v>
      </c>
      <c r="O1599" s="5">
        <f>Table1[[#This Row],[purpleair_err]]^2</f>
        <v>4.3610435739662536</v>
      </c>
      <c r="P1599" s="5"/>
      <c r="Q1599" s="5"/>
    </row>
    <row r="1600" spans="1:17" x14ac:dyDescent="0.3">
      <c r="A1600" s="2">
        <v>45570.083333333299</v>
      </c>
      <c r="B1600" s="5">
        <v>-2.6</v>
      </c>
      <c r="C1600" s="5">
        <v>6.7</v>
      </c>
      <c r="D1600" s="5">
        <v>-1.7</v>
      </c>
      <c r="E1600" s="5">
        <f t="shared" si="31"/>
        <v>0.79999999999999982</v>
      </c>
      <c r="F1600" s="5">
        <f>AVERAGE((Table1[[#This Row],[thermo]]*$S$7),(Table1[[#This Row],[1022]]*$T$7),( Table1[[#This Row],[1020]]*$U$7))</f>
        <v>2.8623311795761315</v>
      </c>
      <c r="G1600" s="5">
        <f>AVERAGE((Table1[[#This Row],[thermo]]*$S$8),(Table1[[#This Row],[1022]]*$T$8),( Table1[[#This Row],[1020]]*$U$8))</f>
        <v>1.4794410621984104</v>
      </c>
      <c r="H1600" s="5">
        <v>0.6</v>
      </c>
      <c r="I1600" s="7">
        <v>2.7713793</v>
      </c>
      <c r="J1600" s="7">
        <f>Table1[[#This Row],[modulair]]-Table1[[#This Row],[adjusted_weighted_FEM_avg]]</f>
        <v>-0.87944106219841045</v>
      </c>
      <c r="K1600" s="5">
        <f>Table1[[#This Row],[purpleair]]-Table1[[#This Row],[adjusted_weighted_FEM_avg]]</f>
        <v>1.2919382378015896</v>
      </c>
      <c r="L1600" s="5">
        <f>ABS(Table1[[#This Row],[modulair_err]])</f>
        <v>0.87944106219841045</v>
      </c>
      <c r="M1600" s="5">
        <f>ABS(Table1[[#This Row],[purpleair_err]])</f>
        <v>1.2919382378015896</v>
      </c>
      <c r="N1600" s="5">
        <f>Table1[[#This Row],[modulair_err]]^2</f>
        <v>0.77341658188066842</v>
      </c>
      <c r="O1600" s="5">
        <f>Table1[[#This Row],[purpleair_err]]^2</f>
        <v>1.6691044102938766</v>
      </c>
      <c r="P1600" s="5"/>
      <c r="Q1600" s="5"/>
    </row>
    <row r="1601" spans="1:17" x14ac:dyDescent="0.3">
      <c r="A1601" s="2">
        <v>45570.125</v>
      </c>
      <c r="B1601" s="5">
        <v>0</v>
      </c>
      <c r="C1601" s="5">
        <v>1.2</v>
      </c>
      <c r="D1601" s="5">
        <v>0.2</v>
      </c>
      <c r="E1601" s="5">
        <f t="shared" si="31"/>
        <v>0.46666666666666662</v>
      </c>
      <c r="F1601" s="5">
        <f>AVERAGE((Table1[[#This Row],[thermo]]*$S$7),(Table1[[#This Row],[1022]]*$T$7),( Table1[[#This Row],[1020]]*$U$7))</f>
        <v>0.72767633929825759</v>
      </c>
      <c r="G1601" s="5">
        <f>AVERAGE((Table1[[#This Row],[thermo]]*$S$8),(Table1[[#This Row],[1022]]*$T$8),( Table1[[#This Row],[1020]]*$U$8))</f>
        <v>0.55325703491476308</v>
      </c>
      <c r="H1601" s="5">
        <v>0.8</v>
      </c>
      <c r="I1601" s="7">
        <v>2.52963067</v>
      </c>
      <c r="J1601" s="7">
        <f>Table1[[#This Row],[modulair]]-Table1[[#This Row],[adjusted_weighted_FEM_avg]]</f>
        <v>0.24674296508523696</v>
      </c>
      <c r="K1601" s="5">
        <f>Table1[[#This Row],[purpleair]]-Table1[[#This Row],[adjusted_weighted_FEM_avg]]</f>
        <v>1.976373635085237</v>
      </c>
      <c r="L1601" s="5">
        <f>ABS(Table1[[#This Row],[modulair_err]])</f>
        <v>0.24674296508523696</v>
      </c>
      <c r="M1601" s="5">
        <f>ABS(Table1[[#This Row],[purpleair_err]])</f>
        <v>1.976373635085237</v>
      </c>
      <c r="N1601" s="5">
        <f>Table1[[#This Row],[modulair_err]]^2</f>
        <v>6.088209081905447E-2</v>
      </c>
      <c r="O1601" s="5">
        <f>Table1[[#This Row],[purpleair_err]]^2</f>
        <v>3.9060527454600336</v>
      </c>
      <c r="P1601" s="5"/>
      <c r="Q1601" s="5"/>
    </row>
    <row r="1602" spans="1:17" x14ac:dyDescent="0.3">
      <c r="A1602" s="2">
        <v>45570.166666666701</v>
      </c>
      <c r="B1602" s="5">
        <v>8</v>
      </c>
      <c r="C1602" s="5">
        <v>4.5</v>
      </c>
      <c r="D1602" s="5">
        <v>2.5</v>
      </c>
      <c r="E1602" s="5">
        <f t="shared" si="31"/>
        <v>5</v>
      </c>
      <c r="F1602" s="5">
        <f>AVERAGE((Table1[[#This Row],[thermo]]*$S$7),(Table1[[#This Row],[1022]]*$T$7),( Table1[[#This Row],[1020]]*$U$7))</f>
        <v>4.5375508630548786</v>
      </c>
      <c r="G1602" s="5">
        <f>AVERAGE((Table1[[#This Row],[thermo]]*$S$8),(Table1[[#This Row],[1022]]*$T$8),( Table1[[#This Row],[1020]]*$U$8))</f>
        <v>4.810723834694862</v>
      </c>
      <c r="H1602" s="5">
        <v>1</v>
      </c>
      <c r="I1602" s="7">
        <v>2.4319959999999998</v>
      </c>
      <c r="J1602" s="7">
        <f>Table1[[#This Row],[modulair]]-Table1[[#This Row],[adjusted_weighted_FEM_avg]]</f>
        <v>-3.810723834694862</v>
      </c>
      <c r="K1602" s="5">
        <f>Table1[[#This Row],[purpleair]]-Table1[[#This Row],[adjusted_weighted_FEM_avg]]</f>
        <v>-2.3787278346948622</v>
      </c>
      <c r="L1602" s="5">
        <f>ABS(Table1[[#This Row],[modulair_err]])</f>
        <v>3.810723834694862</v>
      </c>
      <c r="M1602" s="5">
        <f>ABS(Table1[[#This Row],[purpleair_err]])</f>
        <v>2.3787278346948622</v>
      </c>
      <c r="N1602" s="5">
        <f>Table1[[#This Row],[modulair_err]]^2</f>
        <v>14.521616144311514</v>
      </c>
      <c r="O1602" s="5">
        <f>Table1[[#This Row],[purpleair_err]]^2</f>
        <v>5.6583461115521079</v>
      </c>
      <c r="P1602" s="5"/>
      <c r="Q1602" s="5"/>
    </row>
    <row r="1603" spans="1:17" x14ac:dyDescent="0.3">
      <c r="A1603" s="2">
        <v>45570.208333333299</v>
      </c>
      <c r="B1603" s="5">
        <v>-2.2999999999999998</v>
      </c>
      <c r="C1603" s="5">
        <v>4.9000000000000004</v>
      </c>
      <c r="D1603" s="5">
        <v>1.4</v>
      </c>
      <c r="E1603" s="5">
        <f t="shared" ref="E1603:E1666" si="32">AVERAGE(B1603:D1603)</f>
        <v>1.3333333333333333</v>
      </c>
      <c r="F1603" s="5">
        <f>AVERAGE((Table1[[#This Row],[thermo]]*$S$7),(Table1[[#This Row],[1022]]*$T$7),( Table1[[#This Row],[1020]]*$U$7))</f>
        <v>2.747444381887107</v>
      </c>
      <c r="G1603" s="5">
        <f>AVERAGE((Table1[[#This Row],[thermo]]*$S$8),(Table1[[#This Row],[1022]]*$T$8),( Table1[[#This Row],[1020]]*$U$8))</f>
        <v>1.8206997417616702</v>
      </c>
      <c r="H1603" s="5">
        <v>0.9</v>
      </c>
      <c r="I1603" s="7">
        <v>2.3755272999999999</v>
      </c>
      <c r="J1603" s="7">
        <f>Table1[[#This Row],[modulair]]-Table1[[#This Row],[adjusted_weighted_FEM_avg]]</f>
        <v>-0.92069974176167013</v>
      </c>
      <c r="K1603" s="5">
        <f>Table1[[#This Row],[purpleair]]-Table1[[#This Row],[adjusted_weighted_FEM_avg]]</f>
        <v>0.55482755823832974</v>
      </c>
      <c r="L1603" s="5">
        <f>ABS(Table1[[#This Row],[modulair_err]])</f>
        <v>0.92069974176167013</v>
      </c>
      <c r="M1603" s="5">
        <f>ABS(Table1[[#This Row],[purpleair_err]])</f>
        <v>0.55482755823832974</v>
      </c>
      <c r="N1603" s="5">
        <f>Table1[[#This Row],[modulair_err]]^2</f>
        <v>0.84768801448000608</v>
      </c>
      <c r="O1603" s="5">
        <f>Table1[[#This Row],[purpleair_err]]^2</f>
        <v>0.30783361938070719</v>
      </c>
      <c r="P1603" s="5"/>
      <c r="Q1603" s="5"/>
    </row>
    <row r="1604" spans="1:17" x14ac:dyDescent="0.3">
      <c r="A1604" s="2">
        <v>45570.25</v>
      </c>
      <c r="B1604" s="5">
        <v>2.4</v>
      </c>
      <c r="C1604" s="5">
        <v>5.5</v>
      </c>
      <c r="D1604" s="5">
        <v>0.7</v>
      </c>
      <c r="E1604" s="5">
        <f t="shared" si="32"/>
        <v>2.8666666666666667</v>
      </c>
      <c r="F1604" s="5">
        <f>AVERAGE((Table1[[#This Row],[thermo]]*$S$7),(Table1[[#This Row],[1022]]*$T$7),( Table1[[#This Row],[1020]]*$U$7))</f>
        <v>3.6756679829806611</v>
      </c>
      <c r="G1604" s="5">
        <f>AVERAGE((Table1[[#This Row],[thermo]]*$S$8),(Table1[[#This Row],[1022]]*$T$8),( Table1[[#This Row],[1020]]*$U$8))</f>
        <v>3.1188876615809971</v>
      </c>
      <c r="H1604" s="5">
        <v>1</v>
      </c>
      <c r="I1604" s="7">
        <v>2.250864</v>
      </c>
      <c r="J1604" s="7">
        <f>Table1[[#This Row],[modulair]]-Table1[[#This Row],[adjusted_weighted_FEM_avg]]</f>
        <v>-2.1188876615809971</v>
      </c>
      <c r="K1604" s="5">
        <f>Table1[[#This Row],[purpleair]]-Table1[[#This Row],[adjusted_weighted_FEM_avg]]</f>
        <v>-0.86802366158099709</v>
      </c>
      <c r="L1604" s="5">
        <f>ABS(Table1[[#This Row],[modulair_err]])</f>
        <v>2.1188876615809971</v>
      </c>
      <c r="M1604" s="5">
        <f>ABS(Table1[[#This Row],[purpleair_err]])</f>
        <v>0.86802366158099709</v>
      </c>
      <c r="N1604" s="5">
        <f>Table1[[#This Row],[modulair_err]]^2</f>
        <v>4.489684922400186</v>
      </c>
      <c r="O1604" s="5">
        <f>Table1[[#This Row],[purpleair_err]]^2</f>
        <v>0.7534650770644814</v>
      </c>
      <c r="P1604" s="5"/>
      <c r="Q1604" s="5"/>
    </row>
    <row r="1605" spans="1:17" x14ac:dyDescent="0.3">
      <c r="A1605" s="2">
        <v>45570.291666666701</v>
      </c>
      <c r="B1605" s="5">
        <v>4.2</v>
      </c>
      <c r="C1605" s="5">
        <v>4.7</v>
      </c>
      <c r="D1605" s="5">
        <v>2.2000000000000002</v>
      </c>
      <c r="E1605" s="5">
        <f t="shared" si="32"/>
        <v>3.7000000000000006</v>
      </c>
      <c r="F1605" s="5">
        <f>AVERAGE((Table1[[#This Row],[thermo]]*$S$7),(Table1[[#This Row],[1022]]*$T$7),( Table1[[#This Row],[1020]]*$U$7))</f>
        <v>3.9353765196263066</v>
      </c>
      <c r="G1605" s="5">
        <f>AVERAGE((Table1[[#This Row],[thermo]]*$S$8),(Table1[[#This Row],[1022]]*$T$8),( Table1[[#This Row],[1020]]*$U$8))</f>
        <v>3.7628924876535756</v>
      </c>
      <c r="H1605" s="5">
        <v>1.5</v>
      </c>
      <c r="I1605" s="7">
        <v>2.3307367000000001</v>
      </c>
      <c r="J1605" s="7">
        <f>Table1[[#This Row],[modulair]]-Table1[[#This Row],[adjusted_weighted_FEM_avg]]</f>
        <v>-2.2628924876535756</v>
      </c>
      <c r="K1605" s="5">
        <f>Table1[[#This Row],[purpleair]]-Table1[[#This Row],[adjusted_weighted_FEM_avg]]</f>
        <v>-1.4321557876535755</v>
      </c>
      <c r="L1605" s="5">
        <f>ABS(Table1[[#This Row],[modulair_err]])</f>
        <v>2.2628924876535756</v>
      </c>
      <c r="M1605" s="5">
        <f>ABS(Table1[[#This Row],[purpleair_err]])</f>
        <v>1.4321557876535755</v>
      </c>
      <c r="N1605" s="5">
        <f>Table1[[#This Row],[modulair_err]]^2</f>
        <v>5.1206824106789881</v>
      </c>
      <c r="O1605" s="5">
        <f>Table1[[#This Row],[purpleair_err]]^2</f>
        <v>2.0510702001096335</v>
      </c>
      <c r="P1605" s="5"/>
      <c r="Q1605" s="5"/>
    </row>
    <row r="1606" spans="1:17" x14ac:dyDescent="0.3">
      <c r="A1606" s="2">
        <v>45570.333333333299</v>
      </c>
      <c r="B1606" s="5">
        <v>-5.5</v>
      </c>
      <c r="C1606" s="5">
        <v>4.4000000000000004</v>
      </c>
      <c r="D1606" s="5">
        <v>0.5</v>
      </c>
      <c r="E1606" s="5">
        <f t="shared" si="32"/>
        <v>-0.19999999999999987</v>
      </c>
      <c r="F1606" s="5">
        <f>AVERAGE((Table1[[#This Row],[thermo]]*$S$7),(Table1[[#This Row],[1022]]*$T$7),( Table1[[#This Row],[1020]]*$U$7))</f>
        <v>1.6889420414203824</v>
      </c>
      <c r="G1606" s="5">
        <f>AVERAGE((Table1[[#This Row],[thermo]]*$S$8),(Table1[[#This Row],[1022]]*$T$8),( Table1[[#This Row],[1020]]*$U$8))</f>
        <v>0.45838464420197433</v>
      </c>
      <c r="H1606" s="5">
        <v>0.9</v>
      </c>
      <c r="I1606" s="7">
        <v>2.6339090000000001</v>
      </c>
      <c r="J1606" s="7">
        <f>Table1[[#This Row],[modulair]]-Table1[[#This Row],[adjusted_weighted_FEM_avg]]</f>
        <v>0.44161535579802569</v>
      </c>
      <c r="K1606" s="5">
        <f>Table1[[#This Row],[purpleair]]-Table1[[#This Row],[adjusted_weighted_FEM_avg]]</f>
        <v>2.1755243557980259</v>
      </c>
      <c r="L1606" s="5">
        <f>ABS(Table1[[#This Row],[modulair_err]])</f>
        <v>0.44161535579802569</v>
      </c>
      <c r="M1606" s="5">
        <f>ABS(Table1[[#This Row],[purpleair_err]])</f>
        <v>2.1755243557980259</v>
      </c>
      <c r="N1606" s="5">
        <f>Table1[[#This Row],[modulair_err]]^2</f>
        <v>0.19502412247661682</v>
      </c>
      <c r="O1606" s="5">
        <f>Table1[[#This Row],[purpleair_err]]^2</f>
        <v>4.7329062226704162</v>
      </c>
      <c r="P1606" s="5"/>
      <c r="Q1606" s="5"/>
    </row>
    <row r="1607" spans="1:17" x14ac:dyDescent="0.3">
      <c r="A1607" s="2">
        <v>45570.375</v>
      </c>
      <c r="B1607" s="5">
        <v>1.4</v>
      </c>
      <c r="C1607" s="5">
        <v>1.3</v>
      </c>
      <c r="D1607" s="5">
        <v>0.7</v>
      </c>
      <c r="E1607" s="5">
        <f t="shared" si="32"/>
        <v>1.1333333333333335</v>
      </c>
      <c r="F1607" s="5">
        <f>AVERAGE((Table1[[#This Row],[thermo]]*$S$7),(Table1[[#This Row],[1022]]*$T$7),( Table1[[#This Row],[1020]]*$U$7))</f>
        <v>1.1531147037918119</v>
      </c>
      <c r="G1607" s="5">
        <f>AVERAGE((Table1[[#This Row],[thermo]]*$S$8),(Table1[[#This Row],[1022]]*$T$8),( Table1[[#This Row],[1020]]*$U$8))</f>
        <v>1.1349121882691247</v>
      </c>
      <c r="H1607" s="5">
        <v>1.1000000000000001</v>
      </c>
      <c r="I1607" s="7">
        <v>2.997833</v>
      </c>
      <c r="J1607" s="7">
        <f>Table1[[#This Row],[modulair]]-Table1[[#This Row],[adjusted_weighted_FEM_avg]]</f>
        <v>-3.4912188269124567E-2</v>
      </c>
      <c r="K1607" s="5">
        <f>Table1[[#This Row],[purpleair]]-Table1[[#This Row],[adjusted_weighted_FEM_avg]]</f>
        <v>1.8629208117308753</v>
      </c>
      <c r="L1607" s="5">
        <f>ABS(Table1[[#This Row],[modulair_err]])</f>
        <v>3.4912188269124567E-2</v>
      </c>
      <c r="M1607" s="5">
        <f>ABS(Table1[[#This Row],[purpleair_err]])</f>
        <v>1.8629208117308753</v>
      </c>
      <c r="N1607" s="5">
        <f>Table1[[#This Row],[modulair_err]]^2</f>
        <v>1.2188608897387989E-3</v>
      </c>
      <c r="O1607" s="5">
        <f>Table1[[#This Row],[purpleair_err]]^2</f>
        <v>3.4704739507800233</v>
      </c>
      <c r="P1607" s="5"/>
      <c r="Q1607" s="5"/>
    </row>
    <row r="1608" spans="1:17" x14ac:dyDescent="0.3">
      <c r="A1608" s="2">
        <v>45570.416666666701</v>
      </c>
      <c r="B1608" s="5">
        <v>-2.2000000000000002</v>
      </c>
      <c r="C1608" s="5">
        <v>5.2</v>
      </c>
      <c r="D1608" s="5">
        <v>4.4000000000000004</v>
      </c>
      <c r="E1608" s="5">
        <f t="shared" si="32"/>
        <v>2.4666666666666668</v>
      </c>
      <c r="F1608" s="5">
        <f>AVERAGE((Table1[[#This Row],[thermo]]*$S$7),(Table1[[#This Row],[1022]]*$T$7),( Table1[[#This Row],[1020]]*$U$7))</f>
        <v>3.7500467819620198</v>
      </c>
      <c r="G1608" s="5">
        <f>AVERAGE((Table1[[#This Row],[thermo]]*$S$8),(Table1[[#This Row],[1022]]*$T$8),( Table1[[#This Row],[1020]]*$U$8))</f>
        <v>2.9315698845872746</v>
      </c>
      <c r="H1608" s="5">
        <v>0.9</v>
      </c>
      <c r="I1608" s="7">
        <v>3.1779199999999999</v>
      </c>
      <c r="J1608" s="7">
        <f>Table1[[#This Row],[modulair]]-Table1[[#This Row],[adjusted_weighted_FEM_avg]]</f>
        <v>-2.0315698845872747</v>
      </c>
      <c r="K1608" s="5">
        <f>Table1[[#This Row],[purpleair]]-Table1[[#This Row],[adjusted_weighted_FEM_avg]]</f>
        <v>0.24635011541272522</v>
      </c>
      <c r="L1608" s="5">
        <f>ABS(Table1[[#This Row],[modulair_err]])</f>
        <v>2.0315698845872747</v>
      </c>
      <c r="M1608" s="5">
        <f>ABS(Table1[[#This Row],[purpleair_err]])</f>
        <v>0.24635011541272522</v>
      </c>
      <c r="N1608" s="5">
        <f>Table1[[#This Row],[modulair_err]]^2</f>
        <v>4.1272761959619526</v>
      </c>
      <c r="O1608" s="5">
        <f>Table1[[#This Row],[purpleair_err]]^2</f>
        <v>6.0688379363863038E-2</v>
      </c>
      <c r="P1608" s="5"/>
      <c r="Q1608" s="5"/>
    </row>
    <row r="1609" spans="1:17" x14ac:dyDescent="0.3">
      <c r="A1609" s="2">
        <v>45570.458333333299</v>
      </c>
      <c r="B1609" s="5">
        <v>0.2</v>
      </c>
      <c r="C1609" s="5">
        <v>8.3000000000000007</v>
      </c>
      <c r="D1609" s="5">
        <v>3.9</v>
      </c>
      <c r="E1609" s="5">
        <f t="shared" si="32"/>
        <v>4.1333333333333337</v>
      </c>
      <c r="F1609" s="5">
        <f>AVERAGE((Table1[[#This Row],[thermo]]*$S$7),(Table1[[#This Row],[1022]]*$T$7),( Table1[[#This Row],[1020]]*$U$7))</f>
        <v>5.7523184555949465</v>
      </c>
      <c r="G1609" s="5">
        <f>AVERAGE((Table1[[#This Row],[thermo]]*$S$8),(Table1[[#This Row],[1022]]*$T$8),( Table1[[#This Row],[1020]]*$U$8))</f>
        <v>4.6875730660113577</v>
      </c>
      <c r="H1609" s="5">
        <v>1.4</v>
      </c>
      <c r="I1609" s="7">
        <v>3.7445119999999998</v>
      </c>
      <c r="J1609" s="7">
        <f>Table1[[#This Row],[modulair]]-Table1[[#This Row],[adjusted_weighted_FEM_avg]]</f>
        <v>-3.2875730660113578</v>
      </c>
      <c r="K1609" s="5">
        <f>Table1[[#This Row],[purpleair]]-Table1[[#This Row],[adjusted_weighted_FEM_avg]]</f>
        <v>-0.94306106601135786</v>
      </c>
      <c r="L1609" s="5">
        <f>ABS(Table1[[#This Row],[modulair_err]])</f>
        <v>3.2875730660113578</v>
      </c>
      <c r="M1609" s="5">
        <f>ABS(Table1[[#This Row],[purpleair_err]])</f>
        <v>0.94306106601135786</v>
      </c>
      <c r="N1609" s="5">
        <f>Table1[[#This Row],[modulair_err]]^2</f>
        <v>10.808136664363319</v>
      </c>
      <c r="O1609" s="5">
        <f>Table1[[#This Row],[purpleair_err]]^2</f>
        <v>0.88936417422647862</v>
      </c>
      <c r="P1609" s="5"/>
      <c r="Q1609" s="5"/>
    </row>
    <row r="1610" spans="1:17" x14ac:dyDescent="0.3">
      <c r="A1610" s="2">
        <v>45570.5</v>
      </c>
      <c r="B1610" s="5">
        <v>-1.4</v>
      </c>
      <c r="C1610" s="5">
        <v>7.7</v>
      </c>
      <c r="D1610" s="5">
        <v>-0.2</v>
      </c>
      <c r="E1610" s="5">
        <f t="shared" si="32"/>
        <v>2.0333333333333337</v>
      </c>
      <c r="F1610" s="5">
        <f>AVERAGE((Table1[[#This Row],[thermo]]*$S$7),(Table1[[#This Row],[1022]]*$T$7),( Table1[[#This Row],[1020]]*$U$7))</f>
        <v>4.0319033025060964</v>
      </c>
      <c r="G1610" s="5">
        <f>AVERAGE((Table1[[#This Row],[thermo]]*$S$8),(Table1[[#This Row],[1022]]*$T$8),( Table1[[#This Row],[1020]]*$U$8))</f>
        <v>2.694052560682362</v>
      </c>
      <c r="H1610" s="5">
        <v>2.1</v>
      </c>
      <c r="I1610" s="7">
        <v>4.2811190000000003</v>
      </c>
      <c r="J1610" s="7">
        <f>Table1[[#This Row],[modulair]]-Table1[[#This Row],[adjusted_weighted_FEM_avg]]</f>
        <v>-0.5940525606823619</v>
      </c>
      <c r="K1610" s="5">
        <f>Table1[[#This Row],[purpleair]]-Table1[[#This Row],[adjusted_weighted_FEM_avg]]</f>
        <v>1.5870664393176384</v>
      </c>
      <c r="L1610" s="5">
        <f>ABS(Table1[[#This Row],[modulair_err]])</f>
        <v>0.5940525606823619</v>
      </c>
      <c r="M1610" s="5">
        <f>ABS(Table1[[#This Row],[purpleair_err]])</f>
        <v>1.5870664393176384</v>
      </c>
      <c r="N1610" s="5">
        <f>Table1[[#This Row],[modulair_err]]^2</f>
        <v>0.35289844485327126</v>
      </c>
      <c r="O1610" s="5">
        <f>Table1[[#This Row],[purpleair_err]]^2</f>
        <v>2.5187798828083672</v>
      </c>
      <c r="P1610" s="5"/>
      <c r="Q1610" s="5"/>
    </row>
    <row r="1611" spans="1:17" x14ac:dyDescent="0.3">
      <c r="A1611" s="2">
        <v>45570.541666666701</v>
      </c>
      <c r="B1611" s="5">
        <v>0.2</v>
      </c>
      <c r="C1611" s="5">
        <v>4.2</v>
      </c>
      <c r="D1611" s="5">
        <v>6.7</v>
      </c>
      <c r="E1611" s="5">
        <f t="shared" si="32"/>
        <v>3.7000000000000006</v>
      </c>
      <c r="F1611" s="5">
        <f>AVERAGE((Table1[[#This Row],[thermo]]*$S$7),(Table1[[#This Row],[1022]]*$T$7),( Table1[[#This Row],[1020]]*$U$7))</f>
        <v>4.2154892718885009</v>
      </c>
      <c r="G1611" s="5">
        <f>AVERAGE((Table1[[#This Row],[thermo]]*$S$8),(Table1[[#This Row],[1022]]*$T$8),( Table1[[#This Row],[1020]]*$U$8))</f>
        <v>3.9135576916864228</v>
      </c>
      <c r="H1611" s="5">
        <v>2.1</v>
      </c>
      <c r="I1611" s="7">
        <v>4.6945370000000004</v>
      </c>
      <c r="J1611" s="7">
        <f>Table1[[#This Row],[modulair]]-Table1[[#This Row],[adjusted_weighted_FEM_avg]]</f>
        <v>-1.8135576916864227</v>
      </c>
      <c r="K1611" s="5">
        <f>Table1[[#This Row],[purpleair]]-Table1[[#This Row],[adjusted_weighted_FEM_avg]]</f>
        <v>0.78097930831357765</v>
      </c>
      <c r="L1611" s="5">
        <f>ABS(Table1[[#This Row],[modulair_err]])</f>
        <v>1.8135576916864227</v>
      </c>
      <c r="M1611" s="5">
        <f>ABS(Table1[[#This Row],[purpleair_err]])</f>
        <v>0.78097930831357765</v>
      </c>
      <c r="N1611" s="5">
        <f>Table1[[#This Row],[modulair_err]]^2</f>
        <v>3.2889915010749857</v>
      </c>
      <c r="O1611" s="5">
        <f>Table1[[#This Row],[purpleair_err]]^2</f>
        <v>0.60992868001395417</v>
      </c>
      <c r="P1611" s="5"/>
      <c r="Q1611" s="5"/>
    </row>
    <row r="1612" spans="1:17" x14ac:dyDescent="0.3">
      <c r="A1612" s="2">
        <v>45570.583333333299</v>
      </c>
      <c r="B1612" s="5">
        <v>2.1</v>
      </c>
      <c r="C1612" s="5">
        <v>4.5999999999999996</v>
      </c>
      <c r="D1612" s="5">
        <v>4.4000000000000004</v>
      </c>
      <c r="E1612" s="5">
        <f t="shared" si="32"/>
        <v>3.6999999999999997</v>
      </c>
      <c r="F1612" s="5">
        <f>AVERAGE((Table1[[#This Row],[thermo]]*$S$7),(Table1[[#This Row],[1022]]*$T$7),( Table1[[#This Row],[1020]]*$U$7))</f>
        <v>4.1293034209315325</v>
      </c>
      <c r="G1612" s="5">
        <f>AVERAGE((Table1[[#This Row],[thermo]]*$S$8),(Table1[[#This Row],[1022]]*$T$8),( Table1[[#This Row],[1020]]*$U$8))</f>
        <v>3.8561574970514854</v>
      </c>
      <c r="H1612" s="5">
        <v>1.1000000000000001</v>
      </c>
      <c r="I1612" s="7">
        <v>4.5032769999999998</v>
      </c>
      <c r="J1612" s="7">
        <f>Table1[[#This Row],[modulair]]-Table1[[#This Row],[adjusted_weighted_FEM_avg]]</f>
        <v>-2.7561574970514853</v>
      </c>
      <c r="K1612" s="5">
        <f>Table1[[#This Row],[purpleair]]-Table1[[#This Row],[adjusted_weighted_FEM_avg]]</f>
        <v>0.64711950294851439</v>
      </c>
      <c r="L1612" s="5">
        <f>ABS(Table1[[#This Row],[modulair_err]])</f>
        <v>2.7561574970514853</v>
      </c>
      <c r="M1612" s="5">
        <f>ABS(Table1[[#This Row],[purpleair_err]])</f>
        <v>0.64711950294851439</v>
      </c>
      <c r="N1612" s="5">
        <f>Table1[[#This Row],[modulair_err]]^2</f>
        <v>7.5964041485531082</v>
      </c>
      <c r="O1612" s="5">
        <f>Table1[[#This Row],[purpleair_err]]^2</f>
        <v>0.41876365109633235</v>
      </c>
      <c r="P1612" s="5"/>
      <c r="Q1612" s="5"/>
    </row>
    <row r="1613" spans="1:17" x14ac:dyDescent="0.3">
      <c r="A1613" s="2">
        <v>45570.625</v>
      </c>
      <c r="B1613" s="5">
        <v>1.5</v>
      </c>
      <c r="C1613" s="5">
        <v>-1.9</v>
      </c>
      <c r="D1613" s="5">
        <v>5.7</v>
      </c>
      <c r="E1613" s="5">
        <f t="shared" si="32"/>
        <v>1.7666666666666668</v>
      </c>
      <c r="F1613" s="5">
        <f>AVERAGE((Table1[[#This Row],[thermo]]*$S$7),(Table1[[#This Row],[1022]]*$T$7),( Table1[[#This Row],[1020]]*$U$7))</f>
        <v>0.73742700521428584</v>
      </c>
      <c r="G1613" s="5">
        <f>AVERAGE((Table1[[#This Row],[thermo]]*$S$8),(Table1[[#This Row],[1022]]*$T$8),( Table1[[#This Row],[1020]]*$U$8))</f>
        <v>1.4599787626088647</v>
      </c>
      <c r="H1613" s="5">
        <v>1</v>
      </c>
      <c r="I1613" s="7">
        <v>4.6661039999999998</v>
      </c>
      <c r="J1613" s="7">
        <f>Table1[[#This Row],[modulair]]-Table1[[#This Row],[adjusted_weighted_FEM_avg]]</f>
        <v>-0.45997876260886472</v>
      </c>
      <c r="K1613" s="5">
        <f>Table1[[#This Row],[purpleair]]-Table1[[#This Row],[adjusted_weighted_FEM_avg]]</f>
        <v>3.2061252373911353</v>
      </c>
      <c r="L1613" s="5">
        <f>ABS(Table1[[#This Row],[modulair_err]])</f>
        <v>0.45997876260886472</v>
      </c>
      <c r="M1613" s="5">
        <f>ABS(Table1[[#This Row],[purpleair_err]])</f>
        <v>3.2061252373911353</v>
      </c>
      <c r="N1613" s="5">
        <f>Table1[[#This Row],[modulair_err]]^2</f>
        <v>0.21158046205118233</v>
      </c>
      <c r="O1613" s="5">
        <f>Table1[[#This Row],[purpleair_err]]^2</f>
        <v>10.279239037836364</v>
      </c>
      <c r="P1613" s="5"/>
      <c r="Q1613" s="5"/>
    </row>
    <row r="1614" spans="1:17" x14ac:dyDescent="0.3">
      <c r="A1614" s="2">
        <v>45570.666666666701</v>
      </c>
      <c r="B1614" s="5">
        <v>-4.5999999999999996</v>
      </c>
      <c r="C1614" s="5">
        <v>3.4</v>
      </c>
      <c r="D1614" s="5">
        <v>5.4</v>
      </c>
      <c r="E1614" s="5">
        <f t="shared" si="32"/>
        <v>1.4000000000000004</v>
      </c>
      <c r="F1614" s="5">
        <f>AVERAGE((Table1[[#This Row],[thermo]]*$S$7),(Table1[[#This Row],[1022]]*$T$7),( Table1[[#This Row],[1020]]*$U$7))</f>
        <v>2.6133149284599289</v>
      </c>
      <c r="G1614" s="5">
        <f>AVERAGE((Table1[[#This Row],[thermo]]*$S$8),(Table1[[#This Row],[1022]]*$T$8),( Table1[[#This Row],[1020]]*$U$8))</f>
        <v>1.8657263446451366</v>
      </c>
      <c r="H1614" s="5">
        <v>0.7</v>
      </c>
      <c r="I1614" s="7">
        <v>4.5529900000000003</v>
      </c>
      <c r="J1614" s="7">
        <f>Table1[[#This Row],[modulair]]-Table1[[#This Row],[adjusted_weighted_FEM_avg]]</f>
        <v>-1.1657263446451367</v>
      </c>
      <c r="K1614" s="5">
        <f>Table1[[#This Row],[purpleair]]-Table1[[#This Row],[adjusted_weighted_FEM_avg]]</f>
        <v>2.6872636553548634</v>
      </c>
      <c r="L1614" s="5">
        <f>ABS(Table1[[#This Row],[modulair_err]])</f>
        <v>1.1657263446451367</v>
      </c>
      <c r="M1614" s="5">
        <f>ABS(Table1[[#This Row],[purpleair_err]])</f>
        <v>2.6872636553548634</v>
      </c>
      <c r="N1614" s="5">
        <f>Table1[[#This Row],[modulair_err]]^2</f>
        <v>1.358917910599712</v>
      </c>
      <c r="O1614" s="5">
        <f>Table1[[#This Row],[purpleair_err]]^2</f>
        <v>7.2213859533911826</v>
      </c>
      <c r="P1614" s="5"/>
      <c r="Q1614" s="5"/>
    </row>
    <row r="1615" spans="1:17" x14ac:dyDescent="0.3">
      <c r="A1615" s="2">
        <v>45570.708333333299</v>
      </c>
      <c r="B1615" s="5">
        <v>9.9</v>
      </c>
      <c r="C1615" s="5">
        <v>2.6</v>
      </c>
      <c r="D1615" s="5">
        <v>2.5</v>
      </c>
      <c r="E1615" s="5">
        <f t="shared" si="32"/>
        <v>5</v>
      </c>
      <c r="F1615" s="5">
        <f>AVERAGE((Table1[[#This Row],[thermo]]*$S$7),(Table1[[#This Row],[1022]]*$T$7),( Table1[[#This Row],[1020]]*$U$7))</f>
        <v>3.7880067065876317</v>
      </c>
      <c r="G1615" s="5">
        <f>AVERAGE((Table1[[#This Row],[thermo]]*$S$8),(Table1[[#This Row],[1022]]*$T$8),( Table1[[#This Row],[1020]]*$U$8))</f>
        <v>4.5528234077797451</v>
      </c>
      <c r="H1615" s="5">
        <v>0.8</v>
      </c>
      <c r="I1615" s="7">
        <v>4.2825300000000004</v>
      </c>
      <c r="J1615" s="7">
        <f>Table1[[#This Row],[modulair]]-Table1[[#This Row],[adjusted_weighted_FEM_avg]]</f>
        <v>-3.7528234077797453</v>
      </c>
      <c r="K1615" s="5">
        <f>Table1[[#This Row],[purpleair]]-Table1[[#This Row],[adjusted_weighted_FEM_avg]]</f>
        <v>-0.27029340777974475</v>
      </c>
      <c r="L1615" s="5">
        <f>ABS(Table1[[#This Row],[modulair_err]])</f>
        <v>3.7528234077797453</v>
      </c>
      <c r="M1615" s="5">
        <f>ABS(Table1[[#This Row],[purpleair_err]])</f>
        <v>0.27029340777974475</v>
      </c>
      <c r="N1615" s="5">
        <f>Table1[[#This Row],[modulair_err]]^2</f>
        <v>14.083683529979581</v>
      </c>
      <c r="O1615" s="5">
        <f>Table1[[#This Row],[purpleair_err]]^2</f>
        <v>7.3058526289187381E-2</v>
      </c>
      <c r="P1615" s="5"/>
      <c r="Q1615" s="5"/>
    </row>
    <row r="1616" spans="1:17" x14ac:dyDescent="0.3">
      <c r="A1616" s="2">
        <v>45570.75</v>
      </c>
      <c r="B1616" s="5">
        <v>14.7</v>
      </c>
      <c r="C1616" s="5">
        <v>0.7</v>
      </c>
      <c r="D1616" s="5">
        <v>1.4</v>
      </c>
      <c r="E1616" s="5">
        <f t="shared" si="32"/>
        <v>5.5999999999999988</v>
      </c>
      <c r="F1616" s="5">
        <f>AVERAGE((Table1[[#This Row],[thermo]]*$S$7),(Table1[[#This Row],[1022]]*$T$7),( Table1[[#This Row],[1020]]*$U$7))</f>
        <v>3.2214279366390257</v>
      </c>
      <c r="G1616" s="5">
        <f>AVERAGE((Table1[[#This Row],[thermo]]*$S$8),(Table1[[#This Row],[1022]]*$T$8),( Table1[[#This Row],[1020]]*$U$8))</f>
        <v>4.7309235510898038</v>
      </c>
      <c r="H1616" s="5">
        <v>1.1000000000000001</v>
      </c>
      <c r="I1616" s="7">
        <v>4.0976049999999997</v>
      </c>
      <c r="J1616" s="7">
        <f>Table1[[#This Row],[modulair]]-Table1[[#This Row],[adjusted_weighted_FEM_avg]]</f>
        <v>-3.6309235510898037</v>
      </c>
      <c r="K1616" s="5">
        <f>Table1[[#This Row],[purpleair]]-Table1[[#This Row],[adjusted_weighted_FEM_avg]]</f>
        <v>-0.63331855108980406</v>
      </c>
      <c r="L1616" s="5">
        <f>ABS(Table1[[#This Row],[modulair_err]])</f>
        <v>3.6309235510898037</v>
      </c>
      <c r="M1616" s="5">
        <f>ABS(Table1[[#This Row],[purpleair_err]])</f>
        <v>0.63331855108980406</v>
      </c>
      <c r="N1616" s="5">
        <f>Table1[[#This Row],[modulair_err]]^2</f>
        <v>13.183605833858591</v>
      </c>
      <c r="O1616" s="5">
        <f>Table1[[#This Row],[purpleair_err]]^2</f>
        <v>0.40109238715448875</v>
      </c>
      <c r="P1616" s="5"/>
      <c r="Q1616" s="5"/>
    </row>
    <row r="1617" spans="1:17" x14ac:dyDescent="0.3">
      <c r="A1617" s="2">
        <v>45570.791666666701</v>
      </c>
      <c r="B1617" s="5">
        <v>10.1</v>
      </c>
      <c r="C1617" s="5">
        <v>1.9</v>
      </c>
      <c r="D1617" s="5">
        <v>3.2</v>
      </c>
      <c r="E1617" s="5">
        <f t="shared" si="32"/>
        <v>5.0666666666666664</v>
      </c>
      <c r="F1617" s="5">
        <f>AVERAGE((Table1[[#This Row],[thermo]]*$S$7),(Table1[[#This Row],[1022]]*$T$7),( Table1[[#This Row],[1020]]*$U$7))</f>
        <v>3.6194099020993034</v>
      </c>
      <c r="G1617" s="5">
        <f>AVERAGE((Table1[[#This Row],[thermo]]*$S$8),(Table1[[#This Row],[1022]]*$T$8),( Table1[[#This Row],[1020]]*$U$8))</f>
        <v>4.546181589984676</v>
      </c>
      <c r="H1617" s="5">
        <v>1.5</v>
      </c>
      <c r="I1617" s="7">
        <v>4.1741849999999996</v>
      </c>
      <c r="J1617" s="7">
        <f>Table1[[#This Row],[modulair]]-Table1[[#This Row],[adjusted_weighted_FEM_avg]]</f>
        <v>-3.046181589984676</v>
      </c>
      <c r="K1617" s="5">
        <f>Table1[[#This Row],[purpleair]]-Table1[[#This Row],[adjusted_weighted_FEM_avg]]</f>
        <v>-0.37199658998467644</v>
      </c>
      <c r="L1617" s="5">
        <f>ABS(Table1[[#This Row],[modulair_err]])</f>
        <v>3.046181589984676</v>
      </c>
      <c r="M1617" s="5">
        <f>ABS(Table1[[#This Row],[purpleair_err]])</f>
        <v>0.37199658998467644</v>
      </c>
      <c r="N1617" s="5">
        <f>Table1[[#This Row],[modulair_err]]^2</f>
        <v>9.2792222791615693</v>
      </c>
      <c r="O1617" s="5">
        <f>Table1[[#This Row],[purpleair_err]]^2</f>
        <v>0.13838146296022746</v>
      </c>
      <c r="P1617" s="5"/>
      <c r="Q1617" s="5"/>
    </row>
    <row r="1618" spans="1:17" x14ac:dyDescent="0.3">
      <c r="A1618" s="2">
        <v>45570.833333333299</v>
      </c>
      <c r="B1618" s="5">
        <v>10.8</v>
      </c>
      <c r="C1618" s="5">
        <v>1.5</v>
      </c>
      <c r="D1618" s="5">
        <v>1.2</v>
      </c>
      <c r="E1618" s="5">
        <f t="shared" si="32"/>
        <v>4.5</v>
      </c>
      <c r="F1618" s="5">
        <f>AVERAGE((Table1[[#This Row],[thermo]]*$S$7),(Table1[[#This Row],[1022]]*$T$7),( Table1[[#This Row],[1020]]*$U$7))</f>
        <v>2.966444336004356</v>
      </c>
      <c r="G1618" s="5">
        <f>AVERAGE((Table1[[#This Row],[thermo]]*$S$8),(Table1[[#This Row],[1022]]*$T$8),( Table1[[#This Row],[1020]]*$U$8))</f>
        <v>3.9325307254912332</v>
      </c>
      <c r="H1618" s="5">
        <v>1.9</v>
      </c>
      <c r="I1618" s="7">
        <v>4.0611579999999998</v>
      </c>
      <c r="J1618" s="7">
        <f>Table1[[#This Row],[modulair]]-Table1[[#This Row],[adjusted_weighted_FEM_avg]]</f>
        <v>-2.0325307254912333</v>
      </c>
      <c r="K1618" s="5">
        <f>Table1[[#This Row],[purpleair]]-Table1[[#This Row],[adjusted_weighted_FEM_avg]]</f>
        <v>0.12862727450876665</v>
      </c>
      <c r="L1618" s="5">
        <f>ABS(Table1[[#This Row],[modulair_err]])</f>
        <v>2.0325307254912333</v>
      </c>
      <c r="M1618" s="5">
        <f>ABS(Table1[[#This Row],[purpleair_err]])</f>
        <v>0.12862727450876665</v>
      </c>
      <c r="N1618" s="5">
        <f>Table1[[#This Row],[modulair_err]]^2</f>
        <v>4.1311811500659186</v>
      </c>
      <c r="O1618" s="5">
        <f>Table1[[#This Row],[purpleair_err]]^2</f>
        <v>1.6544975747553613E-2</v>
      </c>
      <c r="P1618" s="5"/>
      <c r="Q1618" s="5"/>
    </row>
    <row r="1619" spans="1:17" x14ac:dyDescent="0.3">
      <c r="A1619" s="2">
        <v>45570.875</v>
      </c>
      <c r="B1619" s="5">
        <v>2.4</v>
      </c>
      <c r="C1619" s="5">
        <v>4.7</v>
      </c>
      <c r="D1619" s="5">
        <v>4.4000000000000004</v>
      </c>
      <c r="E1619" s="5">
        <f t="shared" si="32"/>
        <v>3.8333333333333335</v>
      </c>
      <c r="F1619" s="5">
        <f>AVERAGE((Table1[[#This Row],[thermo]]*$S$7),(Table1[[#This Row],[1022]]*$T$7),( Table1[[#This Row],[1020]]*$U$7))</f>
        <v>4.2353428207980839</v>
      </c>
      <c r="G1619" s="5">
        <f>AVERAGE((Table1[[#This Row],[thermo]]*$S$8),(Table1[[#This Row],[1022]]*$T$8),( Table1[[#This Row],[1020]]*$U$8))</f>
        <v>3.9784911877898943</v>
      </c>
      <c r="H1619" s="5">
        <v>1.5</v>
      </c>
      <c r="I1619" s="7">
        <v>3.559787</v>
      </c>
      <c r="J1619" s="7">
        <f>Table1[[#This Row],[modulair]]-Table1[[#This Row],[adjusted_weighted_FEM_avg]]</f>
        <v>-2.4784911877898943</v>
      </c>
      <c r="K1619" s="5">
        <f>Table1[[#This Row],[purpleair]]-Table1[[#This Row],[adjusted_weighted_FEM_avg]]</f>
        <v>-0.41870418778989427</v>
      </c>
      <c r="L1619" s="5">
        <f>ABS(Table1[[#This Row],[modulair_err]])</f>
        <v>2.4784911877898943</v>
      </c>
      <c r="M1619" s="5">
        <f>ABS(Table1[[#This Row],[purpleair_err]])</f>
        <v>0.41870418778989427</v>
      </c>
      <c r="N1619" s="5">
        <f>Table1[[#This Row],[modulair_err]]^2</f>
        <v>6.1429185679521607</v>
      </c>
      <c r="O1619" s="5">
        <f>Table1[[#This Row],[purpleair_err]]^2</f>
        <v>0.17531319687279504</v>
      </c>
      <c r="P1619" s="5"/>
      <c r="Q1619" s="5"/>
    </row>
    <row r="1620" spans="1:17" x14ac:dyDescent="0.3">
      <c r="A1620" s="2">
        <v>45570.916666666701</v>
      </c>
      <c r="B1620" s="5">
        <v>2.9</v>
      </c>
      <c r="C1620" s="5">
        <v>2.5</v>
      </c>
      <c r="D1620" s="5">
        <v>6.9</v>
      </c>
      <c r="E1620" s="5">
        <f t="shared" si="32"/>
        <v>4.1000000000000005</v>
      </c>
      <c r="F1620" s="5">
        <f>AVERAGE((Table1[[#This Row],[thermo]]*$S$7),(Table1[[#This Row],[1022]]*$T$7),( Table1[[#This Row],[1020]]*$U$7))</f>
        <v>3.7658296765526127</v>
      </c>
      <c r="G1620" s="5">
        <f>AVERAGE((Table1[[#This Row],[thermo]]*$S$8),(Table1[[#This Row],[1022]]*$T$8),( Table1[[#This Row],[1020]]*$U$8))</f>
        <v>4.0187972408593069</v>
      </c>
      <c r="H1620" s="5">
        <v>1.5</v>
      </c>
      <c r="I1620" s="7">
        <v>3.2885746999999999</v>
      </c>
      <c r="J1620" s="7">
        <f>Table1[[#This Row],[modulair]]-Table1[[#This Row],[adjusted_weighted_FEM_avg]]</f>
        <v>-2.5187972408593069</v>
      </c>
      <c r="K1620" s="5">
        <f>Table1[[#This Row],[purpleair]]-Table1[[#This Row],[adjusted_weighted_FEM_avg]]</f>
        <v>-0.73022254085930705</v>
      </c>
      <c r="L1620" s="5">
        <f>ABS(Table1[[#This Row],[modulair_err]])</f>
        <v>2.5187972408593069</v>
      </c>
      <c r="M1620" s="5">
        <f>ABS(Table1[[#This Row],[purpleair_err]])</f>
        <v>0.73022254085930705</v>
      </c>
      <c r="N1620" s="5">
        <f>Table1[[#This Row],[modulair_err]]^2</f>
        <v>6.3443395405604575</v>
      </c>
      <c r="O1620" s="5">
        <f>Table1[[#This Row],[purpleair_err]]^2</f>
        <v>0.53322495917902235</v>
      </c>
      <c r="P1620" s="5"/>
      <c r="Q1620" s="5"/>
    </row>
    <row r="1621" spans="1:17" x14ac:dyDescent="0.3">
      <c r="A1621" s="2">
        <v>45570.958333333299</v>
      </c>
      <c r="B1621" s="5">
        <v>16</v>
      </c>
      <c r="C1621" s="5">
        <v>3.5</v>
      </c>
      <c r="D1621" s="5">
        <v>-0.2</v>
      </c>
      <c r="E1621" s="5">
        <f t="shared" si="32"/>
        <v>6.4333333333333336</v>
      </c>
      <c r="F1621" s="5">
        <f>AVERAGE((Table1[[#This Row],[thermo]]*$S$7),(Table1[[#This Row],[1022]]*$T$7),( Table1[[#This Row],[1020]]*$U$7))</f>
        <v>4.5724765646789214</v>
      </c>
      <c r="G1621" s="5">
        <f>AVERAGE((Table1[[#This Row],[thermo]]*$S$8),(Table1[[#This Row],[1022]]*$T$8),( Table1[[#This Row],[1020]]*$U$8))</f>
        <v>5.7130363540691631</v>
      </c>
      <c r="H1621" s="5">
        <v>2.1</v>
      </c>
      <c r="I1621" s="7">
        <v>3.4138320000000002</v>
      </c>
      <c r="J1621" s="7">
        <f>Table1[[#This Row],[modulair]]-Table1[[#This Row],[adjusted_weighted_FEM_avg]]</f>
        <v>-3.613036354069163</v>
      </c>
      <c r="K1621" s="5">
        <f>Table1[[#This Row],[purpleair]]-Table1[[#This Row],[adjusted_weighted_FEM_avg]]</f>
        <v>-2.2992043540691629</v>
      </c>
      <c r="L1621" s="5">
        <f>ABS(Table1[[#This Row],[modulair_err]])</f>
        <v>3.613036354069163</v>
      </c>
      <c r="M1621" s="5">
        <f>ABS(Table1[[#This Row],[purpleair_err]])</f>
        <v>2.2992043540691629</v>
      </c>
      <c r="N1621" s="5">
        <f>Table1[[#This Row],[modulair_err]]^2</f>
        <v>13.05403169582539</v>
      </c>
      <c r="O1621" s="5">
        <f>Table1[[#This Row],[purpleair_err]]^2</f>
        <v>5.2863406617705966</v>
      </c>
      <c r="P1621" s="5"/>
      <c r="Q1621" s="5"/>
    </row>
    <row r="1622" spans="1:17" x14ac:dyDescent="0.3">
      <c r="A1622" s="2">
        <v>45571</v>
      </c>
      <c r="B1622" s="5">
        <v>19.8</v>
      </c>
      <c r="C1622" s="5">
        <v>3.1</v>
      </c>
      <c r="D1622" s="5">
        <v>-3.4</v>
      </c>
      <c r="E1622" s="5">
        <f t="shared" si="32"/>
        <v>6.5000000000000009</v>
      </c>
      <c r="F1622" s="5">
        <f>AVERAGE((Table1[[#This Row],[thermo]]*$S$7),(Table1[[#This Row],[1022]]*$T$7),( Table1[[#This Row],[1020]]*$U$7))</f>
        <v>4.1085157849691667</v>
      </c>
      <c r="G1622" s="5">
        <f>AVERAGE((Table1[[#This Row],[thermo]]*$S$8),(Table1[[#This Row],[1022]]*$T$8),( Table1[[#This Row],[1020]]*$U$8))</f>
        <v>5.5577197505393032</v>
      </c>
      <c r="H1622" s="5">
        <v>2.1</v>
      </c>
      <c r="I1622" s="7">
        <v>3.0220612999999998</v>
      </c>
      <c r="J1622" s="7">
        <f>Table1[[#This Row],[modulair]]-Table1[[#This Row],[adjusted_weighted_FEM_avg]]</f>
        <v>-3.4577197505393031</v>
      </c>
      <c r="K1622" s="5">
        <f>Table1[[#This Row],[purpleair]]-Table1[[#This Row],[adjusted_weighted_FEM_avg]]</f>
        <v>-2.5356584505393034</v>
      </c>
      <c r="L1622" s="5">
        <f>ABS(Table1[[#This Row],[modulair_err]])</f>
        <v>3.4577197505393031</v>
      </c>
      <c r="M1622" s="5">
        <f>ABS(Table1[[#This Row],[purpleair_err]])</f>
        <v>2.5356584505393034</v>
      </c>
      <c r="N1622" s="5">
        <f>Table1[[#This Row],[modulair_err]]^2</f>
        <v>11.95582587326958</v>
      </c>
      <c r="O1622" s="5">
        <f>Table1[[#This Row],[purpleair_err]]^2</f>
        <v>6.4295637777913806</v>
      </c>
      <c r="P1622" s="5"/>
      <c r="Q1622" s="5"/>
    </row>
    <row r="1623" spans="1:17" x14ac:dyDescent="0.3">
      <c r="A1623" s="2">
        <v>45571.041666666701</v>
      </c>
      <c r="B1623" s="5">
        <v>5.3</v>
      </c>
      <c r="C1623" s="5">
        <v>3</v>
      </c>
      <c r="D1623" s="5">
        <v>10.5</v>
      </c>
      <c r="E1623" s="5">
        <f t="shared" si="32"/>
        <v>6.2666666666666666</v>
      </c>
      <c r="F1623" s="5">
        <f>AVERAGE((Table1[[#This Row],[thermo]]*$S$7),(Table1[[#This Row],[1022]]*$T$7),( Table1[[#This Row],[1020]]*$U$7))</f>
        <v>5.4270498559628919</v>
      </c>
      <c r="G1623" s="5">
        <f>AVERAGE((Table1[[#This Row],[thermo]]*$S$8),(Table1[[#This Row],[1022]]*$T$8),( Table1[[#This Row],[1020]]*$U$8))</f>
        <v>6.0288425051566072</v>
      </c>
      <c r="H1623" s="5">
        <v>2.1</v>
      </c>
      <c r="I1623" s="7">
        <v>2.7972079999999999</v>
      </c>
      <c r="J1623" s="7">
        <f>Table1[[#This Row],[modulair]]-Table1[[#This Row],[adjusted_weighted_FEM_avg]]</f>
        <v>-3.9288425051566072</v>
      </c>
      <c r="K1623" s="5">
        <f>Table1[[#This Row],[purpleair]]-Table1[[#This Row],[adjusted_weighted_FEM_avg]]</f>
        <v>-3.2316345051566073</v>
      </c>
      <c r="L1623" s="5">
        <f>ABS(Table1[[#This Row],[modulair_err]])</f>
        <v>3.9288425051566072</v>
      </c>
      <c r="M1623" s="5">
        <f>ABS(Table1[[#This Row],[purpleair_err]])</f>
        <v>3.2316345051566073</v>
      </c>
      <c r="N1623" s="5">
        <f>Table1[[#This Row],[modulair_err]]^2</f>
        <v>15.435803430325246</v>
      </c>
      <c r="O1623" s="5">
        <f>Table1[[#This Row],[purpleair_err]]^2</f>
        <v>10.443461574918791</v>
      </c>
      <c r="P1623" s="5"/>
      <c r="Q1623" s="5"/>
    </row>
    <row r="1624" spans="1:17" x14ac:dyDescent="0.3">
      <c r="A1624" s="2">
        <v>45571.083333333299</v>
      </c>
      <c r="B1624" s="5">
        <v>-1.1000000000000001</v>
      </c>
      <c r="C1624" s="5">
        <v>-1</v>
      </c>
      <c r="D1624" s="5">
        <v>5.0999999999999996</v>
      </c>
      <c r="E1624" s="5">
        <f t="shared" si="32"/>
        <v>0.99999999999999989</v>
      </c>
      <c r="F1624" s="5">
        <f>AVERAGE((Table1[[#This Row],[thermo]]*$S$7),(Table1[[#This Row],[1022]]*$T$7),( Table1[[#This Row],[1020]]*$U$7))</f>
        <v>0.64593525762282178</v>
      </c>
      <c r="G1624" s="5">
        <f>AVERAGE((Table1[[#This Row],[thermo]]*$S$8),(Table1[[#This Row],[1022]]*$T$8),( Table1[[#This Row],[1020]]*$U$8))</f>
        <v>0.92763438273167542</v>
      </c>
      <c r="H1624" s="5">
        <v>1.9</v>
      </c>
      <c r="I1624" s="7">
        <v>2.4942875999999998</v>
      </c>
      <c r="J1624" s="7">
        <f>Table1[[#This Row],[modulair]]-Table1[[#This Row],[adjusted_weighted_FEM_avg]]</f>
        <v>0.97236561726832449</v>
      </c>
      <c r="K1624" s="5">
        <f>Table1[[#This Row],[purpleair]]-Table1[[#This Row],[adjusted_weighted_FEM_avg]]</f>
        <v>1.5666532172683243</v>
      </c>
      <c r="L1624" s="5">
        <f>ABS(Table1[[#This Row],[modulair_err]])</f>
        <v>0.97236561726832449</v>
      </c>
      <c r="M1624" s="5">
        <f>ABS(Table1[[#This Row],[purpleair_err]])</f>
        <v>1.5666532172683243</v>
      </c>
      <c r="N1624" s="5">
        <f>Table1[[#This Row],[modulair_err]]^2</f>
        <v>0.94549489364560968</v>
      </c>
      <c r="O1624" s="5">
        <f>Table1[[#This Row],[purpleair_err]]^2</f>
        <v>2.4544023031771913</v>
      </c>
      <c r="P1624" s="5"/>
      <c r="Q1624" s="5"/>
    </row>
    <row r="1625" spans="1:17" x14ac:dyDescent="0.3">
      <c r="A1625" s="2">
        <v>45571.125</v>
      </c>
      <c r="B1625" s="5">
        <v>2.1</v>
      </c>
      <c r="C1625" s="5">
        <v>-2</v>
      </c>
      <c r="D1625" s="5">
        <v>1.4</v>
      </c>
      <c r="E1625" s="5">
        <f t="shared" si="32"/>
        <v>0.5</v>
      </c>
      <c r="F1625" s="5">
        <f>AVERAGE((Table1[[#This Row],[thermo]]*$S$7),(Table1[[#This Row],[1022]]*$T$7),( Table1[[#This Row],[1020]]*$U$7))</f>
        <v>-0.39077006824303101</v>
      </c>
      <c r="G1625" s="5">
        <f>AVERAGE((Table1[[#This Row],[thermo]]*$S$8),(Table1[[#This Row],[1022]]*$T$8),( Table1[[#This Row],[1020]]*$U$8))</f>
        <v>0.2043640804927386</v>
      </c>
      <c r="H1625" s="5">
        <v>2.1</v>
      </c>
      <c r="I1625" s="7">
        <v>2.4004427000000002</v>
      </c>
      <c r="J1625" s="7">
        <f>Table1[[#This Row],[modulair]]-Table1[[#This Row],[adjusted_weighted_FEM_avg]]</f>
        <v>1.8956359195072614</v>
      </c>
      <c r="K1625" s="5">
        <f>Table1[[#This Row],[purpleair]]-Table1[[#This Row],[adjusted_weighted_FEM_avg]]</f>
        <v>2.1960786195072615</v>
      </c>
      <c r="L1625" s="5">
        <f>ABS(Table1[[#This Row],[modulair_err]])</f>
        <v>1.8956359195072614</v>
      </c>
      <c r="M1625" s="5">
        <f>ABS(Table1[[#This Row],[purpleair_err]])</f>
        <v>2.1960786195072615</v>
      </c>
      <c r="N1625" s="5">
        <f>Table1[[#This Row],[modulair_err]]^2</f>
        <v>3.5934355393261406</v>
      </c>
      <c r="O1625" s="5">
        <f>Table1[[#This Row],[purpleair_err]]^2</f>
        <v>4.822761303056919</v>
      </c>
      <c r="P1625" s="5"/>
      <c r="Q1625" s="5"/>
    </row>
    <row r="1626" spans="1:17" x14ac:dyDescent="0.3">
      <c r="A1626" s="2">
        <v>45571.166666666701</v>
      </c>
      <c r="B1626" s="5">
        <v>-1.8</v>
      </c>
      <c r="C1626" s="5">
        <v>-0.1</v>
      </c>
      <c r="D1626" s="5">
        <v>2.2000000000000002</v>
      </c>
      <c r="E1626" s="5">
        <f t="shared" si="32"/>
        <v>0.10000000000000002</v>
      </c>
      <c r="F1626" s="5">
        <f>AVERAGE((Table1[[#This Row],[thermo]]*$S$7),(Table1[[#This Row],[1022]]*$T$7),( Table1[[#This Row],[1020]]*$U$7))</f>
        <v>0.24386918187090564</v>
      </c>
      <c r="G1626" s="5">
        <f>AVERAGE((Table1[[#This Row],[thermo]]*$S$8),(Table1[[#This Row],[1022]]*$T$8),( Table1[[#This Row],[1020]]*$U$8))</f>
        <v>0.17483499744190981</v>
      </c>
      <c r="H1626" s="5">
        <v>2</v>
      </c>
      <c r="I1626" s="7">
        <v>2.3895393</v>
      </c>
      <c r="J1626" s="7">
        <f>Table1[[#This Row],[modulair]]-Table1[[#This Row],[adjusted_weighted_FEM_avg]]</f>
        <v>1.8251650025580901</v>
      </c>
      <c r="K1626" s="5">
        <f>Table1[[#This Row],[purpleair]]-Table1[[#This Row],[adjusted_weighted_FEM_avg]]</f>
        <v>2.2147043025580904</v>
      </c>
      <c r="L1626" s="5">
        <f>ABS(Table1[[#This Row],[modulair_err]])</f>
        <v>1.8251650025580901</v>
      </c>
      <c r="M1626" s="5">
        <f>ABS(Table1[[#This Row],[purpleair_err]])</f>
        <v>2.2147043025580904</v>
      </c>
      <c r="N1626" s="5">
        <f>Table1[[#This Row],[modulair_err]]^2</f>
        <v>3.3312272865628731</v>
      </c>
      <c r="O1626" s="5">
        <f>Table1[[#This Row],[purpleair_err]]^2</f>
        <v>4.9049151477693176</v>
      </c>
      <c r="P1626" s="5"/>
      <c r="Q1626" s="5"/>
    </row>
    <row r="1627" spans="1:17" x14ac:dyDescent="0.3">
      <c r="A1627" s="2">
        <v>45571.208333333299</v>
      </c>
      <c r="B1627" s="5">
        <v>-1</v>
      </c>
      <c r="C1627" s="5">
        <v>0.4</v>
      </c>
      <c r="D1627" s="5">
        <v>7.9</v>
      </c>
      <c r="E1627" s="5">
        <f t="shared" si="32"/>
        <v>2.4333333333333336</v>
      </c>
      <c r="F1627" s="5">
        <f>AVERAGE((Table1[[#This Row],[thermo]]*$S$7),(Table1[[#This Row],[1022]]*$T$7),( Table1[[#This Row],[1020]]*$U$7))</f>
        <v>2.2110950623195116</v>
      </c>
      <c r="G1627" s="5">
        <f>AVERAGE((Table1[[#This Row],[thermo]]*$S$8),(Table1[[#This Row],[1022]]*$T$8),( Table1[[#This Row],[1020]]*$U$8))</f>
        <v>2.4228126526139393</v>
      </c>
      <c r="H1627" s="5">
        <v>2.2000000000000002</v>
      </c>
      <c r="I1627" s="7">
        <v>2.3475799999999998</v>
      </c>
      <c r="J1627" s="7">
        <f>Table1[[#This Row],[modulair]]-Table1[[#This Row],[adjusted_weighted_FEM_avg]]</f>
        <v>-0.22281265261393912</v>
      </c>
      <c r="K1627" s="5">
        <f>Table1[[#This Row],[purpleair]]-Table1[[#This Row],[adjusted_weighted_FEM_avg]]</f>
        <v>-7.5232652613939521E-2</v>
      </c>
      <c r="L1627" s="5">
        <f>ABS(Table1[[#This Row],[modulair_err]])</f>
        <v>0.22281265261393912</v>
      </c>
      <c r="M1627" s="5">
        <f>ABS(Table1[[#This Row],[purpleair_err]])</f>
        <v>7.5232652613939521E-2</v>
      </c>
      <c r="N1627" s="5">
        <f>Table1[[#This Row],[modulair_err]]^2</f>
        <v>4.964547816485991E-2</v>
      </c>
      <c r="O1627" s="5">
        <f>Table1[[#This Row],[purpleair_err]]^2</f>
        <v>5.6599520193297012E-3</v>
      </c>
      <c r="P1627" s="5"/>
      <c r="Q1627" s="5"/>
    </row>
    <row r="1628" spans="1:17" x14ac:dyDescent="0.3">
      <c r="A1628" s="2">
        <v>45571.25</v>
      </c>
      <c r="B1628" s="5">
        <v>1.9</v>
      </c>
      <c r="C1628" s="5">
        <v>-1.1000000000000001</v>
      </c>
      <c r="D1628" s="5">
        <v>6.2</v>
      </c>
      <c r="E1628" s="5">
        <f t="shared" si="32"/>
        <v>2.3333333333333335</v>
      </c>
      <c r="F1628" s="5">
        <f>AVERAGE((Table1[[#This Row],[thermo]]*$S$7),(Table1[[#This Row],[1022]]*$T$7),( Table1[[#This Row],[1020]]*$U$7))</f>
        <v>1.3890709362616722</v>
      </c>
      <c r="G1628" s="5">
        <f>AVERAGE((Table1[[#This Row],[thermo]]*$S$8),(Table1[[#This Row],[1022]]*$T$8),( Table1[[#This Row],[1020]]*$U$8))</f>
        <v>2.0550798746774266</v>
      </c>
      <c r="H1628" s="5">
        <v>2.1</v>
      </c>
      <c r="I1628" s="7">
        <v>2.1384053000000001</v>
      </c>
      <c r="J1628" s="7">
        <f>Table1[[#This Row],[modulair]]-Table1[[#This Row],[adjusted_weighted_FEM_avg]]</f>
        <v>4.4920125322573501E-2</v>
      </c>
      <c r="K1628" s="5">
        <f>Table1[[#This Row],[purpleair]]-Table1[[#This Row],[adjusted_weighted_FEM_avg]]</f>
        <v>8.3325425322573476E-2</v>
      </c>
      <c r="L1628" s="5">
        <f>ABS(Table1[[#This Row],[modulair_err]])</f>
        <v>4.4920125322573501E-2</v>
      </c>
      <c r="M1628" s="5">
        <f>ABS(Table1[[#This Row],[purpleair_err]])</f>
        <v>8.3325425322573476E-2</v>
      </c>
      <c r="N1628" s="5">
        <f>Table1[[#This Row],[modulair_err]]^2</f>
        <v>2.017817658995709E-3</v>
      </c>
      <c r="O1628" s="5">
        <f>Table1[[#This Row],[purpleair_err]]^2</f>
        <v>6.9431265051877692E-3</v>
      </c>
      <c r="P1628" s="5"/>
      <c r="Q1628" s="5"/>
    </row>
    <row r="1629" spans="1:17" x14ac:dyDescent="0.3">
      <c r="A1629" s="2">
        <v>45571.291666666701</v>
      </c>
      <c r="B1629" s="5">
        <v>-7.4</v>
      </c>
      <c r="C1629" s="5">
        <v>3.3</v>
      </c>
      <c r="D1629" s="5">
        <v>-0.7</v>
      </c>
      <c r="E1629" s="5">
        <f t="shared" si="32"/>
        <v>-1.6000000000000003</v>
      </c>
      <c r="F1629" s="5">
        <f>AVERAGE((Table1[[#This Row],[thermo]]*$S$7),(Table1[[#This Row],[1022]]*$T$7),( Table1[[#This Row],[1020]]*$U$7))</f>
        <v>0.42850717273466749</v>
      </c>
      <c r="G1629" s="5">
        <f>AVERAGE((Table1[[#This Row],[thermo]]*$S$8),(Table1[[#This Row],[1022]]*$T$8),( Table1[[#This Row],[1020]]*$U$8))</f>
        <v>-0.89118162520628275</v>
      </c>
      <c r="H1629" s="5">
        <v>3.3</v>
      </c>
      <c r="I1629" s="7">
        <v>2.6722959999999998</v>
      </c>
      <c r="J1629" s="7">
        <f>Table1[[#This Row],[modulair]]-Table1[[#This Row],[adjusted_weighted_FEM_avg]]</f>
        <v>4.1911816252062826</v>
      </c>
      <c r="K1629" s="5">
        <f>Table1[[#This Row],[purpleair]]-Table1[[#This Row],[adjusted_weighted_FEM_avg]]</f>
        <v>3.5634776252062825</v>
      </c>
      <c r="L1629" s="5">
        <f>ABS(Table1[[#This Row],[modulair_err]])</f>
        <v>4.1911816252062826</v>
      </c>
      <c r="M1629" s="5">
        <f>ABS(Table1[[#This Row],[purpleair_err]])</f>
        <v>3.5634776252062825</v>
      </c>
      <c r="N1629" s="5">
        <f>Table1[[#This Row],[modulair_err]]^2</f>
        <v>17.566003415466778</v>
      </c>
      <c r="O1629" s="5">
        <f>Table1[[#This Row],[purpleair_err]]^2</f>
        <v>12.698372785345807</v>
      </c>
      <c r="P1629" s="5"/>
      <c r="Q1629" s="5"/>
    </row>
    <row r="1630" spans="1:17" x14ac:dyDescent="0.3">
      <c r="A1630" s="2">
        <v>45571.333333333299</v>
      </c>
      <c r="B1630" s="5">
        <v>-15.2</v>
      </c>
      <c r="C1630" s="5">
        <v>3.5</v>
      </c>
      <c r="D1630" s="5">
        <v>15.9</v>
      </c>
      <c r="E1630" s="5">
        <f t="shared" si="32"/>
        <v>1.4000000000000004</v>
      </c>
      <c r="F1630" s="5">
        <f>AVERAGE((Table1[[#This Row],[thermo]]*$S$7),(Table1[[#This Row],[1022]]*$T$7),( Table1[[#This Row],[1020]]*$U$7))</f>
        <v>3.7666074547165476</v>
      </c>
      <c r="G1630" s="5">
        <f>AVERAGE((Table1[[#This Row],[thermo]]*$S$8),(Table1[[#This Row],[1022]]*$T$8),( Table1[[#This Row],[1020]]*$U$8))</f>
        <v>2.389212105331858</v>
      </c>
      <c r="H1630" s="5">
        <v>3.5</v>
      </c>
      <c r="I1630" s="7">
        <v>3.9001899999999998</v>
      </c>
      <c r="J1630" s="7">
        <f>Table1[[#This Row],[modulair]]-Table1[[#This Row],[adjusted_weighted_FEM_avg]]</f>
        <v>1.110787894668142</v>
      </c>
      <c r="K1630" s="5">
        <f>Table1[[#This Row],[purpleair]]-Table1[[#This Row],[adjusted_weighted_FEM_avg]]</f>
        <v>1.5109778946681418</v>
      </c>
      <c r="L1630" s="5">
        <f>ABS(Table1[[#This Row],[modulair_err]])</f>
        <v>1.110787894668142</v>
      </c>
      <c r="M1630" s="5">
        <f>ABS(Table1[[#This Row],[purpleair_err]])</f>
        <v>1.5109778946681418</v>
      </c>
      <c r="N1630" s="5">
        <f>Table1[[#This Row],[modulair_err]]^2</f>
        <v>1.2338497469412832</v>
      </c>
      <c r="O1630" s="5">
        <f>Table1[[#This Row],[purpleair_err]]^2</f>
        <v>2.2830541981757704</v>
      </c>
      <c r="P1630" s="5"/>
      <c r="Q1630" s="5"/>
    </row>
    <row r="1631" spans="1:17" x14ac:dyDescent="0.3">
      <c r="A1631" s="2">
        <v>45571.375</v>
      </c>
      <c r="B1631" s="5">
        <v>-16.5</v>
      </c>
      <c r="C1631" s="5">
        <v>4.4000000000000004</v>
      </c>
      <c r="D1631" s="5">
        <v>6.4</v>
      </c>
      <c r="E1631" s="5">
        <f t="shared" si="32"/>
        <v>-1.8999999999999997</v>
      </c>
      <c r="F1631" s="5">
        <f>AVERAGE((Table1[[#This Row],[thermo]]*$S$7),(Table1[[#This Row],[1022]]*$T$7),( Table1[[#This Row],[1020]]*$U$7))</f>
        <v>1.4657968641357115</v>
      </c>
      <c r="G1631" s="5">
        <f>AVERAGE((Table1[[#This Row],[thermo]]*$S$8),(Table1[[#This Row],[1022]]*$T$8),( Table1[[#This Row],[1020]]*$U$8))</f>
        <v>-0.6417831412468683</v>
      </c>
      <c r="H1631" s="5">
        <v>3.8</v>
      </c>
      <c r="I1631" s="7">
        <v>4.5773260000000002</v>
      </c>
      <c r="J1631" s="7">
        <f>Table1[[#This Row],[modulair]]-Table1[[#This Row],[adjusted_weighted_FEM_avg]]</f>
        <v>4.4417831412468685</v>
      </c>
      <c r="K1631" s="5">
        <f>Table1[[#This Row],[purpleair]]-Table1[[#This Row],[adjusted_weighted_FEM_avg]]</f>
        <v>5.2191091412468689</v>
      </c>
      <c r="L1631" s="5">
        <f>ABS(Table1[[#This Row],[modulair_err]])</f>
        <v>4.4417831412468685</v>
      </c>
      <c r="M1631" s="5">
        <f>ABS(Table1[[#This Row],[purpleair_err]])</f>
        <v>5.2191091412468689</v>
      </c>
      <c r="N1631" s="5">
        <f>Table1[[#This Row],[modulair_err]]^2</f>
        <v>19.729437473864898</v>
      </c>
      <c r="O1631" s="5">
        <f>Table1[[#This Row],[purpleair_err]]^2</f>
        <v>27.239100228246627</v>
      </c>
      <c r="P1631" s="5"/>
      <c r="Q1631" s="5"/>
    </row>
    <row r="1632" spans="1:17" x14ac:dyDescent="0.3">
      <c r="A1632" s="2">
        <v>45571.416666666701</v>
      </c>
      <c r="B1632" s="5">
        <v>-11.4</v>
      </c>
      <c r="C1632" s="5">
        <v>6.3</v>
      </c>
      <c r="D1632" s="5">
        <v>8.6</v>
      </c>
      <c r="E1632" s="5">
        <f t="shared" si="32"/>
        <v>1.1666666666666663</v>
      </c>
      <c r="F1632" s="5">
        <f>AVERAGE((Table1[[#This Row],[thermo]]*$S$7),(Table1[[#This Row],[1022]]*$T$7),( Table1[[#This Row],[1020]]*$U$7))</f>
        <v>3.9802808850346665</v>
      </c>
      <c r="G1632" s="5">
        <f>AVERAGE((Table1[[#This Row],[thermo]]*$S$8),(Table1[[#This Row],[1022]]*$T$8),( Table1[[#This Row],[1020]]*$U$8))</f>
        <v>2.224435635095237</v>
      </c>
      <c r="H1632" s="5">
        <v>5</v>
      </c>
      <c r="I1632" s="7">
        <v>5.8972689999999997</v>
      </c>
      <c r="J1632" s="7">
        <f>Table1[[#This Row],[modulair]]-Table1[[#This Row],[adjusted_weighted_FEM_avg]]</f>
        <v>2.775564364904763</v>
      </c>
      <c r="K1632" s="5">
        <f>Table1[[#This Row],[purpleair]]-Table1[[#This Row],[adjusted_weighted_FEM_avg]]</f>
        <v>3.6728333649047626</v>
      </c>
      <c r="L1632" s="5">
        <f>ABS(Table1[[#This Row],[modulair_err]])</f>
        <v>2.775564364904763</v>
      </c>
      <c r="M1632" s="5">
        <f>ABS(Table1[[#This Row],[purpleair_err]])</f>
        <v>3.6728333649047626</v>
      </c>
      <c r="N1632" s="5">
        <f>Table1[[#This Row],[modulair_err]]^2</f>
        <v>7.7037575437291803</v>
      </c>
      <c r="O1632" s="5">
        <f>Table1[[#This Row],[purpleair_err]]^2</f>
        <v>13.489704926357641</v>
      </c>
      <c r="P1632" s="5"/>
      <c r="Q1632" s="5"/>
    </row>
    <row r="1633" spans="1:17" x14ac:dyDescent="0.3">
      <c r="A1633" s="2">
        <v>45571.458333333299</v>
      </c>
      <c r="B1633" s="5">
        <v>3.2</v>
      </c>
      <c r="C1633" s="5">
        <v>2.2999999999999998</v>
      </c>
      <c r="D1633" s="5">
        <v>3.9</v>
      </c>
      <c r="E1633" s="5">
        <f t="shared" si="32"/>
        <v>3.1333333333333333</v>
      </c>
      <c r="F1633" s="5">
        <f>AVERAGE((Table1[[#This Row],[thermo]]*$S$7),(Table1[[#This Row],[1022]]*$T$7),( Table1[[#This Row],[1020]]*$U$7))</f>
        <v>2.8859141031994775</v>
      </c>
      <c r="G1633" s="5">
        <f>AVERAGE((Table1[[#This Row],[thermo]]*$S$8),(Table1[[#This Row],[1022]]*$T$8),( Table1[[#This Row],[1020]]*$U$8))</f>
        <v>3.0574507847867785</v>
      </c>
      <c r="H1633" s="5">
        <v>14.1</v>
      </c>
      <c r="I1633" s="7">
        <v>12.674588999999999</v>
      </c>
      <c r="J1633" s="7">
        <f>Table1[[#This Row],[modulair]]-Table1[[#This Row],[adjusted_weighted_FEM_avg]]</f>
        <v>11.042549215213221</v>
      </c>
      <c r="K1633" s="5">
        <f>Table1[[#This Row],[purpleair]]-Table1[[#This Row],[adjusted_weighted_FEM_avg]]</f>
        <v>9.6171382152132203</v>
      </c>
      <c r="L1633" s="5">
        <f>ABS(Table1[[#This Row],[modulair_err]])</f>
        <v>11.042549215213221</v>
      </c>
      <c r="M1633" s="5">
        <f>ABS(Table1[[#This Row],[purpleair_err]])</f>
        <v>9.6171382152132203</v>
      </c>
      <c r="N1633" s="5">
        <f>Table1[[#This Row],[modulair_err]]^2</f>
        <v>121.93789317040611</v>
      </c>
      <c r="O1633" s="5">
        <f>Table1[[#This Row],[purpleair_err]]^2</f>
        <v>92.489347450514529</v>
      </c>
      <c r="P1633" s="5"/>
      <c r="Q1633" s="5"/>
    </row>
    <row r="1634" spans="1:17" x14ac:dyDescent="0.3">
      <c r="A1634" s="2">
        <v>45571.5</v>
      </c>
      <c r="B1634" s="5">
        <v>9.3000000000000007</v>
      </c>
      <c r="C1634" s="5">
        <v>11</v>
      </c>
      <c r="D1634" s="5">
        <v>16.899999999999999</v>
      </c>
      <c r="E1634" s="5">
        <f t="shared" si="32"/>
        <v>12.4</v>
      </c>
      <c r="F1634" s="5">
        <f>AVERAGE((Table1[[#This Row],[thermo]]*$S$7),(Table1[[#This Row],[1022]]*$T$7),( Table1[[#This Row],[1020]]*$U$7))</f>
        <v>12.325065520251393</v>
      </c>
      <c r="G1634" s="5">
        <f>AVERAGE((Table1[[#This Row],[thermo]]*$S$8),(Table1[[#This Row],[1022]]*$T$8),( Table1[[#This Row],[1020]]*$U$8))</f>
        <v>12.428501843915159</v>
      </c>
      <c r="H1634" s="5">
        <v>25.2</v>
      </c>
      <c r="I1634" s="7">
        <v>21.745052000000001</v>
      </c>
      <c r="J1634" s="7">
        <f>Table1[[#This Row],[modulair]]-Table1[[#This Row],[adjusted_weighted_FEM_avg]]</f>
        <v>12.77149815608484</v>
      </c>
      <c r="K1634" s="5">
        <f>Table1[[#This Row],[purpleair]]-Table1[[#This Row],[adjusted_weighted_FEM_avg]]</f>
        <v>9.3165501560848423</v>
      </c>
      <c r="L1634" s="5">
        <f>ABS(Table1[[#This Row],[modulair_err]])</f>
        <v>12.77149815608484</v>
      </c>
      <c r="M1634" s="5">
        <f>ABS(Table1[[#This Row],[purpleair_err]])</f>
        <v>9.3165501560848423</v>
      </c>
      <c r="N1634" s="5">
        <f>Table1[[#This Row],[modulair_err]]^2</f>
        <v>163.11116515087849</v>
      </c>
      <c r="O1634" s="5">
        <f>Table1[[#This Row],[purpleair_err]]^2</f>
        <v>86.798106810844502</v>
      </c>
      <c r="P1634" s="5"/>
      <c r="Q1634" s="5"/>
    </row>
    <row r="1635" spans="1:17" x14ac:dyDescent="0.3">
      <c r="A1635" s="2">
        <v>45571.541666666701</v>
      </c>
      <c r="B1635" s="5">
        <v>20.2</v>
      </c>
      <c r="C1635" s="5">
        <v>27.4</v>
      </c>
      <c r="D1635" s="5">
        <v>21.4</v>
      </c>
      <c r="E1635" s="5">
        <f t="shared" si="32"/>
        <v>23</v>
      </c>
      <c r="F1635" s="5">
        <f>AVERAGE((Table1[[#This Row],[thermo]]*$S$7),(Table1[[#This Row],[1022]]*$T$7),( Table1[[#This Row],[1020]]*$U$7))</f>
        <v>24.566058035789542</v>
      </c>
      <c r="G1635" s="5">
        <f>AVERAGE((Table1[[#This Row],[thermo]]*$S$8),(Table1[[#This Row],[1022]]*$T$8),( Table1[[#This Row],[1020]]*$U$8))</f>
        <v>23.519542209488577</v>
      </c>
      <c r="H1635" s="5">
        <v>39.5</v>
      </c>
      <c r="I1635" s="7">
        <v>34.758045000000003</v>
      </c>
      <c r="J1635" s="7">
        <f>Table1[[#This Row],[modulair]]-Table1[[#This Row],[adjusted_weighted_FEM_avg]]</f>
        <v>15.980457790511423</v>
      </c>
      <c r="K1635" s="5">
        <f>Table1[[#This Row],[purpleair]]-Table1[[#This Row],[adjusted_weighted_FEM_avg]]</f>
        <v>11.238502790511426</v>
      </c>
      <c r="L1635" s="5">
        <f>ABS(Table1[[#This Row],[modulair_err]])</f>
        <v>15.980457790511423</v>
      </c>
      <c r="M1635" s="5">
        <f>ABS(Table1[[#This Row],[purpleair_err]])</f>
        <v>11.238502790511426</v>
      </c>
      <c r="N1635" s="5">
        <f>Table1[[#This Row],[modulair_err]]^2</f>
        <v>255.37503119431722</v>
      </c>
      <c r="O1635" s="5">
        <f>Table1[[#This Row],[purpleair_err]]^2</f>
        <v>126.3039449723331</v>
      </c>
      <c r="P1635" s="5"/>
      <c r="Q1635" s="5"/>
    </row>
    <row r="1636" spans="1:17" x14ac:dyDescent="0.3">
      <c r="A1636" s="2">
        <v>45571.583333333299</v>
      </c>
      <c r="B1636" s="5">
        <v>34.6</v>
      </c>
      <c r="C1636" s="5">
        <v>29</v>
      </c>
      <c r="D1636" s="5">
        <v>36.200000000000003</v>
      </c>
      <c r="E1636" s="5">
        <f t="shared" si="32"/>
        <v>33.266666666666673</v>
      </c>
      <c r="F1636" s="5">
        <f>AVERAGE((Table1[[#This Row],[thermo]]*$S$7),(Table1[[#This Row],[1022]]*$T$7),( Table1[[#This Row],[1020]]*$U$7))</f>
        <v>31.894648580653655</v>
      </c>
      <c r="G1636" s="5">
        <f>AVERAGE((Table1[[#This Row],[thermo]]*$S$8),(Table1[[#This Row],[1022]]*$T$8),( Table1[[#This Row],[1020]]*$U$8))</f>
        <v>32.829973469767843</v>
      </c>
      <c r="H1636" s="5">
        <v>53.2</v>
      </c>
      <c r="I1636" s="7">
        <v>44.016821999999998</v>
      </c>
      <c r="J1636" s="7">
        <f>Table1[[#This Row],[modulair]]-Table1[[#This Row],[adjusted_weighted_FEM_avg]]</f>
        <v>20.37002653023216</v>
      </c>
      <c r="K1636" s="5">
        <f>Table1[[#This Row],[purpleair]]-Table1[[#This Row],[adjusted_weighted_FEM_avg]]</f>
        <v>11.186848530232155</v>
      </c>
      <c r="L1636" s="5">
        <f>ABS(Table1[[#This Row],[modulair_err]])</f>
        <v>20.37002653023216</v>
      </c>
      <c r="M1636" s="5">
        <f>ABS(Table1[[#This Row],[purpleair_err]])</f>
        <v>11.186848530232155</v>
      </c>
      <c r="N1636" s="5">
        <f>Table1[[#This Row],[modulair_err]]^2</f>
        <v>414.93798084236204</v>
      </c>
      <c r="O1636" s="5">
        <f>Table1[[#This Row],[purpleair_err]]^2</f>
        <v>125.14558003835731</v>
      </c>
      <c r="P1636" s="5"/>
      <c r="Q1636" s="5"/>
    </row>
    <row r="1637" spans="1:17" x14ac:dyDescent="0.3">
      <c r="A1637" s="2">
        <v>45571.625</v>
      </c>
      <c r="B1637" s="5">
        <v>42.4</v>
      </c>
      <c r="C1637" s="5">
        <v>36.5</v>
      </c>
      <c r="D1637" s="5">
        <v>39.299999999999997</v>
      </c>
      <c r="E1637" s="5">
        <f t="shared" si="32"/>
        <v>39.4</v>
      </c>
      <c r="F1637" s="5">
        <f>AVERAGE((Table1[[#This Row],[thermo]]*$S$7),(Table1[[#This Row],[1022]]*$T$7),( Table1[[#This Row],[1020]]*$U$7))</f>
        <v>38.245350892087622</v>
      </c>
      <c r="G1637" s="5">
        <f>AVERAGE((Table1[[#This Row],[thermo]]*$S$8),(Table1[[#This Row],[1022]]*$T$8),( Table1[[#This Row],[1020]]*$U$8))</f>
        <v>39.001506201011189</v>
      </c>
      <c r="H1637" s="5">
        <v>68.900000000000006</v>
      </c>
      <c r="I1637" s="7">
        <v>55.353093999999999</v>
      </c>
      <c r="J1637" s="7">
        <f>Table1[[#This Row],[modulair]]-Table1[[#This Row],[adjusted_weighted_FEM_avg]]</f>
        <v>29.898493798988817</v>
      </c>
      <c r="K1637" s="5">
        <f>Table1[[#This Row],[purpleair]]-Table1[[#This Row],[adjusted_weighted_FEM_avg]]</f>
        <v>16.35158779898881</v>
      </c>
      <c r="L1637" s="5">
        <f>ABS(Table1[[#This Row],[modulair_err]])</f>
        <v>29.898493798988817</v>
      </c>
      <c r="M1637" s="5">
        <f>ABS(Table1[[#This Row],[purpleair_err]])</f>
        <v>16.35158779898881</v>
      </c>
      <c r="N1637" s="5">
        <f>Table1[[#This Row],[modulair_err]]^2</f>
        <v>893.91993144817275</v>
      </c>
      <c r="O1637" s="5">
        <f>Table1[[#This Row],[purpleair_err]]^2</f>
        <v>267.37442354803972</v>
      </c>
      <c r="P1637" s="5"/>
      <c r="Q1637" s="5"/>
    </row>
    <row r="1638" spans="1:17" x14ac:dyDescent="0.3">
      <c r="A1638" s="2">
        <v>45571.666666666701</v>
      </c>
      <c r="B1638" s="5">
        <v>52.2</v>
      </c>
      <c r="C1638" s="5">
        <v>39.4</v>
      </c>
      <c r="D1638" s="5">
        <v>50.1</v>
      </c>
      <c r="E1638" s="5">
        <f t="shared" si="32"/>
        <v>47.233333333333327</v>
      </c>
      <c r="F1638" s="5">
        <f>AVERAGE((Table1[[#This Row],[thermo]]*$S$7),(Table1[[#This Row],[1022]]*$T$7),( Table1[[#This Row],[1020]]*$U$7))</f>
        <v>44.447204198766542</v>
      </c>
      <c r="G1638" s="5">
        <f>AVERAGE((Table1[[#This Row],[thermo]]*$S$8),(Table1[[#This Row],[1022]]*$T$8),( Table1[[#This Row],[1020]]*$U$8))</f>
        <v>46.309273728006168</v>
      </c>
      <c r="H1638" s="5">
        <v>72.099999999999994</v>
      </c>
      <c r="I1638" s="7">
        <v>57.326507999999997</v>
      </c>
      <c r="J1638" s="7">
        <f>Table1[[#This Row],[modulair]]-Table1[[#This Row],[adjusted_weighted_FEM_avg]]</f>
        <v>25.790726271993826</v>
      </c>
      <c r="K1638" s="5">
        <f>Table1[[#This Row],[purpleair]]-Table1[[#This Row],[adjusted_weighted_FEM_avg]]</f>
        <v>11.017234271993829</v>
      </c>
      <c r="L1638" s="5">
        <f>ABS(Table1[[#This Row],[modulair_err]])</f>
        <v>25.790726271993826</v>
      </c>
      <c r="M1638" s="5">
        <f>ABS(Table1[[#This Row],[purpleair_err]])</f>
        <v>11.017234271993829</v>
      </c>
      <c r="N1638" s="5">
        <f>Table1[[#This Row],[modulair_err]]^2</f>
        <v>665.16156163691255</v>
      </c>
      <c r="O1638" s="5">
        <f>Table1[[#This Row],[purpleair_err]]^2</f>
        <v>121.37945100399538</v>
      </c>
      <c r="P1638" s="5"/>
      <c r="Q1638" s="5"/>
    </row>
    <row r="1639" spans="1:17" x14ac:dyDescent="0.3">
      <c r="A1639" s="2">
        <v>45571.708333333299</v>
      </c>
      <c r="B1639" s="5">
        <v>54.3</v>
      </c>
      <c r="C1639" s="5">
        <v>40.9</v>
      </c>
      <c r="D1639" s="5">
        <v>51.6</v>
      </c>
      <c r="E1639" s="5">
        <f t="shared" si="32"/>
        <v>48.93333333333333</v>
      </c>
      <c r="F1639" s="5">
        <f>AVERAGE((Table1[[#This Row],[thermo]]*$S$7),(Table1[[#This Row],[1022]]*$T$7),( Table1[[#This Row],[1020]]*$U$7))</f>
        <v>46.04708875989791</v>
      </c>
      <c r="G1639" s="5">
        <f>AVERAGE((Table1[[#This Row],[thermo]]*$S$8),(Table1[[#This Row],[1022]]*$T$8),( Table1[[#This Row],[1020]]*$U$8))</f>
        <v>47.972413704094159</v>
      </c>
      <c r="H1639" s="5">
        <v>72.099999999999994</v>
      </c>
      <c r="I1639" s="7">
        <v>57.697203000000002</v>
      </c>
      <c r="J1639" s="7">
        <f>Table1[[#This Row],[modulair]]-Table1[[#This Row],[adjusted_weighted_FEM_avg]]</f>
        <v>24.127586295905836</v>
      </c>
      <c r="K1639" s="5">
        <f>Table1[[#This Row],[purpleair]]-Table1[[#This Row],[adjusted_weighted_FEM_avg]]</f>
        <v>9.7247892959058433</v>
      </c>
      <c r="L1639" s="5">
        <f>ABS(Table1[[#This Row],[modulair_err]])</f>
        <v>24.127586295905836</v>
      </c>
      <c r="M1639" s="5">
        <f>ABS(Table1[[#This Row],[purpleair_err]])</f>
        <v>9.7247892959058433</v>
      </c>
      <c r="N1639" s="5">
        <f>Table1[[#This Row],[modulair_err]]^2</f>
        <v>582.14042046638303</v>
      </c>
      <c r="O1639" s="5">
        <f>Table1[[#This Row],[purpleair_err]]^2</f>
        <v>94.571526849764865</v>
      </c>
      <c r="P1639" s="5"/>
      <c r="Q1639" s="5"/>
    </row>
    <row r="1640" spans="1:17" x14ac:dyDescent="0.3">
      <c r="A1640" s="2">
        <v>45571.75</v>
      </c>
      <c r="B1640" s="5">
        <v>68.400000000000006</v>
      </c>
      <c r="C1640" s="5">
        <v>38</v>
      </c>
      <c r="D1640" s="5">
        <v>51</v>
      </c>
      <c r="E1640" s="5">
        <f t="shared" si="32"/>
        <v>52.466666666666669</v>
      </c>
      <c r="F1640" s="5">
        <f>AVERAGE((Table1[[#This Row],[thermo]]*$S$7),(Table1[[#This Row],[1022]]*$T$7),( Table1[[#This Row],[1020]]*$U$7))</f>
        <v>46.604026763696169</v>
      </c>
      <c r="G1640" s="5">
        <f>AVERAGE((Table1[[#This Row],[thermo]]*$S$8),(Table1[[#This Row],[1022]]*$T$8),( Table1[[#This Row],[1020]]*$U$8))</f>
        <v>50.431777956278751</v>
      </c>
      <c r="H1640" s="5">
        <v>71.400000000000006</v>
      </c>
      <c r="I1640" s="7">
        <v>59.989452</v>
      </c>
      <c r="J1640" s="7">
        <f>Table1[[#This Row],[modulair]]-Table1[[#This Row],[adjusted_weighted_FEM_avg]]</f>
        <v>20.968222043721255</v>
      </c>
      <c r="K1640" s="5">
        <f>Table1[[#This Row],[purpleair]]-Table1[[#This Row],[adjusted_weighted_FEM_avg]]</f>
        <v>9.5576740437212493</v>
      </c>
      <c r="L1640" s="5">
        <f>ABS(Table1[[#This Row],[modulair_err]])</f>
        <v>20.968222043721255</v>
      </c>
      <c r="M1640" s="5">
        <f>ABS(Table1[[#This Row],[purpleair_err]])</f>
        <v>9.5576740437212493</v>
      </c>
      <c r="N1640" s="5">
        <f>Table1[[#This Row],[modulair_err]]^2</f>
        <v>439.66633567479795</v>
      </c>
      <c r="O1640" s="5">
        <f>Table1[[#This Row],[purpleair_err]]^2</f>
        <v>91.349133126022892</v>
      </c>
      <c r="P1640" s="5"/>
      <c r="Q1640" s="5"/>
    </row>
    <row r="1641" spans="1:17" x14ac:dyDescent="0.3">
      <c r="A1641" s="2">
        <v>45571.791666666701</v>
      </c>
      <c r="B1641" s="5">
        <v>62.6</v>
      </c>
      <c r="C1641" s="5">
        <v>31.7</v>
      </c>
      <c r="D1641" s="5">
        <v>43.7</v>
      </c>
      <c r="E1641" s="5">
        <f t="shared" si="32"/>
        <v>46</v>
      </c>
      <c r="F1641" s="5">
        <f>AVERAGE((Table1[[#This Row],[thermo]]*$S$7),(Table1[[#This Row],[1022]]*$T$7),( Table1[[#This Row],[1020]]*$U$7))</f>
        <v>40.114709359533279</v>
      </c>
      <c r="G1641" s="5">
        <f>AVERAGE((Table1[[#This Row],[thermo]]*$S$8),(Table1[[#This Row],[1022]]*$T$8),( Table1[[#This Row],[1020]]*$U$8))</f>
        <v>43.947264923442845</v>
      </c>
      <c r="H1641" s="5">
        <v>61.9</v>
      </c>
      <c r="I1641" s="7">
        <v>58.035223000000002</v>
      </c>
      <c r="J1641" s="7">
        <f>Table1[[#This Row],[modulair]]-Table1[[#This Row],[adjusted_weighted_FEM_avg]]</f>
        <v>17.952735076557154</v>
      </c>
      <c r="K1641" s="5">
        <f>Table1[[#This Row],[purpleair]]-Table1[[#This Row],[adjusted_weighted_FEM_avg]]</f>
        <v>14.087958076557157</v>
      </c>
      <c r="L1641" s="5">
        <f>ABS(Table1[[#This Row],[modulair_err]])</f>
        <v>17.952735076557154</v>
      </c>
      <c r="M1641" s="5">
        <f>ABS(Table1[[#This Row],[purpleair_err]])</f>
        <v>14.087958076557157</v>
      </c>
      <c r="N1641" s="5">
        <f>Table1[[#This Row],[modulair_err]]^2</f>
        <v>322.30069672904563</v>
      </c>
      <c r="O1641" s="5">
        <f>Table1[[#This Row],[purpleair_err]]^2</f>
        <v>198.47056276683205</v>
      </c>
      <c r="P1641" s="5"/>
      <c r="Q1641" s="5"/>
    </row>
    <row r="1642" spans="1:17" x14ac:dyDescent="0.3">
      <c r="A1642" s="2">
        <v>45571.833333333299</v>
      </c>
      <c r="B1642" s="5">
        <v>54.2</v>
      </c>
      <c r="C1642" s="5">
        <v>36.6</v>
      </c>
      <c r="D1642" s="5">
        <v>48.8</v>
      </c>
      <c r="E1642" s="5">
        <f t="shared" si="32"/>
        <v>46.533333333333339</v>
      </c>
      <c r="F1642" s="5">
        <f>AVERAGE((Table1[[#This Row],[thermo]]*$S$7),(Table1[[#This Row],[1022]]*$T$7),( Table1[[#This Row],[1020]]*$U$7))</f>
        <v>42.855112495475957</v>
      </c>
      <c r="G1642" s="5">
        <f>AVERAGE((Table1[[#This Row],[thermo]]*$S$8),(Table1[[#This Row],[1022]]*$T$8),( Table1[[#This Row],[1020]]*$U$8))</f>
        <v>45.295088056074029</v>
      </c>
      <c r="H1642" s="5">
        <v>52.8</v>
      </c>
      <c r="I1642" s="7">
        <v>55.570577999999998</v>
      </c>
      <c r="J1642" s="7">
        <f>Table1[[#This Row],[modulair]]-Table1[[#This Row],[adjusted_weighted_FEM_avg]]</f>
        <v>7.5049119439259684</v>
      </c>
      <c r="K1642" s="5">
        <f>Table1[[#This Row],[purpleair]]-Table1[[#This Row],[adjusted_weighted_FEM_avg]]</f>
        <v>10.275489943925969</v>
      </c>
      <c r="L1642" s="5">
        <f>ABS(Table1[[#This Row],[modulair_err]])</f>
        <v>7.5049119439259684</v>
      </c>
      <c r="M1642" s="5">
        <f>ABS(Table1[[#This Row],[purpleair_err]])</f>
        <v>10.275489943925969</v>
      </c>
      <c r="N1642" s="5">
        <f>Table1[[#This Row],[modulair_err]]^2</f>
        <v>56.323703286082655</v>
      </c>
      <c r="O1642" s="5">
        <f>Table1[[#This Row],[purpleair_err]]^2</f>
        <v>105.58569358772371</v>
      </c>
      <c r="P1642" s="5"/>
      <c r="Q1642" s="5"/>
    </row>
    <row r="1643" spans="1:17" x14ac:dyDescent="0.3">
      <c r="A1643" s="2">
        <v>45571.875</v>
      </c>
      <c r="B1643" s="5">
        <v>53.3</v>
      </c>
      <c r="C1643" s="5">
        <v>33.4</v>
      </c>
      <c r="D1643" s="5">
        <v>44.4</v>
      </c>
      <c r="E1643" s="5">
        <f t="shared" si="32"/>
        <v>43.699999999999996</v>
      </c>
      <c r="F1643" s="5">
        <f>AVERAGE((Table1[[#This Row],[thermo]]*$S$7),(Table1[[#This Row],[1022]]*$T$7),( Table1[[#This Row],[1020]]*$U$7))</f>
        <v>39.710937867019339</v>
      </c>
      <c r="G1643" s="5">
        <f>AVERAGE((Table1[[#This Row],[thermo]]*$S$8),(Table1[[#This Row],[1022]]*$T$8),( Table1[[#This Row],[1020]]*$U$8))</f>
        <v>42.335902348920271</v>
      </c>
      <c r="H1643" s="5">
        <v>51.8</v>
      </c>
      <c r="I1643" s="7">
        <v>57.229874000000002</v>
      </c>
      <c r="J1643" s="7">
        <f>Table1[[#This Row],[modulair]]-Table1[[#This Row],[adjusted_weighted_FEM_avg]]</f>
        <v>9.4640976510797259</v>
      </c>
      <c r="K1643" s="5">
        <f>Table1[[#This Row],[purpleair]]-Table1[[#This Row],[adjusted_weighted_FEM_avg]]</f>
        <v>14.893971651079731</v>
      </c>
      <c r="L1643" s="5">
        <f>ABS(Table1[[#This Row],[modulair_err]])</f>
        <v>9.4640976510797259</v>
      </c>
      <c r="M1643" s="5">
        <f>ABS(Table1[[#This Row],[purpleair_err]])</f>
        <v>14.893971651079731</v>
      </c>
      <c r="N1643" s="5">
        <f>Table1[[#This Row],[modulair_err]]^2</f>
        <v>89.569144349172788</v>
      </c>
      <c r="O1643" s="5">
        <f>Table1[[#This Row],[purpleair_err]]^2</f>
        <v>221.83039154316668</v>
      </c>
      <c r="P1643" s="5"/>
      <c r="Q1643" s="5"/>
    </row>
    <row r="1644" spans="1:17" x14ac:dyDescent="0.3">
      <c r="A1644" s="2">
        <v>45571.916666666701</v>
      </c>
      <c r="B1644" s="5">
        <v>51.4</v>
      </c>
      <c r="C1644" s="5">
        <v>32.5</v>
      </c>
      <c r="D1644" s="5">
        <v>44.4</v>
      </c>
      <c r="E1644" s="5">
        <f t="shared" si="32"/>
        <v>42.766666666666673</v>
      </c>
      <c r="F1644" s="5">
        <f>AVERAGE((Table1[[#This Row],[thermo]]*$S$7),(Table1[[#This Row],[1022]]*$T$7),( Table1[[#This Row],[1020]]*$U$7))</f>
        <v>38.889762683062195</v>
      </c>
      <c r="G1644" s="5">
        <f>AVERAGE((Table1[[#This Row],[thermo]]*$S$8),(Table1[[#This Row],[1022]]*$T$8),( Table1[[#This Row],[1020]]*$U$8))</f>
        <v>41.452419100391914</v>
      </c>
      <c r="H1644" s="5">
        <v>44.1</v>
      </c>
      <c r="I1644" s="7">
        <v>53.574043000000003</v>
      </c>
      <c r="J1644" s="7">
        <f>Table1[[#This Row],[modulair]]-Table1[[#This Row],[adjusted_weighted_FEM_avg]]</f>
        <v>2.6475808996080872</v>
      </c>
      <c r="K1644" s="5">
        <f>Table1[[#This Row],[purpleair]]-Table1[[#This Row],[adjusted_weighted_FEM_avg]]</f>
        <v>12.121623899608089</v>
      </c>
      <c r="L1644" s="5">
        <f>ABS(Table1[[#This Row],[modulair_err]])</f>
        <v>2.6475808996080872</v>
      </c>
      <c r="M1644" s="5">
        <f>ABS(Table1[[#This Row],[purpleair_err]])</f>
        <v>12.121623899608089</v>
      </c>
      <c r="N1644" s="5">
        <f>Table1[[#This Row],[modulair_err]]^2</f>
        <v>7.0096846199695682</v>
      </c>
      <c r="O1644" s="5">
        <f>Table1[[#This Row],[purpleair_err]]^2</f>
        <v>146.93376596355</v>
      </c>
      <c r="P1644" s="5"/>
      <c r="Q1644" s="5"/>
    </row>
    <row r="1645" spans="1:17" x14ac:dyDescent="0.3">
      <c r="A1645" s="2">
        <v>45571.958333333299</v>
      </c>
      <c r="B1645" s="5">
        <v>43.3</v>
      </c>
      <c r="C1645" s="5">
        <v>31.9</v>
      </c>
      <c r="D1645" s="5">
        <v>35</v>
      </c>
      <c r="E1645" s="5">
        <f t="shared" si="32"/>
        <v>36.733333333333327</v>
      </c>
      <c r="F1645" s="5">
        <f>AVERAGE((Table1[[#This Row],[thermo]]*$S$7),(Table1[[#This Row],[1022]]*$T$7),( Table1[[#This Row],[1020]]*$U$7))</f>
        <v>34.642725730656792</v>
      </c>
      <c r="G1645" s="5">
        <f>AVERAGE((Table1[[#This Row],[thermo]]*$S$8),(Table1[[#This Row],[1022]]*$T$8),( Table1[[#This Row],[1020]]*$U$8))</f>
        <v>35.993094885690631</v>
      </c>
      <c r="H1645" s="5">
        <v>39.1</v>
      </c>
      <c r="I1645" s="7">
        <v>50.009825999999997</v>
      </c>
      <c r="J1645" s="7">
        <f>Table1[[#This Row],[modulair]]-Table1[[#This Row],[adjusted_weighted_FEM_avg]]</f>
        <v>3.1069051143093702</v>
      </c>
      <c r="K1645" s="5">
        <f>Table1[[#This Row],[purpleair]]-Table1[[#This Row],[adjusted_weighted_FEM_avg]]</f>
        <v>14.016731114309366</v>
      </c>
      <c r="L1645" s="5">
        <f>ABS(Table1[[#This Row],[modulair_err]])</f>
        <v>3.1069051143093702</v>
      </c>
      <c r="M1645" s="5">
        <f>ABS(Table1[[#This Row],[purpleair_err]])</f>
        <v>14.016731114309366</v>
      </c>
      <c r="N1645" s="5">
        <f>Table1[[#This Row],[modulair_err]]^2</f>
        <v>9.6528593893217209</v>
      </c>
      <c r="O1645" s="5">
        <f>Table1[[#This Row],[purpleair_err]]^2</f>
        <v>196.46875113084826</v>
      </c>
      <c r="P1645" s="5"/>
      <c r="Q1645" s="5"/>
    </row>
    <row r="1646" spans="1:17" x14ac:dyDescent="0.3">
      <c r="A1646" s="2">
        <v>45572</v>
      </c>
      <c r="B1646" s="5">
        <v>49</v>
      </c>
      <c r="C1646" s="5">
        <v>28.6</v>
      </c>
      <c r="D1646" s="5">
        <v>32.5</v>
      </c>
      <c r="E1646" s="5">
        <f t="shared" si="32"/>
        <v>36.699999999999996</v>
      </c>
      <c r="F1646" s="5">
        <f>AVERAGE((Table1[[#This Row],[thermo]]*$S$7),(Table1[[#This Row],[1022]]*$T$7),( Table1[[#This Row],[1020]]*$U$7))</f>
        <v>33.059037778378396</v>
      </c>
      <c r="G1646" s="5">
        <f>AVERAGE((Table1[[#This Row],[thermo]]*$S$8),(Table1[[#This Row],[1022]]*$T$8),( Table1[[#This Row],[1020]]*$U$8))</f>
        <v>35.396564937338034</v>
      </c>
      <c r="H1646" s="5">
        <v>33.4</v>
      </c>
      <c r="I1646" s="7">
        <v>47.974545999999997</v>
      </c>
      <c r="J1646" s="7">
        <f>Table1[[#This Row],[modulair]]-Table1[[#This Row],[adjusted_weighted_FEM_avg]]</f>
        <v>-1.9965649373380359</v>
      </c>
      <c r="K1646" s="5">
        <f>Table1[[#This Row],[purpleair]]-Table1[[#This Row],[adjusted_weighted_FEM_avg]]</f>
        <v>12.577981062661962</v>
      </c>
      <c r="L1646" s="5">
        <f>ABS(Table1[[#This Row],[modulair_err]])</f>
        <v>1.9965649373380359</v>
      </c>
      <c r="M1646" s="5">
        <f>ABS(Table1[[#This Row],[purpleair_err]])</f>
        <v>12.577981062661962</v>
      </c>
      <c r="N1646" s="5">
        <f>Table1[[#This Row],[modulair_err]]^2</f>
        <v>3.9862715490076353</v>
      </c>
      <c r="O1646" s="5">
        <f>Table1[[#This Row],[purpleair_err]]^2</f>
        <v>158.20560761268294</v>
      </c>
      <c r="P1646" s="5"/>
      <c r="Q1646" s="5"/>
    </row>
    <row r="1647" spans="1:17" x14ac:dyDescent="0.3">
      <c r="A1647" s="2">
        <v>45572.041666666701</v>
      </c>
      <c r="B1647" s="5">
        <v>32.9</v>
      </c>
      <c r="C1647" s="5">
        <v>27.5</v>
      </c>
      <c r="D1647" s="5">
        <v>35.299999999999997</v>
      </c>
      <c r="E1647" s="5">
        <f t="shared" si="32"/>
        <v>31.899999999999995</v>
      </c>
      <c r="F1647" s="5">
        <f>AVERAGE((Table1[[#This Row],[thermo]]*$S$7),(Table1[[#This Row],[1022]]*$T$7),( Table1[[#This Row],[1020]]*$U$7))</f>
        <v>30.524886450006619</v>
      </c>
      <c r="G1647" s="5">
        <f>AVERAGE((Table1[[#This Row],[thermo]]*$S$8),(Table1[[#This Row],[1022]]*$T$8),( Table1[[#This Row],[1020]]*$U$8))</f>
        <v>31.467871285484041</v>
      </c>
      <c r="H1647" s="5">
        <v>34.4</v>
      </c>
      <c r="I1647" s="7">
        <v>48.586728000000001</v>
      </c>
      <c r="J1647" s="7">
        <f>Table1[[#This Row],[modulair]]-Table1[[#This Row],[adjusted_weighted_FEM_avg]]</f>
        <v>2.932128714515958</v>
      </c>
      <c r="K1647" s="5">
        <f>Table1[[#This Row],[purpleair]]-Table1[[#This Row],[adjusted_weighted_FEM_avg]]</f>
        <v>17.11885671451596</v>
      </c>
      <c r="L1647" s="5">
        <f>ABS(Table1[[#This Row],[modulair_err]])</f>
        <v>2.932128714515958</v>
      </c>
      <c r="M1647" s="5">
        <f>ABS(Table1[[#This Row],[purpleair_err]])</f>
        <v>17.11885671451596</v>
      </c>
      <c r="N1647" s="5">
        <f>Table1[[#This Row],[modulair_err]]^2</f>
        <v>8.5973787984890038</v>
      </c>
      <c r="O1647" s="5">
        <f>Table1[[#This Row],[purpleair_err]]^2</f>
        <v>293.0552552121282</v>
      </c>
      <c r="P1647" s="5"/>
      <c r="Q1647" s="5"/>
    </row>
    <row r="1648" spans="1:17" x14ac:dyDescent="0.3">
      <c r="A1648" s="2">
        <v>45572.083333333299</v>
      </c>
      <c r="B1648" s="5">
        <v>30.4</v>
      </c>
      <c r="C1648" s="5">
        <v>27.1</v>
      </c>
      <c r="D1648" s="5">
        <v>35.299999999999997</v>
      </c>
      <c r="E1648" s="5">
        <f t="shared" si="32"/>
        <v>30.933333333333334</v>
      </c>
      <c r="F1648" s="5">
        <f>AVERAGE((Table1[[#This Row],[thermo]]*$S$7),(Table1[[#This Row],[1022]]*$T$7),( Table1[[#This Row],[1020]]*$U$7))</f>
        <v>29.884312301422472</v>
      </c>
      <c r="G1648" s="5">
        <f>AVERAGE((Table1[[#This Row],[thermo]]*$S$8),(Table1[[#This Row],[1022]]*$T$8),( Table1[[#This Row],[1020]]*$U$8))</f>
        <v>30.625066574339741</v>
      </c>
      <c r="H1648" s="5">
        <v>30</v>
      </c>
      <c r="I1648" s="7">
        <v>43.955925000000001</v>
      </c>
      <c r="J1648" s="7">
        <f>Table1[[#This Row],[modulair]]-Table1[[#This Row],[adjusted_weighted_FEM_avg]]</f>
        <v>-0.62506657433974055</v>
      </c>
      <c r="K1648" s="5">
        <f>Table1[[#This Row],[purpleair]]-Table1[[#This Row],[adjusted_weighted_FEM_avg]]</f>
        <v>13.33085842566026</v>
      </c>
      <c r="L1648" s="5">
        <f>ABS(Table1[[#This Row],[modulair_err]])</f>
        <v>0.62506657433974055</v>
      </c>
      <c r="M1648" s="5">
        <f>ABS(Table1[[#This Row],[purpleair_err]])</f>
        <v>13.33085842566026</v>
      </c>
      <c r="N1648" s="5">
        <f>Table1[[#This Row],[modulair_err]]^2</f>
        <v>0.3907082223568184</v>
      </c>
      <c r="O1648" s="5">
        <f>Table1[[#This Row],[purpleair_err]]^2</f>
        <v>177.71178636499715</v>
      </c>
      <c r="P1648" s="5"/>
      <c r="Q1648" s="5"/>
    </row>
    <row r="1649" spans="1:17" x14ac:dyDescent="0.3">
      <c r="A1649" s="2">
        <v>45572.125</v>
      </c>
      <c r="B1649" s="5">
        <v>33.799999999999997</v>
      </c>
      <c r="C1649" s="5">
        <v>30</v>
      </c>
      <c r="D1649" s="5">
        <v>30.3</v>
      </c>
      <c r="E1649" s="5">
        <f t="shared" si="32"/>
        <v>31.366666666666664</v>
      </c>
      <c r="F1649" s="5">
        <f>AVERAGE((Table1[[#This Row],[thermo]]*$S$7),(Table1[[#This Row],[1022]]*$T$7),( Table1[[#This Row],[1020]]*$U$7))</f>
        <v>30.714368582030314</v>
      </c>
      <c r="G1649" s="5">
        <f>AVERAGE((Table1[[#This Row],[thermo]]*$S$8),(Table1[[#This Row],[1022]]*$T$8),( Table1[[#This Row],[1020]]*$U$8))</f>
        <v>31.129358752430107</v>
      </c>
      <c r="H1649" s="5">
        <v>27.9</v>
      </c>
      <c r="I1649" s="7">
        <v>43.846404</v>
      </c>
      <c r="J1649" s="7">
        <f>Table1[[#This Row],[modulair]]-Table1[[#This Row],[adjusted_weighted_FEM_avg]]</f>
        <v>-3.2293587524301088</v>
      </c>
      <c r="K1649" s="5">
        <f>Table1[[#This Row],[purpleair]]-Table1[[#This Row],[adjusted_weighted_FEM_avg]]</f>
        <v>12.717045247569892</v>
      </c>
      <c r="L1649" s="5">
        <f>ABS(Table1[[#This Row],[modulair_err]])</f>
        <v>3.2293587524301088</v>
      </c>
      <c r="M1649" s="5">
        <f>ABS(Table1[[#This Row],[purpleair_err]])</f>
        <v>12.717045247569892</v>
      </c>
      <c r="N1649" s="5">
        <f>Table1[[#This Row],[modulair_err]]^2</f>
        <v>10.42875795189695</v>
      </c>
      <c r="O1649" s="5">
        <f>Table1[[#This Row],[purpleair_err]]^2</f>
        <v>161.72323982873999</v>
      </c>
      <c r="P1649" s="5"/>
      <c r="Q1649" s="5"/>
    </row>
    <row r="1650" spans="1:17" x14ac:dyDescent="0.3">
      <c r="A1650" s="2">
        <v>45572.166666666701</v>
      </c>
      <c r="B1650" s="5">
        <v>30.8</v>
      </c>
      <c r="C1650" s="5">
        <v>28.4</v>
      </c>
      <c r="D1650" s="5">
        <v>31.6</v>
      </c>
      <c r="E1650" s="5">
        <f t="shared" si="32"/>
        <v>30.266666666666669</v>
      </c>
      <c r="F1650" s="5">
        <f>AVERAGE((Table1[[#This Row],[thermo]]*$S$7),(Table1[[#This Row],[1022]]*$T$7),( Table1[[#This Row],[1020]]*$U$7))</f>
        <v>29.671712767530313</v>
      </c>
      <c r="G1650" s="5">
        <f>AVERAGE((Table1[[#This Row],[thermo]]*$S$8),(Table1[[#This Row],[1022]]*$T$8),( Table1[[#This Row],[1020]]*$U$8))</f>
        <v>30.078041545661552</v>
      </c>
      <c r="H1650" s="5">
        <v>24.9</v>
      </c>
      <c r="I1650" s="7">
        <v>42.892169000000003</v>
      </c>
      <c r="J1650" s="7">
        <f>Table1[[#This Row],[modulair]]-Table1[[#This Row],[adjusted_weighted_FEM_avg]]</f>
        <v>-5.1780415456615536</v>
      </c>
      <c r="K1650" s="5">
        <f>Table1[[#This Row],[purpleair]]-Table1[[#This Row],[adjusted_weighted_FEM_avg]]</f>
        <v>12.81412745433845</v>
      </c>
      <c r="L1650" s="5">
        <f>ABS(Table1[[#This Row],[modulair_err]])</f>
        <v>5.1780415456615536</v>
      </c>
      <c r="M1650" s="5">
        <f>ABS(Table1[[#This Row],[purpleair_err]])</f>
        <v>12.81412745433845</v>
      </c>
      <c r="N1650" s="5">
        <f>Table1[[#This Row],[modulair_err]]^2</f>
        <v>26.812114248597091</v>
      </c>
      <c r="O1650" s="5">
        <f>Table1[[#This Row],[purpleair_err]]^2</f>
        <v>164.20186241603042</v>
      </c>
      <c r="P1650" s="5"/>
      <c r="Q1650" s="5"/>
    </row>
    <row r="1651" spans="1:17" x14ac:dyDescent="0.3">
      <c r="A1651" s="2">
        <v>45572.208333333299</v>
      </c>
      <c r="B1651" s="5">
        <v>31.2</v>
      </c>
      <c r="C1651" s="5">
        <v>26.8</v>
      </c>
      <c r="D1651" s="5">
        <v>32.1</v>
      </c>
      <c r="E1651" s="5">
        <f t="shared" si="32"/>
        <v>30.033333333333331</v>
      </c>
      <c r="F1651" s="5">
        <f>AVERAGE((Table1[[#This Row],[thermo]]*$S$7),(Table1[[#This Row],[1022]]*$T$7),( Table1[[#This Row],[1020]]*$U$7))</f>
        <v>28.977025835356795</v>
      </c>
      <c r="G1651" s="5">
        <f>AVERAGE((Table1[[#This Row],[thermo]]*$S$8),(Table1[[#This Row],[1022]]*$T$8),( Table1[[#This Row],[1020]]*$U$8))</f>
        <v>29.694813793064288</v>
      </c>
      <c r="H1651" s="5">
        <v>25</v>
      </c>
      <c r="I1651" s="7">
        <v>42.523825299999999</v>
      </c>
      <c r="J1651" s="7">
        <f>Table1[[#This Row],[modulair]]-Table1[[#This Row],[adjusted_weighted_FEM_avg]]</f>
        <v>-4.6948137930642879</v>
      </c>
      <c r="K1651" s="5">
        <f>Table1[[#This Row],[purpleair]]-Table1[[#This Row],[adjusted_weighted_FEM_avg]]</f>
        <v>12.829011506935711</v>
      </c>
      <c r="L1651" s="5">
        <f>ABS(Table1[[#This Row],[modulair_err]])</f>
        <v>4.6948137930642879</v>
      </c>
      <c r="M1651" s="5">
        <f>ABS(Table1[[#This Row],[purpleair_err]])</f>
        <v>12.829011506935711</v>
      </c>
      <c r="N1651" s="5">
        <f>Table1[[#This Row],[modulair_err]]^2</f>
        <v>22.041276551546687</v>
      </c>
      <c r="O1651" s="5">
        <f>Table1[[#This Row],[purpleair_err]]^2</f>
        <v>164.58353624508888</v>
      </c>
      <c r="P1651" s="5"/>
      <c r="Q1651" s="5"/>
    </row>
    <row r="1652" spans="1:17" x14ac:dyDescent="0.3">
      <c r="A1652" s="2">
        <v>45572.25</v>
      </c>
      <c r="B1652" s="5">
        <v>31</v>
      </c>
      <c r="C1652" s="5">
        <v>27</v>
      </c>
      <c r="D1652" s="5">
        <v>32.6</v>
      </c>
      <c r="E1652" s="5">
        <f t="shared" si="32"/>
        <v>30.2</v>
      </c>
      <c r="F1652" s="5">
        <f>AVERAGE((Table1[[#This Row],[thermo]]*$S$7),(Table1[[#This Row],[1022]]*$T$7),( Table1[[#This Row],[1020]]*$U$7))</f>
        <v>29.192202489467594</v>
      </c>
      <c r="G1652" s="5">
        <f>AVERAGE((Table1[[#This Row],[thermo]]*$S$8),(Table1[[#This Row],[1022]]*$T$8),( Table1[[#This Row],[1020]]*$U$8))</f>
        <v>29.882192712878393</v>
      </c>
      <c r="H1652" s="5">
        <v>22.4</v>
      </c>
      <c r="I1652" s="7">
        <v>40.771196000000003</v>
      </c>
      <c r="J1652" s="7">
        <f>Table1[[#This Row],[modulair]]-Table1[[#This Row],[adjusted_weighted_FEM_avg]]</f>
        <v>-7.482192712878394</v>
      </c>
      <c r="K1652" s="5">
        <f>Table1[[#This Row],[purpleair]]-Table1[[#This Row],[adjusted_weighted_FEM_avg]]</f>
        <v>10.889003287121611</v>
      </c>
      <c r="L1652" s="5">
        <f>ABS(Table1[[#This Row],[modulair_err]])</f>
        <v>7.482192712878394</v>
      </c>
      <c r="M1652" s="5">
        <f>ABS(Table1[[#This Row],[purpleair_err]])</f>
        <v>10.889003287121611</v>
      </c>
      <c r="N1652" s="5">
        <f>Table1[[#This Row],[modulair_err]]^2</f>
        <v>55.983207792650539</v>
      </c>
      <c r="O1652" s="5">
        <f>Table1[[#This Row],[purpleair_err]]^2</f>
        <v>118.57039258694525</v>
      </c>
      <c r="P1652" s="5"/>
      <c r="Q1652" s="5"/>
    </row>
    <row r="1653" spans="1:17" x14ac:dyDescent="0.3">
      <c r="A1653" s="2">
        <v>45572.291666666701</v>
      </c>
      <c r="B1653" s="5">
        <v>29.7</v>
      </c>
      <c r="C1653" s="5">
        <v>31.2</v>
      </c>
      <c r="D1653" s="5">
        <v>30.8</v>
      </c>
      <c r="E1653" s="5">
        <f t="shared" si="32"/>
        <v>30.566666666666666</v>
      </c>
      <c r="F1653" s="5">
        <f>AVERAGE((Table1[[#This Row],[thermo]]*$S$7),(Table1[[#This Row],[1022]]*$T$7),( Table1[[#This Row],[1020]]*$U$7))</f>
        <v>30.841266781795991</v>
      </c>
      <c r="G1653" s="5">
        <f>AVERAGE((Table1[[#This Row],[thermo]]*$S$8),(Table1[[#This Row],[1022]]*$T$8),( Table1[[#This Row],[1020]]*$U$8))</f>
        <v>30.663964854616307</v>
      </c>
      <c r="H1653" s="5">
        <v>24.4</v>
      </c>
      <c r="I1653" s="7">
        <v>39.679875299999999</v>
      </c>
      <c r="J1653" s="7">
        <f>Table1[[#This Row],[modulair]]-Table1[[#This Row],[adjusted_weighted_FEM_avg]]</f>
        <v>-6.263964854616308</v>
      </c>
      <c r="K1653" s="5">
        <f>Table1[[#This Row],[purpleair]]-Table1[[#This Row],[adjusted_weighted_FEM_avg]]</f>
        <v>9.0159104453836925</v>
      </c>
      <c r="L1653" s="5">
        <f>ABS(Table1[[#This Row],[modulair_err]])</f>
        <v>6.263964854616308</v>
      </c>
      <c r="M1653" s="5">
        <f>ABS(Table1[[#This Row],[purpleair_err]])</f>
        <v>9.0159104453836925</v>
      </c>
      <c r="N1653" s="5">
        <f>Table1[[#This Row],[modulair_err]]^2</f>
        <v>39.237255699868307</v>
      </c>
      <c r="O1653" s="5">
        <f>Table1[[#This Row],[purpleair_err]]^2</f>
        <v>81.286641159178771</v>
      </c>
      <c r="P1653" s="5"/>
      <c r="Q1653" s="5"/>
    </row>
    <row r="1654" spans="1:17" x14ac:dyDescent="0.3">
      <c r="A1654" s="2">
        <v>45572.333333333299</v>
      </c>
      <c r="B1654" s="5">
        <v>21</v>
      </c>
      <c r="C1654" s="5">
        <v>32.799999999999997</v>
      </c>
      <c r="D1654" s="5">
        <v>28.4</v>
      </c>
      <c r="E1654" s="5">
        <f t="shared" si="32"/>
        <v>27.399999999999995</v>
      </c>
      <c r="F1654" s="5">
        <f>AVERAGE((Table1[[#This Row],[thermo]]*$S$7),(Table1[[#This Row],[1022]]*$T$7),( Table1[[#This Row],[1020]]*$U$7))</f>
        <v>29.636363661951563</v>
      </c>
      <c r="G1654" s="5">
        <f>AVERAGE((Table1[[#This Row],[thermo]]*$S$8),(Table1[[#This Row],[1022]]*$T$8),( Table1[[#This Row],[1020]]*$U$8))</f>
        <v>28.181543213468686</v>
      </c>
      <c r="H1654" s="5">
        <v>34.700000000000003</v>
      </c>
      <c r="I1654" s="7">
        <v>41.910701000000003</v>
      </c>
      <c r="J1654" s="7">
        <f>Table1[[#This Row],[modulair]]-Table1[[#This Row],[adjusted_weighted_FEM_avg]]</f>
        <v>6.518456786531317</v>
      </c>
      <c r="K1654" s="5">
        <f>Table1[[#This Row],[purpleair]]-Table1[[#This Row],[adjusted_weighted_FEM_avg]]</f>
        <v>13.729157786531317</v>
      </c>
      <c r="L1654" s="5">
        <f>ABS(Table1[[#This Row],[modulair_err]])</f>
        <v>6.518456786531317</v>
      </c>
      <c r="M1654" s="5">
        <f>ABS(Table1[[#This Row],[purpleair_err]])</f>
        <v>13.729157786531317</v>
      </c>
      <c r="N1654" s="5">
        <f>Table1[[#This Row],[modulair_err]]^2</f>
        <v>42.490278877876186</v>
      </c>
      <c r="O1654" s="5">
        <f>Table1[[#This Row],[purpleair_err]]^2</f>
        <v>188.48977352747349</v>
      </c>
      <c r="P1654" s="5"/>
      <c r="Q1654" s="5"/>
    </row>
    <row r="1655" spans="1:17" x14ac:dyDescent="0.3">
      <c r="A1655" s="2">
        <v>45572.375</v>
      </c>
      <c r="B1655" s="5">
        <v>16.3</v>
      </c>
      <c r="C1655" s="5">
        <v>30.2</v>
      </c>
      <c r="D1655" s="5">
        <v>36.700000000000003</v>
      </c>
      <c r="E1655" s="5">
        <f t="shared" si="32"/>
        <v>27.733333333333334</v>
      </c>
      <c r="F1655" s="5">
        <f>AVERAGE((Table1[[#This Row],[thermo]]*$S$7),(Table1[[#This Row],[1022]]*$T$7),( Table1[[#This Row],[1020]]*$U$7))</f>
        <v>29.657612166977174</v>
      </c>
      <c r="G1655" s="5">
        <f>AVERAGE((Table1[[#This Row],[thermo]]*$S$8),(Table1[[#This Row],[1022]]*$T$8),( Table1[[#This Row],[1020]]*$U$8))</f>
        <v>28.503600137871363</v>
      </c>
      <c r="H1655" s="5">
        <v>50.5</v>
      </c>
      <c r="I1655" s="7">
        <v>45.320824000000002</v>
      </c>
      <c r="J1655" s="7">
        <f>Table1[[#This Row],[modulair]]-Table1[[#This Row],[adjusted_weighted_FEM_avg]]</f>
        <v>21.996399862128637</v>
      </c>
      <c r="K1655" s="5">
        <f>Table1[[#This Row],[purpleair]]-Table1[[#This Row],[adjusted_weighted_FEM_avg]]</f>
        <v>16.817223862128639</v>
      </c>
      <c r="L1655" s="5">
        <f>ABS(Table1[[#This Row],[modulair_err]])</f>
        <v>21.996399862128637</v>
      </c>
      <c r="M1655" s="5">
        <f>ABS(Table1[[#This Row],[purpleair_err]])</f>
        <v>16.817223862128639</v>
      </c>
      <c r="N1655" s="5">
        <f>Table1[[#This Row],[modulair_err]]^2</f>
        <v>483.84160689465273</v>
      </c>
      <c r="O1655" s="5">
        <f>Table1[[#This Row],[purpleair_err]]^2</f>
        <v>282.81901842894888</v>
      </c>
      <c r="P1655" s="5"/>
      <c r="Q1655" s="5"/>
    </row>
    <row r="1656" spans="1:17" x14ac:dyDescent="0.3">
      <c r="A1656" s="2">
        <v>45572.416666666701</v>
      </c>
      <c r="B1656" s="5">
        <v>18.899999999999999</v>
      </c>
      <c r="C1656" s="5">
        <v>35.700000000000003</v>
      </c>
      <c r="D1656" s="5">
        <v>34.299999999999997</v>
      </c>
      <c r="E1656" s="5">
        <f t="shared" si="32"/>
        <v>29.633333333333336</v>
      </c>
      <c r="F1656" s="5">
        <f>AVERAGE((Table1[[#This Row],[thermo]]*$S$7),(Table1[[#This Row],[1022]]*$T$7),( Table1[[#This Row],[1020]]*$U$7))</f>
        <v>32.521655934507315</v>
      </c>
      <c r="G1656" s="5">
        <f>AVERAGE((Table1[[#This Row],[thermo]]*$S$8),(Table1[[#This Row],[1022]]*$T$8),( Table1[[#This Row],[1020]]*$U$8))</f>
        <v>30.683432451463062</v>
      </c>
      <c r="H1656" s="5">
        <v>54.3</v>
      </c>
      <c r="I1656" s="7">
        <v>47.325602000000003</v>
      </c>
      <c r="J1656" s="7">
        <f>Table1[[#This Row],[modulair]]-Table1[[#This Row],[adjusted_weighted_FEM_avg]]</f>
        <v>23.616567548536935</v>
      </c>
      <c r="K1656" s="5">
        <f>Table1[[#This Row],[purpleair]]-Table1[[#This Row],[adjusted_weighted_FEM_avg]]</f>
        <v>16.642169548536941</v>
      </c>
      <c r="L1656" s="5">
        <f>ABS(Table1[[#This Row],[modulair_err]])</f>
        <v>23.616567548536935</v>
      </c>
      <c r="M1656" s="5">
        <f>ABS(Table1[[#This Row],[purpleair_err]])</f>
        <v>16.642169548536941</v>
      </c>
      <c r="N1656" s="5">
        <f>Table1[[#This Row],[modulair_err]]^2</f>
        <v>557.74226277460787</v>
      </c>
      <c r="O1656" s="5">
        <f>Table1[[#This Row],[purpleair_err]]^2</f>
        <v>276.96180728225028</v>
      </c>
      <c r="P1656" s="5"/>
      <c r="Q1656" s="5"/>
    </row>
    <row r="1657" spans="1:17" x14ac:dyDescent="0.3">
      <c r="A1657" s="2">
        <v>45572.458333333299</v>
      </c>
      <c r="B1657" s="5">
        <v>31.3</v>
      </c>
      <c r="C1657" s="5">
        <v>40.6</v>
      </c>
      <c r="D1657" s="5">
        <v>39.799999999999997</v>
      </c>
      <c r="E1657" s="5">
        <f t="shared" si="32"/>
        <v>37.233333333333334</v>
      </c>
      <c r="F1657" s="5">
        <f>AVERAGE((Table1[[#This Row],[thermo]]*$S$7),(Table1[[#This Row],[1022]]*$T$7),( Table1[[#This Row],[1020]]*$U$7))</f>
        <v>38.833745671712713</v>
      </c>
      <c r="G1657" s="5">
        <f>AVERAGE((Table1[[#This Row],[thermo]]*$S$8),(Table1[[#This Row],[1022]]*$T$8),( Table1[[#This Row],[1020]]*$U$8))</f>
        <v>37.814959960308606</v>
      </c>
      <c r="H1657" s="5">
        <v>55</v>
      </c>
      <c r="I1657" s="7">
        <v>50.109152999999999</v>
      </c>
      <c r="J1657" s="7">
        <f>Table1[[#This Row],[modulair]]-Table1[[#This Row],[adjusted_weighted_FEM_avg]]</f>
        <v>17.185040039691394</v>
      </c>
      <c r="K1657" s="5">
        <f>Table1[[#This Row],[purpleair]]-Table1[[#This Row],[adjusted_weighted_FEM_avg]]</f>
        <v>12.294193039691393</v>
      </c>
      <c r="L1657" s="5">
        <f>ABS(Table1[[#This Row],[modulair_err]])</f>
        <v>17.185040039691394</v>
      </c>
      <c r="M1657" s="5">
        <f>ABS(Table1[[#This Row],[purpleair_err]])</f>
        <v>12.294193039691393</v>
      </c>
      <c r="N1657" s="5">
        <f>Table1[[#This Row],[modulair_err]]^2</f>
        <v>295.3256011657964</v>
      </c>
      <c r="O1657" s="5">
        <f>Table1[[#This Row],[purpleair_err]]^2</f>
        <v>151.1471824971963</v>
      </c>
      <c r="P1657" s="5"/>
      <c r="Q1657" s="5"/>
    </row>
    <row r="1658" spans="1:17" x14ac:dyDescent="0.3">
      <c r="A1658" s="2">
        <v>45572.5</v>
      </c>
      <c r="B1658" s="5">
        <v>40.200000000000003</v>
      </c>
      <c r="C1658" s="5">
        <v>36.200000000000003</v>
      </c>
      <c r="D1658" s="5">
        <v>38.4</v>
      </c>
      <c r="E1658" s="5">
        <f t="shared" si="32"/>
        <v>38.266666666666673</v>
      </c>
      <c r="F1658" s="5">
        <f>AVERAGE((Table1[[#This Row],[thermo]]*$S$7),(Table1[[#This Row],[1022]]*$T$7),( Table1[[#This Row],[1020]]*$U$7))</f>
        <v>37.465517058774914</v>
      </c>
      <c r="G1658" s="5">
        <f>AVERAGE((Table1[[#This Row],[thermo]]*$S$8),(Table1[[#This Row],[1022]]*$T$8),( Table1[[#This Row],[1020]]*$U$8))</f>
        <v>37.992618468986983</v>
      </c>
      <c r="H1658" s="5">
        <v>49.1</v>
      </c>
      <c r="I1658" s="7">
        <v>44.889420000000001</v>
      </c>
      <c r="J1658" s="7">
        <f>Table1[[#This Row],[modulair]]-Table1[[#This Row],[adjusted_weighted_FEM_avg]]</f>
        <v>11.107381531013019</v>
      </c>
      <c r="K1658" s="5">
        <f>Table1[[#This Row],[purpleair]]-Table1[[#This Row],[adjusted_weighted_FEM_avg]]</f>
        <v>6.8968015310130184</v>
      </c>
      <c r="L1658" s="5">
        <f>ABS(Table1[[#This Row],[modulair_err]])</f>
        <v>11.107381531013019</v>
      </c>
      <c r="M1658" s="5">
        <f>ABS(Table1[[#This Row],[purpleair_err]])</f>
        <v>6.8968015310130184</v>
      </c>
      <c r="N1658" s="5">
        <f>Table1[[#This Row],[modulair_err]]^2</f>
        <v>123.3739244754891</v>
      </c>
      <c r="O1658" s="5">
        <f>Table1[[#This Row],[purpleair_err]]^2</f>
        <v>47.565871358183514</v>
      </c>
      <c r="P1658" s="5"/>
      <c r="Q1658" s="5"/>
    </row>
    <row r="1659" spans="1:17" x14ac:dyDescent="0.3">
      <c r="A1659" s="2">
        <v>45572.541666666701</v>
      </c>
      <c r="B1659" s="5">
        <v>30.8</v>
      </c>
      <c r="C1659" s="5">
        <v>28.2</v>
      </c>
      <c r="D1659" s="5">
        <v>23.5</v>
      </c>
      <c r="E1659" s="5">
        <f t="shared" si="32"/>
        <v>27.5</v>
      </c>
      <c r="F1659" s="5">
        <f>AVERAGE((Table1[[#This Row],[thermo]]*$S$7),(Table1[[#This Row],[1022]]*$T$7),( Table1[[#This Row],[1020]]*$U$7))</f>
        <v>27.351826767572472</v>
      </c>
      <c r="G1659" s="5">
        <f>AVERAGE((Table1[[#This Row],[thermo]]*$S$8),(Table1[[#This Row],[1022]]*$T$8),( Table1[[#This Row],[1020]]*$U$8))</f>
        <v>27.400763735707923</v>
      </c>
      <c r="H1659" s="5">
        <v>23.2</v>
      </c>
      <c r="I1659" s="7">
        <v>25.818691000000001</v>
      </c>
      <c r="J1659" s="7">
        <f>Table1[[#This Row],[modulair]]-Table1[[#This Row],[adjusted_weighted_FEM_avg]]</f>
        <v>-4.2007637357079233</v>
      </c>
      <c r="K1659" s="5">
        <f>Table1[[#This Row],[purpleair]]-Table1[[#This Row],[adjusted_weighted_FEM_avg]]</f>
        <v>-1.5820727357079214</v>
      </c>
      <c r="L1659" s="5">
        <f>ABS(Table1[[#This Row],[modulair_err]])</f>
        <v>4.2007637357079233</v>
      </c>
      <c r="M1659" s="5">
        <f>ABS(Table1[[#This Row],[purpleair_err]])</f>
        <v>1.5820727357079214</v>
      </c>
      <c r="N1659" s="5">
        <f>Table1[[#This Row],[modulair_err]]^2</f>
        <v>17.646415963238788</v>
      </c>
      <c r="O1659" s="5">
        <f>Table1[[#This Row],[purpleair_err]]^2</f>
        <v>2.5029541410703464</v>
      </c>
      <c r="P1659" s="5"/>
      <c r="Q1659" s="5"/>
    </row>
    <row r="1660" spans="1:17" x14ac:dyDescent="0.3">
      <c r="A1660" s="2">
        <v>45572.583333333299</v>
      </c>
      <c r="B1660" s="5">
        <v>17.5</v>
      </c>
      <c r="C1660" s="5">
        <v>11</v>
      </c>
      <c r="D1660" s="5">
        <v>-4.5999999999999996</v>
      </c>
      <c r="E1660" s="5">
        <f t="shared" si="32"/>
        <v>7.9666666666666659</v>
      </c>
      <c r="F1660" s="5">
        <f>AVERAGE((Table1[[#This Row],[thermo]]*$S$7),(Table1[[#This Row],[1022]]*$T$7),( Table1[[#This Row],[1020]]*$U$7))</f>
        <v>7.830231945940942</v>
      </c>
      <c r="G1660" s="5">
        <f>AVERAGE((Table1[[#This Row],[thermo]]*$S$8),(Table1[[#This Row],[1022]]*$T$8),( Table1[[#This Row],[1020]]*$U$8))</f>
        <v>7.7681267395692473</v>
      </c>
      <c r="H1660" s="5">
        <v>3.6</v>
      </c>
      <c r="I1660" s="7">
        <v>6.165171</v>
      </c>
      <c r="J1660" s="7">
        <f>Table1[[#This Row],[modulair]]-Table1[[#This Row],[adjusted_weighted_FEM_avg]]</f>
        <v>-4.1681267395692476</v>
      </c>
      <c r="K1660" s="5">
        <f>Table1[[#This Row],[purpleair]]-Table1[[#This Row],[adjusted_weighted_FEM_avg]]</f>
        <v>-1.6029557395692473</v>
      </c>
      <c r="L1660" s="5">
        <f>ABS(Table1[[#This Row],[modulair_err]])</f>
        <v>4.1681267395692476</v>
      </c>
      <c r="M1660" s="5">
        <f>ABS(Table1[[#This Row],[purpleair_err]])</f>
        <v>1.6029557395692473</v>
      </c>
      <c r="N1660" s="5">
        <f>Table1[[#This Row],[modulair_err]]^2</f>
        <v>17.373280517112168</v>
      </c>
      <c r="O1660" s="5">
        <f>Table1[[#This Row],[purpleair_err]]^2</f>
        <v>2.5694671030179927</v>
      </c>
      <c r="P1660" s="5"/>
      <c r="Q1660" s="5"/>
    </row>
    <row r="1661" spans="1:17" x14ac:dyDescent="0.3">
      <c r="A1661" s="2">
        <v>45572.625</v>
      </c>
      <c r="B1661" s="5">
        <v>12.5</v>
      </c>
      <c r="C1661" s="5">
        <v>6</v>
      </c>
      <c r="D1661" s="5">
        <v>-3.7</v>
      </c>
      <c r="E1661" s="5">
        <f t="shared" si="32"/>
        <v>4.9333333333333336</v>
      </c>
      <c r="F1661" s="5">
        <f>AVERAGE((Table1[[#This Row],[thermo]]*$S$7),(Table1[[#This Row],[1022]]*$T$7),( Table1[[#This Row],[1020]]*$U$7))</f>
        <v>4.4383037227311855</v>
      </c>
      <c r="G1661" s="5">
        <f>AVERAGE((Table1[[#This Row],[thermo]]*$S$8),(Table1[[#This Row],[1022]]*$T$8),( Table1[[#This Row],[1020]]*$U$8))</f>
        <v>4.6588585157337432</v>
      </c>
      <c r="H1661" s="5">
        <v>3.4</v>
      </c>
      <c r="I1661" s="7">
        <v>6.1605169999999996</v>
      </c>
      <c r="J1661" s="7">
        <f>Table1[[#This Row],[modulair]]-Table1[[#This Row],[adjusted_weighted_FEM_avg]]</f>
        <v>-1.2588585157337433</v>
      </c>
      <c r="K1661" s="5">
        <f>Table1[[#This Row],[purpleair]]-Table1[[#This Row],[adjusted_weighted_FEM_avg]]</f>
        <v>1.5016584842662564</v>
      </c>
      <c r="L1661" s="5">
        <f>ABS(Table1[[#This Row],[modulair_err]])</f>
        <v>1.2588585157337433</v>
      </c>
      <c r="M1661" s="5">
        <f>ABS(Table1[[#This Row],[purpleair_err]])</f>
        <v>1.5016584842662564</v>
      </c>
      <c r="N1661" s="5">
        <f>Table1[[#This Row],[modulair_err]]^2</f>
        <v>1.5847247626353633</v>
      </c>
      <c r="O1661" s="5">
        <f>Table1[[#This Row],[purpleair_err]]^2</f>
        <v>2.2549782033688306</v>
      </c>
      <c r="P1661" s="5"/>
      <c r="Q1661" s="5"/>
    </row>
    <row r="1662" spans="1:17" x14ac:dyDescent="0.3">
      <c r="A1662" s="2">
        <v>45572.666666666701</v>
      </c>
      <c r="B1662" s="5">
        <v>9.1999999999999993</v>
      </c>
      <c r="C1662" s="5">
        <v>9.6999999999999993</v>
      </c>
      <c r="D1662" s="5">
        <v>1.2</v>
      </c>
      <c r="E1662" s="5">
        <f t="shared" si="32"/>
        <v>6.6999999999999993</v>
      </c>
      <c r="F1662" s="5">
        <f>AVERAGE((Table1[[#This Row],[thermo]]*$S$7),(Table1[[#This Row],[1022]]*$T$7),( Table1[[#This Row],[1020]]*$U$7))</f>
        <v>7.3000492889921595</v>
      </c>
      <c r="G1662" s="5">
        <f>AVERAGE((Table1[[#This Row],[thermo]]*$S$8),(Table1[[#This Row],[1022]]*$T$8),( Table1[[#This Row],[1020]]*$U$8))</f>
        <v>6.8401144101981552</v>
      </c>
      <c r="H1662" s="5">
        <v>3.4</v>
      </c>
      <c r="I1662" s="7">
        <v>6.3803359999999998</v>
      </c>
      <c r="J1662" s="7">
        <f>Table1[[#This Row],[modulair]]-Table1[[#This Row],[adjusted_weighted_FEM_avg]]</f>
        <v>-3.4401144101981553</v>
      </c>
      <c r="K1662" s="5">
        <f>Table1[[#This Row],[purpleair]]-Table1[[#This Row],[adjusted_weighted_FEM_avg]]</f>
        <v>-0.45977841019815546</v>
      </c>
      <c r="L1662" s="5">
        <f>ABS(Table1[[#This Row],[modulair_err]])</f>
        <v>3.4401144101981553</v>
      </c>
      <c r="M1662" s="5">
        <f>ABS(Table1[[#This Row],[purpleair_err]])</f>
        <v>0.45977841019815546</v>
      </c>
      <c r="N1662" s="5">
        <f>Table1[[#This Row],[modulair_err]]^2</f>
        <v>11.834387155253003</v>
      </c>
      <c r="O1662" s="5">
        <f>Table1[[#This Row],[purpleair_err]]^2</f>
        <v>0.2113961864843433</v>
      </c>
      <c r="P1662" s="5"/>
      <c r="Q1662" s="5"/>
    </row>
    <row r="1663" spans="1:17" x14ac:dyDescent="0.3">
      <c r="A1663" s="2">
        <v>45572.708333333299</v>
      </c>
      <c r="B1663" s="5">
        <v>13.8</v>
      </c>
      <c r="C1663" s="5">
        <v>10.6</v>
      </c>
      <c r="D1663" s="5">
        <v>3.9</v>
      </c>
      <c r="E1663" s="5">
        <f t="shared" si="32"/>
        <v>9.4333333333333318</v>
      </c>
      <c r="F1663" s="5">
        <f>AVERAGE((Table1[[#This Row],[thermo]]*$S$7),(Table1[[#This Row],[1022]]*$T$7),( Table1[[#This Row],[1020]]*$U$7))</f>
        <v>9.3066022518257849</v>
      </c>
      <c r="G1663" s="5">
        <f>AVERAGE((Table1[[#This Row],[thermo]]*$S$8),(Table1[[#This Row],[1022]]*$T$8),( Table1[[#This Row],[1020]]*$U$8))</f>
        <v>9.3229776859774507</v>
      </c>
      <c r="H1663" s="5">
        <v>5.8</v>
      </c>
      <c r="I1663" s="7">
        <v>7.3739809999999997</v>
      </c>
      <c r="J1663" s="7">
        <f>Table1[[#This Row],[modulair]]-Table1[[#This Row],[adjusted_weighted_FEM_avg]]</f>
        <v>-3.5229776859774509</v>
      </c>
      <c r="K1663" s="5">
        <f>Table1[[#This Row],[purpleair]]-Table1[[#This Row],[adjusted_weighted_FEM_avg]]</f>
        <v>-1.948996685977451</v>
      </c>
      <c r="L1663" s="5">
        <f>ABS(Table1[[#This Row],[modulair_err]])</f>
        <v>3.5229776859774509</v>
      </c>
      <c r="M1663" s="5">
        <f>ABS(Table1[[#This Row],[purpleair_err]])</f>
        <v>1.948996685977451</v>
      </c>
      <c r="N1663" s="5">
        <f>Table1[[#This Row],[modulair_err]]^2</f>
        <v>12.411371775895034</v>
      </c>
      <c r="O1663" s="5">
        <f>Table1[[#This Row],[purpleair_err]]^2</f>
        <v>3.7985880819510869</v>
      </c>
      <c r="P1663" s="5"/>
      <c r="Q1663" s="5"/>
    </row>
    <row r="1664" spans="1:17" x14ac:dyDescent="0.3">
      <c r="A1664" s="2">
        <v>45572.75</v>
      </c>
      <c r="B1664" s="5">
        <v>27.9</v>
      </c>
      <c r="C1664" s="5">
        <v>0.5</v>
      </c>
      <c r="D1664" s="5">
        <v>7.6</v>
      </c>
      <c r="E1664" s="5">
        <f t="shared" si="32"/>
        <v>12</v>
      </c>
      <c r="F1664" s="5">
        <f>AVERAGE((Table1[[#This Row],[thermo]]*$S$7),(Table1[[#This Row],[1022]]*$T$7),( Table1[[#This Row],[1020]]*$U$7))</f>
        <v>6.9965321812491306</v>
      </c>
      <c r="G1664" s="5">
        <f>AVERAGE((Table1[[#This Row],[thermo]]*$S$8),(Table1[[#This Row],[1022]]*$T$8),( Table1[[#This Row],[1020]]*$U$8))</f>
        <v>10.225346299674255</v>
      </c>
      <c r="H1664" s="5">
        <v>7.7</v>
      </c>
      <c r="I1664" s="7">
        <v>7.5817509999999997</v>
      </c>
      <c r="J1664" s="7">
        <f>Table1[[#This Row],[modulair]]-Table1[[#This Row],[adjusted_weighted_FEM_avg]]</f>
        <v>-2.5253462996742551</v>
      </c>
      <c r="K1664" s="5">
        <f>Table1[[#This Row],[purpleair]]-Table1[[#This Row],[adjusted_weighted_FEM_avg]]</f>
        <v>-2.6435952996742555</v>
      </c>
      <c r="L1664" s="5">
        <f>ABS(Table1[[#This Row],[modulair_err]])</f>
        <v>2.5253462996742551</v>
      </c>
      <c r="M1664" s="5">
        <f>ABS(Table1[[#This Row],[purpleair_err]])</f>
        <v>2.6435952996742555</v>
      </c>
      <c r="N1664" s="5">
        <f>Table1[[#This Row],[modulair_err]]^2</f>
        <v>6.3773739332784523</v>
      </c>
      <c r="O1664" s="5">
        <f>Table1[[#This Row],[purpleair_err]]^2</f>
        <v>6.9885961084598174</v>
      </c>
      <c r="P1664" s="5"/>
      <c r="Q1664" s="5"/>
    </row>
    <row r="1665" spans="1:17" x14ac:dyDescent="0.3">
      <c r="A1665" s="2">
        <v>45572.791666666701</v>
      </c>
      <c r="B1665" s="5">
        <v>28.8</v>
      </c>
      <c r="C1665" s="5">
        <v>2.9</v>
      </c>
      <c r="D1665" s="5">
        <v>3</v>
      </c>
      <c r="E1665" s="5">
        <f t="shared" si="32"/>
        <v>11.566666666666668</v>
      </c>
      <c r="F1665" s="5">
        <f>AVERAGE((Table1[[#This Row],[thermo]]*$S$7),(Table1[[#This Row],[1022]]*$T$7),( Table1[[#This Row],[1020]]*$U$7))</f>
        <v>7.2389390093475638</v>
      </c>
      <c r="G1665" s="5">
        <f>AVERAGE((Table1[[#This Row],[thermo]]*$S$8),(Table1[[#This Row],[1022]]*$T$8),( Table1[[#This Row],[1020]]*$U$8))</f>
        <v>9.9742552690895998</v>
      </c>
      <c r="H1665" s="5">
        <v>7.2</v>
      </c>
      <c r="I1665" s="7">
        <v>7.0123410000000002</v>
      </c>
      <c r="J1665" s="7">
        <f>Table1[[#This Row],[modulair]]-Table1[[#This Row],[adjusted_weighted_FEM_avg]]</f>
        <v>-2.7742552690895996</v>
      </c>
      <c r="K1665" s="5">
        <f>Table1[[#This Row],[purpleair]]-Table1[[#This Row],[adjusted_weighted_FEM_avg]]</f>
        <v>-2.9619142690895996</v>
      </c>
      <c r="L1665" s="5">
        <f>ABS(Table1[[#This Row],[modulair_err]])</f>
        <v>2.7742552690895996</v>
      </c>
      <c r="M1665" s="5">
        <f>ABS(Table1[[#This Row],[purpleair_err]])</f>
        <v>2.9619142690895996</v>
      </c>
      <c r="N1665" s="5">
        <f>Table1[[#This Row],[modulair_err]]^2</f>
        <v>7.6964922980714068</v>
      </c>
      <c r="O1665" s="5">
        <f>Table1[[#This Row],[purpleair_err]]^2</f>
        <v>8.7729361374365773</v>
      </c>
      <c r="P1665" s="5"/>
      <c r="Q1665" s="5"/>
    </row>
    <row r="1666" spans="1:17" x14ac:dyDescent="0.3">
      <c r="A1666" s="2">
        <v>45572.833333333299</v>
      </c>
      <c r="B1666" s="5">
        <v>13.8</v>
      </c>
      <c r="C1666" s="5">
        <v>7.6</v>
      </c>
      <c r="D1666" s="5">
        <v>28.6</v>
      </c>
      <c r="E1666" s="5">
        <f t="shared" si="32"/>
        <v>16.666666666666668</v>
      </c>
      <c r="F1666" s="5">
        <f>AVERAGE((Table1[[#This Row],[thermo]]*$S$7),(Table1[[#This Row],[1022]]*$T$7),( Table1[[#This Row],[1020]]*$U$7))</f>
        <v>14.355785772243555</v>
      </c>
      <c r="G1666" s="5">
        <f>AVERAGE((Table1[[#This Row],[thermo]]*$S$8),(Table1[[#This Row],[1022]]*$T$8),( Table1[[#This Row],[1020]]*$U$8))</f>
        <v>16.015503024003298</v>
      </c>
      <c r="H1666" s="5">
        <v>7</v>
      </c>
      <c r="I1666" s="7">
        <v>6.9274040000000001</v>
      </c>
      <c r="J1666" s="7">
        <f>Table1[[#This Row],[modulair]]-Table1[[#This Row],[adjusted_weighted_FEM_avg]]</f>
        <v>-9.0155030240032978</v>
      </c>
      <c r="K1666" s="5">
        <f>Table1[[#This Row],[purpleair]]-Table1[[#This Row],[adjusted_weighted_FEM_avg]]</f>
        <v>-9.0880990240032986</v>
      </c>
      <c r="L1666" s="5">
        <f>ABS(Table1[[#This Row],[modulair_err]])</f>
        <v>9.0155030240032978</v>
      </c>
      <c r="M1666" s="5">
        <f>ABS(Table1[[#This Row],[purpleair_err]])</f>
        <v>9.0880990240032986</v>
      </c>
      <c r="N1666" s="5">
        <f>Table1[[#This Row],[modulair_err]]^2</f>
        <v>81.279294775812602</v>
      </c>
      <c r="O1666" s="5">
        <f>Table1[[#This Row],[purpleair_err]]^2</f>
        <v>82.593543870089704</v>
      </c>
      <c r="P1666" s="5"/>
      <c r="Q1666" s="5"/>
    </row>
    <row r="1667" spans="1:17" x14ac:dyDescent="0.3">
      <c r="A1667" s="2">
        <v>45572.875</v>
      </c>
      <c r="B1667" s="5">
        <v>10.8</v>
      </c>
      <c r="C1667" s="5">
        <v>2.1</v>
      </c>
      <c r="D1667" s="5">
        <v>7.4</v>
      </c>
      <c r="E1667" s="5">
        <f t="shared" ref="E1667:E1730" si="33">AVERAGE(B1667:D1667)</f>
        <v>6.7666666666666666</v>
      </c>
      <c r="F1667" s="5">
        <f>AVERAGE((Table1[[#This Row],[thermo]]*$S$7),(Table1[[#This Row],[1022]]*$T$7),( Table1[[#This Row],[1020]]*$U$7))</f>
        <v>4.9928651901315337</v>
      </c>
      <c r="G1667" s="5">
        <f>AVERAGE((Table1[[#This Row],[thermo]]*$S$8),(Table1[[#This Row],[1022]]*$T$8),( Table1[[#This Row],[1020]]*$U$8))</f>
        <v>6.1639836216949568</v>
      </c>
      <c r="H1667" s="5">
        <v>7.2</v>
      </c>
      <c r="I1667" s="7">
        <v>6.875203</v>
      </c>
      <c r="J1667" s="7">
        <f>Table1[[#This Row],[modulair]]-Table1[[#This Row],[adjusted_weighted_FEM_avg]]</f>
        <v>1.0360163783050433</v>
      </c>
      <c r="K1667" s="5">
        <f>Table1[[#This Row],[purpleair]]-Table1[[#This Row],[adjusted_weighted_FEM_avg]]</f>
        <v>0.71121937830504312</v>
      </c>
      <c r="L1667" s="5">
        <f>ABS(Table1[[#This Row],[modulair_err]])</f>
        <v>1.0360163783050433</v>
      </c>
      <c r="M1667" s="5">
        <f>ABS(Table1[[#This Row],[purpleair_err]])</f>
        <v>0.71121937830504312</v>
      </c>
      <c r="N1667" s="5">
        <f>Table1[[#This Row],[modulair_err]]^2</f>
        <v>1.0733299361162987</v>
      </c>
      <c r="O1667" s="5">
        <f>Table1[[#This Row],[purpleair_err]]^2</f>
        <v>0.50583300407661203</v>
      </c>
      <c r="P1667" s="5"/>
      <c r="Q1667" s="5"/>
    </row>
    <row r="1668" spans="1:17" x14ac:dyDescent="0.3">
      <c r="A1668" s="2">
        <v>45572.916666666701</v>
      </c>
      <c r="B1668" s="5">
        <v>8.9</v>
      </c>
      <c r="C1668" s="5">
        <v>5.6</v>
      </c>
      <c r="D1668" s="5">
        <v>8.6</v>
      </c>
      <c r="E1668" s="5">
        <f t="shared" si="33"/>
        <v>7.7</v>
      </c>
      <c r="F1668" s="5">
        <f>AVERAGE((Table1[[#This Row],[thermo]]*$S$7),(Table1[[#This Row],[1022]]*$T$7),( Table1[[#This Row],[1020]]*$U$7))</f>
        <v>6.9670287015395473</v>
      </c>
      <c r="G1668" s="5">
        <f>AVERAGE((Table1[[#This Row],[thermo]]*$S$8),(Table1[[#This Row],[1022]]*$T$8),( Table1[[#This Row],[1020]]*$U$8))</f>
        <v>7.4586589072117109</v>
      </c>
      <c r="H1668" s="5">
        <v>6.2</v>
      </c>
      <c r="I1668" s="7">
        <v>6.6609080000000001</v>
      </c>
      <c r="J1668" s="7">
        <f>Table1[[#This Row],[modulair]]-Table1[[#This Row],[adjusted_weighted_FEM_avg]]</f>
        <v>-1.2586589072117107</v>
      </c>
      <c r="K1668" s="5">
        <f>Table1[[#This Row],[purpleair]]-Table1[[#This Row],[adjusted_weighted_FEM_avg]]</f>
        <v>-0.79775090721171082</v>
      </c>
      <c r="L1668" s="5">
        <f>ABS(Table1[[#This Row],[modulair_err]])</f>
        <v>1.2586589072117107</v>
      </c>
      <c r="M1668" s="5">
        <f>ABS(Table1[[#This Row],[purpleair_err]])</f>
        <v>0.79775090721171082</v>
      </c>
      <c r="N1668" s="5">
        <f>Table1[[#This Row],[modulair_err]]^2</f>
        <v>1.5842222447033778</v>
      </c>
      <c r="O1668" s="5">
        <f>Table1[[#This Row],[purpleair_err]]^2</f>
        <v>0.63640650995710768</v>
      </c>
      <c r="P1668" s="5"/>
      <c r="Q1668" s="5"/>
    </row>
    <row r="1669" spans="1:17" x14ac:dyDescent="0.3">
      <c r="A1669" s="2">
        <v>45572.958333333299</v>
      </c>
      <c r="B1669" s="5">
        <v>7.6</v>
      </c>
      <c r="C1669" s="5">
        <v>-0.4</v>
      </c>
      <c r="D1669" s="5">
        <v>8.1</v>
      </c>
      <c r="E1669" s="5">
        <f t="shared" si="33"/>
        <v>5.0999999999999996</v>
      </c>
      <c r="F1669" s="5">
        <f>AVERAGE((Table1[[#This Row],[thermo]]*$S$7),(Table1[[#This Row],[1022]]*$T$7),( Table1[[#This Row],[1020]]*$U$7))</f>
        <v>3.248507725149826</v>
      </c>
      <c r="G1669" s="5">
        <f>AVERAGE((Table1[[#This Row],[thermo]]*$S$8),(Table1[[#This Row],[1022]]*$T$8),( Table1[[#This Row],[1020]]*$U$8))</f>
        <v>4.4991352909018447</v>
      </c>
      <c r="H1669" s="5">
        <v>6.3</v>
      </c>
      <c r="I1669" s="7">
        <v>6.8971220000000004</v>
      </c>
      <c r="J1669" s="7">
        <f>Table1[[#This Row],[modulair]]-Table1[[#This Row],[adjusted_weighted_FEM_avg]]</f>
        <v>1.8008647090981551</v>
      </c>
      <c r="K1669" s="5">
        <f>Table1[[#This Row],[purpleair]]-Table1[[#This Row],[adjusted_weighted_FEM_avg]]</f>
        <v>2.3979867090981557</v>
      </c>
      <c r="L1669" s="5">
        <f>ABS(Table1[[#This Row],[modulair_err]])</f>
        <v>1.8008647090981551</v>
      </c>
      <c r="M1669" s="5">
        <f>ABS(Table1[[#This Row],[purpleair_err]])</f>
        <v>2.3979867090981557</v>
      </c>
      <c r="N1669" s="5">
        <f>Table1[[#This Row],[modulair_err]]^2</f>
        <v>3.2431137004751829</v>
      </c>
      <c r="O1669" s="5">
        <f>Table1[[#This Row],[purpleair_err]]^2</f>
        <v>5.7503402570114028</v>
      </c>
      <c r="P1669" s="5"/>
      <c r="Q1669" s="5"/>
    </row>
    <row r="1670" spans="1:17" x14ac:dyDescent="0.3">
      <c r="A1670" s="2">
        <v>45573</v>
      </c>
      <c r="B1670" s="5">
        <v>7.7</v>
      </c>
      <c r="C1670" s="5">
        <v>6.4</v>
      </c>
      <c r="D1670" s="5">
        <v>6.9</v>
      </c>
      <c r="E1670" s="5">
        <f t="shared" si="33"/>
        <v>7</v>
      </c>
      <c r="F1670" s="5">
        <f>AVERAGE((Table1[[#This Row],[thermo]]*$S$7),(Table1[[#This Row],[1022]]*$T$7),( Table1[[#This Row],[1020]]*$U$7))</f>
        <v>6.7526938183374563</v>
      </c>
      <c r="G1670" s="5">
        <f>AVERAGE((Table1[[#This Row],[thermo]]*$S$8),(Table1[[#This Row],[1022]]*$T$8),( Table1[[#This Row],[1020]]*$U$8))</f>
        <v>6.9137014546452846</v>
      </c>
      <c r="H1670" s="5">
        <v>6</v>
      </c>
      <c r="I1670" s="7">
        <v>6.8728059999999997</v>
      </c>
      <c r="J1670" s="7">
        <f>Table1[[#This Row],[modulair]]-Table1[[#This Row],[adjusted_weighted_FEM_avg]]</f>
        <v>-0.91370145464528463</v>
      </c>
      <c r="K1670" s="5">
        <f>Table1[[#This Row],[purpleair]]-Table1[[#This Row],[adjusted_weighted_FEM_avg]]</f>
        <v>-4.0895454645284879E-2</v>
      </c>
      <c r="L1670" s="5">
        <f>ABS(Table1[[#This Row],[modulair_err]])</f>
        <v>0.91370145464528463</v>
      </c>
      <c r="M1670" s="5">
        <f>ABS(Table1[[#This Row],[purpleair_err]])</f>
        <v>4.0895454645284879E-2</v>
      </c>
      <c r="N1670" s="5">
        <f>Table1[[#This Row],[modulair_err]]^2</f>
        <v>0.83485034822090909</v>
      </c>
      <c r="O1670" s="5">
        <f>Table1[[#This Row],[purpleair_err]]^2</f>
        <v>1.6724382106445526E-3</v>
      </c>
      <c r="P1670" s="5"/>
      <c r="Q1670" s="5"/>
    </row>
    <row r="1671" spans="1:17" x14ac:dyDescent="0.3">
      <c r="A1671" s="2">
        <v>45573.041666666701</v>
      </c>
      <c r="B1671" s="5">
        <v>14.9</v>
      </c>
      <c r="C1671" s="5">
        <v>0.8</v>
      </c>
      <c r="D1671" s="5">
        <v>4.4000000000000004</v>
      </c>
      <c r="E1671" s="5">
        <f t="shared" si="33"/>
        <v>6.7</v>
      </c>
      <c r="F1671" s="5">
        <f>AVERAGE((Table1[[#This Row],[thermo]]*$S$7),(Table1[[#This Row],[1022]]*$T$7),( Table1[[#This Row],[1020]]*$U$7))</f>
        <v>4.1284835249674225</v>
      </c>
      <c r="G1671" s="5">
        <f>AVERAGE((Table1[[#This Row],[thermo]]*$S$8),(Table1[[#This Row],[1022]]*$T$8),( Table1[[#This Row],[1020]]*$U$8))</f>
        <v>5.7874562845412569</v>
      </c>
      <c r="H1671" s="5">
        <v>6.1</v>
      </c>
      <c r="I1671" s="7">
        <v>6.8716410000000003</v>
      </c>
      <c r="J1671" s="7">
        <f>Table1[[#This Row],[modulair]]-Table1[[#This Row],[adjusted_weighted_FEM_avg]]</f>
        <v>0.31254371545874271</v>
      </c>
      <c r="K1671" s="5">
        <f>Table1[[#This Row],[purpleair]]-Table1[[#This Row],[adjusted_weighted_FEM_avg]]</f>
        <v>1.0841847154587434</v>
      </c>
      <c r="L1671" s="5">
        <f>ABS(Table1[[#This Row],[modulair_err]])</f>
        <v>0.31254371545874271</v>
      </c>
      <c r="M1671" s="5">
        <f>ABS(Table1[[#This Row],[purpleair_err]])</f>
        <v>1.0841847154587434</v>
      </c>
      <c r="N1671" s="5">
        <f>Table1[[#This Row],[modulair_err]]^2</f>
        <v>9.7683574072755533E-2</v>
      </c>
      <c r="O1671" s="5">
        <f>Table1[[#This Row],[purpleair_err]]^2</f>
        <v>1.1754564972343564</v>
      </c>
      <c r="P1671" s="5"/>
      <c r="Q1671" s="5"/>
    </row>
    <row r="1672" spans="1:17" x14ac:dyDescent="0.3">
      <c r="A1672" s="2">
        <v>45573.083333333299</v>
      </c>
      <c r="B1672" s="5">
        <v>8.5</v>
      </c>
      <c r="C1672" s="5">
        <v>2.4</v>
      </c>
      <c r="D1672" s="5">
        <v>1.9</v>
      </c>
      <c r="E1672" s="5">
        <f t="shared" si="33"/>
        <v>4.2666666666666666</v>
      </c>
      <c r="F1672" s="5">
        <f>AVERAGE((Table1[[#This Row],[thermo]]*$S$7),(Table1[[#This Row],[1022]]*$T$7),( Table1[[#This Row],[1020]]*$U$7))</f>
        <v>3.2792157689493036</v>
      </c>
      <c r="G1672" s="5">
        <f>AVERAGE((Table1[[#This Row],[thermo]]*$S$8),(Table1[[#This Row],[1022]]*$T$8),( Table1[[#This Row],[1020]]*$U$8))</f>
        <v>3.8983582504400505</v>
      </c>
      <c r="H1672" s="5">
        <v>5.8</v>
      </c>
      <c r="I1672" s="7">
        <v>7.0524789999999999</v>
      </c>
      <c r="J1672" s="7">
        <f>Table1[[#This Row],[modulair]]-Table1[[#This Row],[adjusted_weighted_FEM_avg]]</f>
        <v>1.9016417495599494</v>
      </c>
      <c r="K1672" s="5">
        <f>Table1[[#This Row],[purpleair]]-Table1[[#This Row],[adjusted_weighted_FEM_avg]]</f>
        <v>3.1541207495599495</v>
      </c>
      <c r="L1672" s="5">
        <f>ABS(Table1[[#This Row],[modulair_err]])</f>
        <v>1.9016417495599494</v>
      </c>
      <c r="M1672" s="5">
        <f>ABS(Table1[[#This Row],[purpleair_err]])</f>
        <v>3.1541207495599495</v>
      </c>
      <c r="N1672" s="5">
        <f>Table1[[#This Row],[modulair_err]]^2</f>
        <v>3.616241343669425</v>
      </c>
      <c r="O1672" s="5">
        <f>Table1[[#This Row],[purpleair_err]]^2</f>
        <v>9.9484777028046167</v>
      </c>
      <c r="P1672" s="5"/>
      <c r="Q1672" s="5"/>
    </row>
    <row r="1673" spans="1:17" x14ac:dyDescent="0.3">
      <c r="A1673" s="2">
        <v>45573.125</v>
      </c>
      <c r="B1673" s="5">
        <v>1.7</v>
      </c>
      <c r="C1673" s="5">
        <v>6.3</v>
      </c>
      <c r="D1673" s="5">
        <v>0.2</v>
      </c>
      <c r="E1673" s="5">
        <f t="shared" si="33"/>
        <v>2.7333333333333329</v>
      </c>
      <c r="F1673" s="5">
        <f>AVERAGE((Table1[[#This Row],[thermo]]*$S$7),(Table1[[#This Row],[1022]]*$T$7),( Table1[[#This Row],[1020]]*$U$7))</f>
        <v>3.8716356801815324</v>
      </c>
      <c r="G1673" s="5">
        <f>AVERAGE((Table1[[#This Row],[thermo]]*$S$8),(Table1[[#This Row],[1022]]*$T$8),( Table1[[#This Row],[1020]]*$U$8))</f>
        <v>3.0944358045789895</v>
      </c>
      <c r="H1673" s="5">
        <v>6.3</v>
      </c>
      <c r="I1673" s="7">
        <v>7.6251449999999998</v>
      </c>
      <c r="J1673" s="7">
        <f>Table1[[#This Row],[modulair]]-Table1[[#This Row],[adjusted_weighted_FEM_avg]]</f>
        <v>3.2055641954210103</v>
      </c>
      <c r="K1673" s="5">
        <f>Table1[[#This Row],[purpleair]]-Table1[[#This Row],[adjusted_weighted_FEM_avg]]</f>
        <v>4.5307091954210108</v>
      </c>
      <c r="L1673" s="5">
        <f>ABS(Table1[[#This Row],[modulair_err]])</f>
        <v>3.2055641954210103</v>
      </c>
      <c r="M1673" s="5">
        <f>ABS(Table1[[#This Row],[purpleair_err]])</f>
        <v>4.5307091954210108</v>
      </c>
      <c r="N1673" s="5">
        <f>Table1[[#This Row],[modulair_err]]^2</f>
        <v>10.27564181096515</v>
      </c>
      <c r="O1673" s="5">
        <f>Table1[[#This Row],[purpleair_err]]^2</f>
        <v>20.527325813472505</v>
      </c>
      <c r="P1673" s="5"/>
      <c r="Q1673" s="5"/>
    </row>
    <row r="1674" spans="1:17" x14ac:dyDescent="0.3">
      <c r="A1674" s="2">
        <v>45573.166666666701</v>
      </c>
      <c r="B1674" s="5">
        <v>8.9</v>
      </c>
      <c r="C1674" s="5">
        <v>9.9</v>
      </c>
      <c r="D1674" s="5">
        <v>4.4000000000000004</v>
      </c>
      <c r="E1674" s="5">
        <f t="shared" si="33"/>
        <v>7.7333333333333343</v>
      </c>
      <c r="F1674" s="5">
        <f>AVERAGE((Table1[[#This Row],[thermo]]*$S$7),(Table1[[#This Row],[1022]]*$T$7),( Table1[[#This Row],[1020]]*$U$7))</f>
        <v>8.2344757700331019</v>
      </c>
      <c r="G1674" s="5">
        <f>AVERAGE((Table1[[#This Row],[thermo]]*$S$8),(Table1[[#This Row],[1022]]*$T$8),( Table1[[#This Row],[1020]]*$U$8))</f>
        <v>7.8655534688525321</v>
      </c>
      <c r="H1674" s="5">
        <v>6.4</v>
      </c>
      <c r="I1674" s="7">
        <v>8.3249820000000003</v>
      </c>
      <c r="J1674" s="7">
        <f>Table1[[#This Row],[modulair]]-Table1[[#This Row],[adjusted_weighted_FEM_avg]]</f>
        <v>-1.4655534688525318</v>
      </c>
      <c r="K1674" s="5">
        <f>Table1[[#This Row],[purpleair]]-Table1[[#This Row],[adjusted_weighted_FEM_avg]]</f>
        <v>0.45942853114746818</v>
      </c>
      <c r="L1674" s="5">
        <f>ABS(Table1[[#This Row],[modulair_err]])</f>
        <v>1.4655534688525318</v>
      </c>
      <c r="M1674" s="5">
        <f>ABS(Table1[[#This Row],[purpleair_err]])</f>
        <v>0.45942853114746818</v>
      </c>
      <c r="N1674" s="5">
        <f>Table1[[#This Row],[modulair_err]]^2</f>
        <v>2.147846970065689</v>
      </c>
      <c r="O1674" s="5">
        <f>Table1[[#This Row],[purpleair_err]]^2</f>
        <v>0.21107457523232015</v>
      </c>
      <c r="P1674" s="5"/>
      <c r="Q1674" s="5"/>
    </row>
    <row r="1675" spans="1:17" x14ac:dyDescent="0.3">
      <c r="A1675" s="2">
        <v>45573.208333333299</v>
      </c>
      <c r="B1675" s="5">
        <v>6.2</v>
      </c>
      <c r="C1675" s="5">
        <v>5.9</v>
      </c>
      <c r="D1675" s="5">
        <v>6.9</v>
      </c>
      <c r="E1675" s="5">
        <f t="shared" si="33"/>
        <v>6.333333333333333</v>
      </c>
      <c r="F1675" s="5">
        <f>AVERAGE((Table1[[#This Row],[thermo]]*$S$7),(Table1[[#This Row],[1022]]*$T$7),( Table1[[#This Row],[1020]]*$U$7))</f>
        <v>6.2224968190047036</v>
      </c>
      <c r="G1675" s="5">
        <f>AVERAGE((Table1[[#This Row],[thermo]]*$S$8),(Table1[[#This Row],[1022]]*$T$8),( Table1[[#This Row],[1020]]*$U$8))</f>
        <v>6.3020330009532364</v>
      </c>
      <c r="H1675" s="5">
        <v>6.7</v>
      </c>
      <c r="I1675" s="7">
        <v>8.7161709999999992</v>
      </c>
      <c r="J1675" s="7">
        <f>Table1[[#This Row],[modulair]]-Table1[[#This Row],[adjusted_weighted_FEM_avg]]</f>
        <v>0.3979669990467638</v>
      </c>
      <c r="K1675" s="5">
        <f>Table1[[#This Row],[purpleair]]-Table1[[#This Row],[adjusted_weighted_FEM_avg]]</f>
        <v>2.4141379990467629</v>
      </c>
      <c r="L1675" s="5">
        <f>ABS(Table1[[#This Row],[modulair_err]])</f>
        <v>0.3979669990467638</v>
      </c>
      <c r="M1675" s="5">
        <f>ABS(Table1[[#This Row],[purpleair_err]])</f>
        <v>2.4141379990467629</v>
      </c>
      <c r="N1675" s="5">
        <f>Table1[[#This Row],[modulair_err]]^2</f>
        <v>0.1583777323302869</v>
      </c>
      <c r="O1675" s="5">
        <f>Table1[[#This Row],[purpleair_err]]^2</f>
        <v>5.8280622784415081</v>
      </c>
      <c r="P1675" s="5"/>
      <c r="Q1675" s="5"/>
    </row>
    <row r="1676" spans="1:17" x14ac:dyDescent="0.3">
      <c r="A1676" s="2">
        <v>45573.25</v>
      </c>
      <c r="B1676" s="5">
        <v>2.8</v>
      </c>
      <c r="C1676" s="5">
        <v>4</v>
      </c>
      <c r="D1676" s="5">
        <v>9.3000000000000007</v>
      </c>
      <c r="E1676" s="5">
        <f t="shared" si="33"/>
        <v>5.3666666666666671</v>
      </c>
      <c r="F1676" s="5">
        <f>AVERAGE((Table1[[#This Row],[thermo]]*$S$7),(Table1[[#This Row],[1022]]*$T$7),( Table1[[#This Row],[1020]]*$U$7))</f>
        <v>5.244769931464111</v>
      </c>
      <c r="G1676" s="5">
        <f>AVERAGE((Table1[[#This Row],[thermo]]*$S$8),(Table1[[#This Row],[1022]]*$T$8),( Table1[[#This Row],[1020]]*$U$8))</f>
        <v>5.3721740162429521</v>
      </c>
      <c r="H1676" s="5">
        <v>7.7</v>
      </c>
      <c r="I1676" s="7">
        <v>10.520796000000001</v>
      </c>
      <c r="J1676" s="7">
        <f>Table1[[#This Row],[modulair]]-Table1[[#This Row],[adjusted_weighted_FEM_avg]]</f>
        <v>2.3278259837570481</v>
      </c>
      <c r="K1676" s="5">
        <f>Table1[[#This Row],[purpleair]]-Table1[[#This Row],[adjusted_weighted_FEM_avg]]</f>
        <v>5.1486219837570486</v>
      </c>
      <c r="L1676" s="5">
        <f>ABS(Table1[[#This Row],[modulair_err]])</f>
        <v>2.3278259837570481</v>
      </c>
      <c r="M1676" s="5">
        <f>ABS(Table1[[#This Row],[purpleair_err]])</f>
        <v>5.1486219837570486</v>
      </c>
      <c r="N1676" s="5">
        <f>Table1[[#This Row],[modulair_err]]^2</f>
        <v>5.4187738106544687</v>
      </c>
      <c r="O1676" s="5">
        <f>Table1[[#This Row],[purpleair_err]]^2</f>
        <v>26.508308331626367</v>
      </c>
      <c r="P1676" s="5"/>
      <c r="Q1676" s="5"/>
    </row>
    <row r="1677" spans="1:17" x14ac:dyDescent="0.3">
      <c r="A1677" s="2">
        <v>45573.291666666701</v>
      </c>
      <c r="B1677" s="5">
        <v>0.3</v>
      </c>
      <c r="C1677" s="5">
        <v>12.2</v>
      </c>
      <c r="D1677" s="5">
        <v>10.3</v>
      </c>
      <c r="E1677" s="5">
        <f t="shared" si="33"/>
        <v>7.6000000000000005</v>
      </c>
      <c r="F1677" s="5">
        <f>AVERAGE((Table1[[#This Row],[thermo]]*$S$7),(Table1[[#This Row],[1022]]*$T$7),( Table1[[#This Row],[1020]]*$U$7))</f>
        <v>9.7011025811939007</v>
      </c>
      <c r="G1677" s="5">
        <f>AVERAGE((Table1[[#This Row],[thermo]]*$S$8),(Table1[[#This Row],[1022]]*$T$8),( Table1[[#This Row],[1020]]*$U$8))</f>
        <v>8.3555107497271131</v>
      </c>
      <c r="H1677" s="5">
        <v>8.4</v>
      </c>
      <c r="I1677" s="7">
        <v>11.493378999999999</v>
      </c>
      <c r="J1677" s="7">
        <f>Table1[[#This Row],[modulair]]-Table1[[#This Row],[adjusted_weighted_FEM_avg]]</f>
        <v>4.4489250272887304E-2</v>
      </c>
      <c r="K1677" s="5">
        <f>Table1[[#This Row],[purpleair]]-Table1[[#This Row],[adjusted_weighted_FEM_avg]]</f>
        <v>3.1378682502728861</v>
      </c>
      <c r="L1677" s="5">
        <f>ABS(Table1[[#This Row],[modulair_err]])</f>
        <v>4.4489250272887304E-2</v>
      </c>
      <c r="M1677" s="5">
        <f>ABS(Table1[[#This Row],[purpleair_err]])</f>
        <v>3.1378682502728861</v>
      </c>
      <c r="N1677" s="5">
        <f>Table1[[#This Row],[modulair_err]]^2</f>
        <v>1.9792933898436032E-3</v>
      </c>
      <c r="O1677" s="5">
        <f>Table1[[#This Row],[purpleair_err]]^2</f>
        <v>9.8462171560706242</v>
      </c>
      <c r="P1677" s="5"/>
      <c r="Q1677" s="5"/>
    </row>
    <row r="1678" spans="1:17" x14ac:dyDescent="0.3">
      <c r="A1678" s="2">
        <v>45573.333333333299</v>
      </c>
      <c r="B1678" s="5">
        <v>-10.6</v>
      </c>
      <c r="C1678" s="5">
        <v>4.9000000000000004</v>
      </c>
      <c r="D1678" s="5">
        <v>15.4</v>
      </c>
      <c r="E1678" s="5">
        <f t="shared" si="33"/>
        <v>3.2333333333333338</v>
      </c>
      <c r="F1678" s="5">
        <f>AVERAGE((Table1[[#This Row],[thermo]]*$S$7),(Table1[[#This Row],[1022]]*$T$7),( Table1[[#This Row],[1020]]*$U$7))</f>
        <v>5.1814714910496491</v>
      </c>
      <c r="G1678" s="5">
        <f>AVERAGE((Table1[[#This Row],[thermo]]*$S$8),(Table1[[#This Row],[1022]]*$T$8),( Table1[[#This Row],[1020]]*$U$8))</f>
        <v>4.0504122532736426</v>
      </c>
      <c r="H1678" s="5">
        <v>11</v>
      </c>
      <c r="I1678" s="7">
        <v>11.00605</v>
      </c>
      <c r="J1678" s="7">
        <f>Table1[[#This Row],[modulair]]-Table1[[#This Row],[adjusted_weighted_FEM_avg]]</f>
        <v>6.9495877467263574</v>
      </c>
      <c r="K1678" s="5">
        <f>Table1[[#This Row],[purpleair]]-Table1[[#This Row],[adjusted_weighted_FEM_avg]]</f>
        <v>6.9556377467263575</v>
      </c>
      <c r="L1678" s="5">
        <f>ABS(Table1[[#This Row],[modulair_err]])</f>
        <v>6.9495877467263574</v>
      </c>
      <c r="M1678" s="5">
        <f>ABS(Table1[[#This Row],[purpleair_err]])</f>
        <v>6.9556377467263575</v>
      </c>
      <c r="N1678" s="5">
        <f>Table1[[#This Row],[modulair_err]]^2</f>
        <v>48.296769849449127</v>
      </c>
      <c r="O1678" s="5">
        <f>Table1[[#This Row],[purpleair_err]]^2</f>
        <v>48.380896463684522</v>
      </c>
      <c r="P1678" s="5"/>
      <c r="Q1678" s="5"/>
    </row>
    <row r="1679" spans="1:17" x14ac:dyDescent="0.3">
      <c r="A1679" s="2">
        <v>45573.375</v>
      </c>
      <c r="B1679" s="5">
        <v>-12.4</v>
      </c>
      <c r="C1679" s="5">
        <v>10.9</v>
      </c>
      <c r="D1679" s="5">
        <v>20.8</v>
      </c>
      <c r="E1679" s="5">
        <f t="shared" si="33"/>
        <v>6.4333333333333336</v>
      </c>
      <c r="F1679" s="5">
        <f>AVERAGE((Table1[[#This Row],[thermo]]*$S$7),(Table1[[#This Row],[1022]]*$T$7),( Table1[[#This Row],[1020]]*$U$7))</f>
        <v>9.7194394732785678</v>
      </c>
      <c r="G1679" s="5">
        <f>AVERAGE((Table1[[#This Row],[thermo]]*$S$8),(Table1[[#This Row],[1022]]*$T$8),( Table1[[#This Row],[1020]]*$U$8))</f>
        <v>7.7373147563840989</v>
      </c>
      <c r="H1679" s="5">
        <v>15.2</v>
      </c>
      <c r="I1679" s="7">
        <v>13.089553</v>
      </c>
      <c r="J1679" s="7">
        <f>Table1[[#This Row],[modulair]]-Table1[[#This Row],[adjusted_weighted_FEM_avg]]</f>
        <v>7.4626852436159004</v>
      </c>
      <c r="K1679" s="5">
        <f>Table1[[#This Row],[purpleair]]-Table1[[#This Row],[adjusted_weighted_FEM_avg]]</f>
        <v>5.3522382436159015</v>
      </c>
      <c r="L1679" s="5">
        <f>ABS(Table1[[#This Row],[modulair_err]])</f>
        <v>7.4626852436159004</v>
      </c>
      <c r="M1679" s="5">
        <f>ABS(Table1[[#This Row],[purpleair_err]])</f>
        <v>5.3522382436159015</v>
      </c>
      <c r="N1679" s="5">
        <f>Table1[[#This Row],[modulair_err]]^2</f>
        <v>55.691671045282511</v>
      </c>
      <c r="O1679" s="5">
        <f>Table1[[#This Row],[purpleair_err]]^2</f>
        <v>28.64645421642463</v>
      </c>
      <c r="P1679" s="5"/>
      <c r="Q1679" s="5"/>
    </row>
    <row r="1680" spans="1:17" x14ac:dyDescent="0.3">
      <c r="A1680" s="2">
        <v>45573.416666666701</v>
      </c>
      <c r="B1680" s="5">
        <v>-1.1000000000000001</v>
      </c>
      <c r="C1680" s="5">
        <v>15</v>
      </c>
      <c r="D1680" s="5">
        <v>13.7</v>
      </c>
      <c r="E1680" s="5">
        <f t="shared" si="33"/>
        <v>9.2000000000000011</v>
      </c>
      <c r="F1680" s="5">
        <f>AVERAGE((Table1[[#This Row],[thermo]]*$S$7),(Table1[[#This Row],[1022]]*$T$7),( Table1[[#This Row],[1020]]*$U$7))</f>
        <v>11.965443376337802</v>
      </c>
      <c r="G1680" s="5">
        <f>AVERAGE((Table1[[#This Row],[thermo]]*$S$8),(Table1[[#This Row],[1022]]*$T$8),( Table1[[#This Row],[1020]]*$U$8))</f>
        <v>10.205808724856652</v>
      </c>
      <c r="H1680" s="5">
        <v>27.8</v>
      </c>
      <c r="I1680" s="7">
        <v>23.089220000000001</v>
      </c>
      <c r="J1680" s="7">
        <f>Table1[[#This Row],[modulair]]-Table1[[#This Row],[adjusted_weighted_FEM_avg]]</f>
        <v>17.594191275143348</v>
      </c>
      <c r="K1680" s="5">
        <f>Table1[[#This Row],[purpleair]]-Table1[[#This Row],[adjusted_weighted_FEM_avg]]</f>
        <v>12.883411275143349</v>
      </c>
      <c r="L1680" s="5">
        <f>ABS(Table1[[#This Row],[modulair_err]])</f>
        <v>17.594191275143348</v>
      </c>
      <c r="M1680" s="5">
        <f>ABS(Table1[[#This Row],[purpleair_err]])</f>
        <v>12.883411275143349</v>
      </c>
      <c r="N1680" s="5">
        <f>Table1[[#This Row],[modulair_err]]^2</f>
        <v>309.55556662633035</v>
      </c>
      <c r="O1680" s="5">
        <f>Table1[[#This Row],[purpleair_err]]^2</f>
        <v>165.98228608449077</v>
      </c>
      <c r="P1680" s="5"/>
      <c r="Q1680" s="5"/>
    </row>
    <row r="1681" spans="1:17" x14ac:dyDescent="0.3">
      <c r="A1681" s="2">
        <v>45573.458333333299</v>
      </c>
      <c r="B1681" s="5">
        <v>20.5</v>
      </c>
      <c r="C1681" s="5">
        <v>25.5</v>
      </c>
      <c r="D1681" s="5">
        <v>20.399999999999999</v>
      </c>
      <c r="E1681" s="5">
        <f t="shared" si="33"/>
        <v>22.133333333333336</v>
      </c>
      <c r="F1681" s="5">
        <f>AVERAGE((Table1[[#This Row],[thermo]]*$S$7),(Table1[[#This Row],[1022]]*$T$7),( Table1[[#This Row],[1020]]*$U$7))</f>
        <v>23.277600511199648</v>
      </c>
      <c r="G1681" s="5">
        <f>AVERAGE((Table1[[#This Row],[thermo]]*$S$8),(Table1[[#This Row],[1022]]*$T$8),( Table1[[#This Row],[1020]]*$U$8))</f>
        <v>22.50613883342956</v>
      </c>
      <c r="H1681" s="5">
        <v>40.200000000000003</v>
      </c>
      <c r="I1681" s="7">
        <v>33.565413999999997</v>
      </c>
      <c r="J1681" s="7">
        <f>Table1[[#This Row],[modulair]]-Table1[[#This Row],[adjusted_weighted_FEM_avg]]</f>
        <v>17.693861166570443</v>
      </c>
      <c r="K1681" s="5">
        <f>Table1[[#This Row],[purpleair]]-Table1[[#This Row],[adjusted_weighted_FEM_avg]]</f>
        <v>11.059275166570437</v>
      </c>
      <c r="L1681" s="5">
        <f>ABS(Table1[[#This Row],[modulair_err]])</f>
        <v>17.693861166570443</v>
      </c>
      <c r="M1681" s="5">
        <f>ABS(Table1[[#This Row],[purpleair_err]])</f>
        <v>11.059275166570437</v>
      </c>
      <c r="N1681" s="5">
        <f>Table1[[#This Row],[modulair_err]]^2</f>
        <v>313.07272298186956</v>
      </c>
      <c r="O1681" s="5">
        <f>Table1[[#This Row],[purpleair_err]]^2</f>
        <v>122.30756720992157</v>
      </c>
      <c r="P1681" s="5"/>
      <c r="Q1681" s="5"/>
    </row>
    <row r="1682" spans="1:17" x14ac:dyDescent="0.3">
      <c r="A1682" s="2">
        <v>45573.5</v>
      </c>
      <c r="B1682" s="5">
        <v>28</v>
      </c>
      <c r="C1682" s="5">
        <v>38.5</v>
      </c>
      <c r="D1682" s="5">
        <v>21.8</v>
      </c>
      <c r="E1682" s="5">
        <f t="shared" si="33"/>
        <v>29.433333333333334</v>
      </c>
      <c r="F1682" s="5">
        <f>AVERAGE((Table1[[#This Row],[thermo]]*$S$7),(Table1[[#This Row],[1022]]*$T$7),( Table1[[#This Row],[1020]]*$U$7))</f>
        <v>32.200359388269511</v>
      </c>
      <c r="G1682" s="5">
        <f>AVERAGE((Table1[[#This Row],[thermo]]*$S$8),(Table1[[#This Row],[1022]]*$T$8),( Table1[[#This Row],[1020]]*$U$8))</f>
        <v>30.293318102875748</v>
      </c>
      <c r="H1682" s="5">
        <v>50.8</v>
      </c>
      <c r="I1682" s="7">
        <v>41.336734999999997</v>
      </c>
      <c r="J1682" s="7">
        <f>Table1[[#This Row],[modulair]]-Table1[[#This Row],[adjusted_weighted_FEM_avg]]</f>
        <v>20.506681897124249</v>
      </c>
      <c r="K1682" s="5">
        <f>Table1[[#This Row],[purpleair]]-Table1[[#This Row],[adjusted_weighted_FEM_avg]]</f>
        <v>11.043416897124249</v>
      </c>
      <c r="L1682" s="5">
        <f>ABS(Table1[[#This Row],[modulair_err]])</f>
        <v>20.506681897124249</v>
      </c>
      <c r="M1682" s="5">
        <f>ABS(Table1[[#This Row],[purpleair_err]])</f>
        <v>11.043416897124249</v>
      </c>
      <c r="N1682" s="5">
        <f>Table1[[#This Row],[modulair_err]]^2</f>
        <v>420.52400242984339</v>
      </c>
      <c r="O1682" s="5">
        <f>Table1[[#This Row],[purpleair_err]]^2</f>
        <v>121.95705676368938</v>
      </c>
      <c r="P1682" s="5"/>
      <c r="Q1682" s="5"/>
    </row>
    <row r="1683" spans="1:17" x14ac:dyDescent="0.3">
      <c r="A1683" s="2">
        <v>45573.541666666701</v>
      </c>
      <c r="B1683" s="5">
        <v>31.6</v>
      </c>
      <c r="C1683" s="5">
        <v>41</v>
      </c>
      <c r="D1683" s="5">
        <v>34</v>
      </c>
      <c r="E1683" s="5">
        <f t="shared" si="33"/>
        <v>35.533333333333331</v>
      </c>
      <c r="F1683" s="5">
        <f>AVERAGE((Table1[[#This Row],[thermo]]*$S$7),(Table1[[#This Row],[1022]]*$T$7),( Table1[[#This Row],[1020]]*$U$7))</f>
        <v>37.527260106535536</v>
      </c>
      <c r="G1683" s="5">
        <f>AVERAGE((Table1[[#This Row],[thermo]]*$S$8),(Table1[[#This Row],[1022]]*$T$8),( Table1[[#This Row],[1020]]*$U$8))</f>
        <v>36.200899284256671</v>
      </c>
      <c r="H1683" s="5">
        <v>54</v>
      </c>
      <c r="I1683" s="7">
        <v>44.605949000000003</v>
      </c>
      <c r="J1683" s="7">
        <f>Table1[[#This Row],[modulair]]-Table1[[#This Row],[adjusted_weighted_FEM_avg]]</f>
        <v>17.799100715743329</v>
      </c>
      <c r="K1683" s="5">
        <f>Table1[[#This Row],[purpleair]]-Table1[[#This Row],[adjusted_weighted_FEM_avg]]</f>
        <v>8.4050497157433313</v>
      </c>
      <c r="L1683" s="5">
        <f>ABS(Table1[[#This Row],[modulair_err]])</f>
        <v>17.799100715743329</v>
      </c>
      <c r="M1683" s="5">
        <f>ABS(Table1[[#This Row],[purpleair_err]])</f>
        <v>8.4050497157433313</v>
      </c>
      <c r="N1683" s="5">
        <f>Table1[[#This Row],[modulair_err]]^2</f>
        <v>316.80798628917466</v>
      </c>
      <c r="O1683" s="5">
        <f>Table1[[#This Row],[purpleair_err]]^2</f>
        <v>70.644860724117052</v>
      </c>
      <c r="P1683" s="5"/>
      <c r="Q1683" s="5"/>
    </row>
    <row r="1684" spans="1:17" x14ac:dyDescent="0.3">
      <c r="A1684" s="2">
        <v>45573.583333333299</v>
      </c>
      <c r="B1684" s="5">
        <v>41.2</v>
      </c>
      <c r="C1684" s="5">
        <v>39</v>
      </c>
      <c r="D1684" s="5">
        <v>32.4</v>
      </c>
      <c r="E1684" s="5">
        <f t="shared" si="33"/>
        <v>37.533333333333331</v>
      </c>
      <c r="F1684" s="5">
        <f>AVERAGE((Table1[[#This Row],[thermo]]*$S$7),(Table1[[#This Row],[1022]]*$T$7),( Table1[[#This Row],[1020]]*$U$7))</f>
        <v>37.567383437117421</v>
      </c>
      <c r="G1684" s="5">
        <f>AVERAGE((Table1[[#This Row],[thermo]]*$S$8),(Table1[[#This Row],[1022]]*$T$8),( Table1[[#This Row],[1020]]*$U$8))</f>
        <v>37.483124027121711</v>
      </c>
      <c r="H1684" s="5">
        <v>56.8</v>
      </c>
      <c r="I1684" s="7">
        <v>44.278695999999997</v>
      </c>
      <c r="J1684" s="7">
        <f>Table1[[#This Row],[modulair]]-Table1[[#This Row],[adjusted_weighted_FEM_avg]]</f>
        <v>19.316875972878286</v>
      </c>
      <c r="K1684" s="5">
        <f>Table1[[#This Row],[purpleair]]-Table1[[#This Row],[adjusted_weighted_FEM_avg]]</f>
        <v>6.7955719728782853</v>
      </c>
      <c r="L1684" s="5">
        <f>ABS(Table1[[#This Row],[modulair_err]])</f>
        <v>19.316875972878286</v>
      </c>
      <c r="M1684" s="5">
        <f>ABS(Table1[[#This Row],[purpleair_err]])</f>
        <v>6.7955719728782853</v>
      </c>
      <c r="N1684" s="5">
        <f>Table1[[#This Row],[modulair_err]]^2</f>
        <v>373.14169735156241</v>
      </c>
      <c r="O1684" s="5">
        <f>Table1[[#This Row],[purpleair_err]]^2</f>
        <v>46.179798438568874</v>
      </c>
      <c r="P1684" s="5"/>
      <c r="Q1684" s="5"/>
    </row>
    <row r="1685" spans="1:17" x14ac:dyDescent="0.3">
      <c r="A1685" s="2">
        <v>45573.625</v>
      </c>
      <c r="B1685" s="5">
        <v>44.3</v>
      </c>
      <c r="C1685" s="5">
        <v>37.6</v>
      </c>
      <c r="D1685" s="5">
        <v>36.9</v>
      </c>
      <c r="E1685" s="5">
        <f t="shared" si="33"/>
        <v>39.6</v>
      </c>
      <c r="F1685" s="5">
        <f>AVERAGE((Table1[[#This Row],[thermo]]*$S$7),(Table1[[#This Row],[1022]]*$T$7),( Table1[[#This Row],[1020]]*$U$7))</f>
        <v>38.524589422392857</v>
      </c>
      <c r="G1685" s="5">
        <f>AVERAGE((Table1[[#This Row],[thermo]]*$S$8),(Table1[[#This Row],[1022]]*$T$8),( Table1[[#This Row],[1020]]*$U$8))</f>
        <v>39.197405623946203</v>
      </c>
      <c r="H1685" s="5">
        <v>55.1</v>
      </c>
      <c r="I1685" s="7">
        <v>47.68683</v>
      </c>
      <c r="J1685" s="7">
        <f>Table1[[#This Row],[modulair]]-Table1[[#This Row],[adjusted_weighted_FEM_avg]]</f>
        <v>15.902594376053798</v>
      </c>
      <c r="K1685" s="5">
        <f>Table1[[#This Row],[purpleair]]-Table1[[#This Row],[adjusted_weighted_FEM_avg]]</f>
        <v>8.4894243760537975</v>
      </c>
      <c r="L1685" s="5">
        <f>ABS(Table1[[#This Row],[modulair_err]])</f>
        <v>15.902594376053798</v>
      </c>
      <c r="M1685" s="5">
        <f>ABS(Table1[[#This Row],[purpleair_err]])</f>
        <v>8.4894243760537975</v>
      </c>
      <c r="N1685" s="5">
        <f>Table1[[#This Row],[modulair_err]]^2</f>
        <v>252.89250788929789</v>
      </c>
      <c r="O1685" s="5">
        <f>Table1[[#This Row],[purpleair_err]]^2</f>
        <v>72.070326236736406</v>
      </c>
      <c r="P1685" s="5"/>
      <c r="Q1685" s="5"/>
    </row>
    <row r="1686" spans="1:17" x14ac:dyDescent="0.3">
      <c r="A1686" s="2">
        <v>45573.666666666701</v>
      </c>
      <c r="B1686" s="5">
        <v>40.200000000000003</v>
      </c>
      <c r="C1686" s="5">
        <v>32.6</v>
      </c>
      <c r="D1686" s="5">
        <v>26.7</v>
      </c>
      <c r="E1686" s="5">
        <f t="shared" si="33"/>
        <v>33.166666666666671</v>
      </c>
      <c r="F1686" s="5">
        <f>AVERAGE((Table1[[#This Row],[thermo]]*$S$7),(Table1[[#This Row],[1022]]*$T$7),( Table1[[#This Row],[1020]]*$U$7))</f>
        <v>32.257132664206971</v>
      </c>
      <c r="G1686" s="5">
        <f>AVERAGE((Table1[[#This Row],[thermo]]*$S$8),(Table1[[#This Row],[1022]]*$T$8),( Table1[[#This Row],[1020]]*$U$8))</f>
        <v>32.775707920950175</v>
      </c>
      <c r="H1686" s="5">
        <v>48.9</v>
      </c>
      <c r="I1686" s="7">
        <v>39.693576</v>
      </c>
      <c r="J1686" s="7">
        <f>Table1[[#This Row],[modulair]]-Table1[[#This Row],[adjusted_weighted_FEM_avg]]</f>
        <v>16.124292079049823</v>
      </c>
      <c r="K1686" s="5">
        <f>Table1[[#This Row],[purpleair]]-Table1[[#This Row],[adjusted_weighted_FEM_avg]]</f>
        <v>6.9178680790498248</v>
      </c>
      <c r="L1686" s="5">
        <f>ABS(Table1[[#This Row],[modulair_err]])</f>
        <v>16.124292079049823</v>
      </c>
      <c r="M1686" s="5">
        <f>ABS(Table1[[#This Row],[purpleair_err]])</f>
        <v>6.9178680790498248</v>
      </c>
      <c r="N1686" s="5">
        <f>Table1[[#This Row],[modulair_err]]^2</f>
        <v>259.99279505050885</v>
      </c>
      <c r="O1686" s="5">
        <f>Table1[[#This Row],[purpleair_err]]^2</f>
        <v>47.856898759136513</v>
      </c>
      <c r="P1686" s="5"/>
      <c r="Q1686" s="5"/>
    </row>
    <row r="1687" spans="1:17" x14ac:dyDescent="0.3">
      <c r="A1687" s="2">
        <v>45573.708333333299</v>
      </c>
      <c r="B1687" s="5">
        <v>44.1</v>
      </c>
      <c r="C1687" s="5">
        <v>29.8</v>
      </c>
      <c r="D1687" s="5">
        <v>35.1</v>
      </c>
      <c r="E1687" s="5">
        <f t="shared" si="33"/>
        <v>36.333333333333336</v>
      </c>
      <c r="F1687" s="5">
        <f>AVERAGE((Table1[[#This Row],[thermo]]*$S$7),(Table1[[#This Row],[1022]]*$T$7),( Table1[[#This Row],[1020]]*$U$7))</f>
        <v>33.625121094024216</v>
      </c>
      <c r="G1687" s="5">
        <f>AVERAGE((Table1[[#This Row],[thermo]]*$S$8),(Table1[[#This Row],[1022]]*$T$8),( Table1[[#This Row],[1020]]*$U$8))</f>
        <v>35.386623398516292</v>
      </c>
      <c r="H1687" s="5">
        <v>53.1</v>
      </c>
      <c r="I1687" s="7">
        <v>41.062854999999999</v>
      </c>
      <c r="J1687" s="7">
        <f>Table1[[#This Row],[modulair]]-Table1[[#This Row],[adjusted_weighted_FEM_avg]]</f>
        <v>17.713376601483709</v>
      </c>
      <c r="K1687" s="5">
        <f>Table1[[#This Row],[purpleair]]-Table1[[#This Row],[adjusted_weighted_FEM_avg]]</f>
        <v>5.6762316014837069</v>
      </c>
      <c r="L1687" s="5">
        <f>ABS(Table1[[#This Row],[modulair_err]])</f>
        <v>17.713376601483709</v>
      </c>
      <c r="M1687" s="5">
        <f>ABS(Table1[[#This Row],[purpleair_err]])</f>
        <v>5.6762316014837069</v>
      </c>
      <c r="N1687" s="5">
        <f>Table1[[#This Row],[modulair_err]]^2</f>
        <v>313.76371062599054</v>
      </c>
      <c r="O1687" s="5">
        <f>Table1[[#This Row],[purpleair_err]]^2</f>
        <v>32.219605193682291</v>
      </c>
      <c r="P1687" s="5"/>
      <c r="Q1687" s="5"/>
    </row>
    <row r="1688" spans="1:17" x14ac:dyDescent="0.3">
      <c r="A1688" s="2">
        <v>45573.75</v>
      </c>
      <c r="B1688" s="5">
        <v>59.1</v>
      </c>
      <c r="C1688" s="5">
        <v>27</v>
      </c>
      <c r="D1688" s="5">
        <v>38.6</v>
      </c>
      <c r="E1688" s="5">
        <f t="shared" si="33"/>
        <v>41.566666666666663</v>
      </c>
      <c r="F1688" s="5">
        <f>AVERAGE((Table1[[#This Row],[thermo]]*$S$7),(Table1[[#This Row],[1022]]*$T$7),( Table1[[#This Row],[1020]]*$U$7))</f>
        <v>35.505456666420386</v>
      </c>
      <c r="G1688" s="5">
        <f>AVERAGE((Table1[[#This Row],[thermo]]*$S$8),(Table1[[#This Row],[1022]]*$T$8),( Table1[[#This Row],[1020]]*$U$8))</f>
        <v>39.445359670455154</v>
      </c>
      <c r="H1688" s="5">
        <v>58.4</v>
      </c>
      <c r="I1688" s="7">
        <v>44.981313</v>
      </c>
      <c r="J1688" s="7">
        <f>Table1[[#This Row],[modulair]]-Table1[[#This Row],[adjusted_weighted_FEM_avg]]</f>
        <v>18.954640329544844</v>
      </c>
      <c r="K1688" s="5">
        <f>Table1[[#This Row],[purpleair]]-Table1[[#This Row],[adjusted_weighted_FEM_avg]]</f>
        <v>5.5359533295448458</v>
      </c>
      <c r="L1688" s="5">
        <f>ABS(Table1[[#This Row],[modulair_err]])</f>
        <v>18.954640329544844</v>
      </c>
      <c r="M1688" s="5">
        <f>ABS(Table1[[#This Row],[purpleair_err]])</f>
        <v>5.5359533295448458</v>
      </c>
      <c r="N1688" s="5">
        <f>Table1[[#This Row],[modulair_err]]^2</f>
        <v>359.2783900224079</v>
      </c>
      <c r="O1688" s="5">
        <f>Table1[[#This Row],[purpleair_err]]^2</f>
        <v>30.646779266898665</v>
      </c>
      <c r="P1688" s="5"/>
      <c r="Q1688" s="5"/>
    </row>
    <row r="1689" spans="1:17" x14ac:dyDescent="0.3">
      <c r="A1689" s="2">
        <v>45573.791666666701</v>
      </c>
      <c r="B1689" s="5">
        <v>55.7</v>
      </c>
      <c r="C1689" s="5">
        <v>25.2</v>
      </c>
      <c r="D1689" s="5">
        <v>35.700000000000003</v>
      </c>
      <c r="E1689" s="5">
        <f t="shared" si="33"/>
        <v>38.866666666666667</v>
      </c>
      <c r="F1689" s="5">
        <f>AVERAGE((Table1[[#This Row],[thermo]]*$S$7),(Table1[[#This Row],[1022]]*$T$7),( Table1[[#This Row],[1020]]*$U$7))</f>
        <v>33.139287844453833</v>
      </c>
      <c r="G1689" s="5">
        <f>AVERAGE((Table1[[#This Row],[thermo]]*$S$8),(Table1[[#This Row],[1022]]*$T$8),( Table1[[#This Row],[1020]]*$U$8))</f>
        <v>36.857810420020321</v>
      </c>
      <c r="H1689" s="5">
        <v>47</v>
      </c>
      <c r="I1689" s="7">
        <v>44.307105999999997</v>
      </c>
      <c r="J1689" s="7">
        <f>Table1[[#This Row],[modulair]]-Table1[[#This Row],[adjusted_weighted_FEM_avg]]</f>
        <v>10.142189579979679</v>
      </c>
      <c r="K1689" s="5">
        <f>Table1[[#This Row],[purpleair]]-Table1[[#This Row],[adjusted_weighted_FEM_avg]]</f>
        <v>7.4492955799796761</v>
      </c>
      <c r="L1689" s="5">
        <f>ABS(Table1[[#This Row],[modulair_err]])</f>
        <v>10.142189579979679</v>
      </c>
      <c r="M1689" s="5">
        <f>ABS(Table1[[#This Row],[purpleair_err]])</f>
        <v>7.4492955799796761</v>
      </c>
      <c r="N1689" s="5">
        <f>Table1[[#This Row],[modulair_err]]^2</f>
        <v>102.86400947624837</v>
      </c>
      <c r="O1689" s="5">
        <f>Table1[[#This Row],[purpleair_err]]^2</f>
        <v>55.492004637904735</v>
      </c>
      <c r="P1689" s="5"/>
      <c r="Q1689" s="5"/>
    </row>
    <row r="1690" spans="1:17" x14ac:dyDescent="0.3">
      <c r="A1690" s="2">
        <v>45573.833333333299</v>
      </c>
      <c r="B1690" s="5">
        <v>40.9</v>
      </c>
      <c r="C1690" s="5">
        <v>32.299999999999997</v>
      </c>
      <c r="D1690" s="5">
        <v>35.1</v>
      </c>
      <c r="E1690" s="5">
        <f t="shared" si="33"/>
        <v>36.099999999999994</v>
      </c>
      <c r="F1690" s="5">
        <f>AVERAGE((Table1[[#This Row],[thermo]]*$S$7),(Table1[[#This Row],[1022]]*$T$7),( Table1[[#This Row],[1020]]*$U$7))</f>
        <v>34.494831417178737</v>
      </c>
      <c r="G1690" s="5">
        <f>AVERAGE((Table1[[#This Row],[thermo]]*$S$8),(Table1[[#This Row],[1022]]*$T$8),( Table1[[#This Row],[1020]]*$U$8))</f>
        <v>35.535636093407199</v>
      </c>
      <c r="H1690" s="5">
        <v>46.5</v>
      </c>
      <c r="I1690" s="7">
        <v>43.272547000000003</v>
      </c>
      <c r="J1690" s="7">
        <f>Table1[[#This Row],[modulair]]-Table1[[#This Row],[adjusted_weighted_FEM_avg]]</f>
        <v>10.964363906592801</v>
      </c>
      <c r="K1690" s="5">
        <f>Table1[[#This Row],[purpleair]]-Table1[[#This Row],[adjusted_weighted_FEM_avg]]</f>
        <v>7.7369109065928043</v>
      </c>
      <c r="L1690" s="5">
        <f>ABS(Table1[[#This Row],[modulair_err]])</f>
        <v>10.964363906592801</v>
      </c>
      <c r="M1690" s="5">
        <f>ABS(Table1[[#This Row],[purpleair_err]])</f>
        <v>7.7369109065928043</v>
      </c>
      <c r="N1690" s="5">
        <f>Table1[[#This Row],[modulair_err]]^2</f>
        <v>120.21727587619496</v>
      </c>
      <c r="O1690" s="5">
        <f>Table1[[#This Row],[purpleair_err]]^2</f>
        <v>59.859790376554692</v>
      </c>
      <c r="P1690" s="5"/>
      <c r="Q1690" s="5"/>
    </row>
    <row r="1691" spans="1:17" x14ac:dyDescent="0.3">
      <c r="A1691" s="2">
        <v>45573.875</v>
      </c>
      <c r="B1691" s="5">
        <v>39.9</v>
      </c>
      <c r="C1691" s="5">
        <v>28.8</v>
      </c>
      <c r="D1691" s="5">
        <v>28.7</v>
      </c>
      <c r="E1691" s="5">
        <f t="shared" si="33"/>
        <v>32.466666666666669</v>
      </c>
      <c r="F1691" s="5">
        <f>AVERAGE((Table1[[#This Row],[thermo]]*$S$7),(Table1[[#This Row],[1022]]*$T$7),( Table1[[#This Row],[1020]]*$U$7))</f>
        <v>30.620608927086238</v>
      </c>
      <c r="G1691" s="5">
        <f>AVERAGE((Table1[[#This Row],[thermo]]*$S$8),(Table1[[#This Row],[1022]]*$T$8),( Table1[[#This Row],[1020]]*$U$8))</f>
        <v>31.786043256337081</v>
      </c>
      <c r="H1691" s="5">
        <v>44.3</v>
      </c>
      <c r="I1691" s="7">
        <v>43.103453999999999</v>
      </c>
      <c r="J1691" s="7">
        <f>Table1[[#This Row],[modulair]]-Table1[[#This Row],[adjusted_weighted_FEM_avg]]</f>
        <v>12.513956743662916</v>
      </c>
      <c r="K1691" s="5">
        <f>Table1[[#This Row],[purpleair]]-Table1[[#This Row],[adjusted_weighted_FEM_avg]]</f>
        <v>11.317410743662919</v>
      </c>
      <c r="L1691" s="5">
        <f>ABS(Table1[[#This Row],[modulair_err]])</f>
        <v>12.513956743662916</v>
      </c>
      <c r="M1691" s="5">
        <f>ABS(Table1[[#This Row],[purpleair_err]])</f>
        <v>11.317410743662919</v>
      </c>
      <c r="N1691" s="5">
        <f>Table1[[#This Row],[modulair_err]]^2</f>
        <v>156.59911338226658</v>
      </c>
      <c r="O1691" s="5">
        <f>Table1[[#This Row],[purpleair_err]]^2</f>
        <v>128.08378594077686</v>
      </c>
      <c r="P1691" s="5"/>
      <c r="Q1691" s="5"/>
    </row>
    <row r="1692" spans="1:17" x14ac:dyDescent="0.3">
      <c r="A1692" s="2">
        <v>45573.916666666701</v>
      </c>
      <c r="B1692" s="5">
        <v>35.200000000000003</v>
      </c>
      <c r="C1692" s="5">
        <v>22</v>
      </c>
      <c r="D1692" s="5">
        <v>26.9</v>
      </c>
      <c r="E1692" s="5">
        <f t="shared" si="33"/>
        <v>28.033333333333331</v>
      </c>
      <c r="F1692" s="5">
        <f>AVERAGE((Table1[[#This Row],[thermo]]*$S$7),(Table1[[#This Row],[1022]]*$T$7),( Table1[[#This Row],[1020]]*$U$7))</f>
        <v>25.532977583241117</v>
      </c>
      <c r="G1692" s="5">
        <f>AVERAGE((Table1[[#This Row],[thermo]]*$S$8),(Table1[[#This Row],[1022]]*$T$8),( Table1[[#This Row],[1020]]*$U$8))</f>
        <v>27.159348237191264</v>
      </c>
      <c r="H1692" s="5">
        <v>36.4</v>
      </c>
      <c r="I1692" s="7">
        <v>38.692867999999997</v>
      </c>
      <c r="J1692" s="7">
        <f>Table1[[#This Row],[modulair]]-Table1[[#This Row],[adjusted_weighted_FEM_avg]]</f>
        <v>9.240651762808735</v>
      </c>
      <c r="K1692" s="5">
        <f>Table1[[#This Row],[purpleair]]-Table1[[#This Row],[adjusted_weighted_FEM_avg]]</f>
        <v>11.533519762808734</v>
      </c>
      <c r="L1692" s="5">
        <f>ABS(Table1[[#This Row],[modulair_err]])</f>
        <v>9.240651762808735</v>
      </c>
      <c r="M1692" s="5">
        <f>ABS(Table1[[#This Row],[purpleair_err]])</f>
        <v>11.533519762808734</v>
      </c>
      <c r="N1692" s="5">
        <f>Table1[[#This Row],[modulair_err]]^2</f>
        <v>85.389645001500185</v>
      </c>
      <c r="O1692" s="5">
        <f>Table1[[#This Row],[purpleair_err]]^2</f>
        <v>133.02207811909963</v>
      </c>
      <c r="P1692" s="5"/>
      <c r="Q1692" s="5"/>
    </row>
    <row r="1693" spans="1:17" x14ac:dyDescent="0.3">
      <c r="A1693" s="2">
        <v>45573.958333333299</v>
      </c>
      <c r="B1693" s="5">
        <v>35</v>
      </c>
      <c r="C1693" s="5">
        <v>21.1</v>
      </c>
      <c r="D1693" s="5">
        <v>21.1</v>
      </c>
      <c r="E1693" s="5">
        <f t="shared" si="33"/>
        <v>25.733333333333334</v>
      </c>
      <c r="F1693" s="5">
        <f>AVERAGE((Table1[[#This Row],[thermo]]*$S$7),(Table1[[#This Row],[1022]]*$T$7),( Table1[[#This Row],[1020]]*$U$7))</f>
        <v>23.413992332876486</v>
      </c>
      <c r="G1693" s="5">
        <f>AVERAGE((Table1[[#This Row],[thermo]]*$S$8),(Table1[[#This Row],[1022]]*$T$8),( Table1[[#This Row],[1020]]*$U$8))</f>
        <v>24.879409446038675</v>
      </c>
      <c r="H1693" s="5">
        <v>30.3</v>
      </c>
      <c r="I1693" s="7">
        <v>34.411658000000003</v>
      </c>
      <c r="J1693" s="7">
        <f>Table1[[#This Row],[modulair]]-Table1[[#This Row],[adjusted_weighted_FEM_avg]]</f>
        <v>5.4205905539613255</v>
      </c>
      <c r="K1693" s="5">
        <f>Table1[[#This Row],[purpleair]]-Table1[[#This Row],[adjusted_weighted_FEM_avg]]</f>
        <v>9.5322485539613275</v>
      </c>
      <c r="L1693" s="5">
        <f>ABS(Table1[[#This Row],[modulair_err]])</f>
        <v>5.4205905539613255</v>
      </c>
      <c r="M1693" s="5">
        <f>ABS(Table1[[#This Row],[purpleair_err]])</f>
        <v>9.5322485539613275</v>
      </c>
      <c r="N1693" s="5">
        <f>Table1[[#This Row],[modulair_err]]^2</f>
        <v>29.382801953694749</v>
      </c>
      <c r="O1693" s="5">
        <f>Table1[[#This Row],[purpleair_err]]^2</f>
        <v>90.86376249449782</v>
      </c>
      <c r="P1693" s="5"/>
      <c r="Q1693" s="5"/>
    </row>
    <row r="1694" spans="1:17" x14ac:dyDescent="0.3">
      <c r="A1694" s="2">
        <v>45574</v>
      </c>
      <c r="B1694" s="5">
        <v>15.7</v>
      </c>
      <c r="C1694" s="5">
        <v>18.8</v>
      </c>
      <c r="D1694" s="5">
        <v>22.5</v>
      </c>
      <c r="E1694" s="5">
        <f t="shared" si="33"/>
        <v>19</v>
      </c>
      <c r="F1694" s="5">
        <f>AVERAGE((Table1[[#This Row],[thermo]]*$S$7),(Table1[[#This Row],[1022]]*$T$7),( Table1[[#This Row],[1020]]*$U$7))</f>
        <v>19.292381559712368</v>
      </c>
      <c r="G1694" s="5">
        <f>AVERAGE((Table1[[#This Row],[thermo]]*$S$8),(Table1[[#This Row],[1022]]*$T$8),( Table1[[#This Row],[1020]]*$U$8))</f>
        <v>19.142823271309506</v>
      </c>
      <c r="H1694" s="5">
        <v>23.4</v>
      </c>
      <c r="I1694" s="7">
        <v>27.865276999999999</v>
      </c>
      <c r="J1694" s="7">
        <f>Table1[[#This Row],[modulair]]-Table1[[#This Row],[adjusted_weighted_FEM_avg]]</f>
        <v>4.2571767286904922</v>
      </c>
      <c r="K1694" s="5">
        <f>Table1[[#This Row],[purpleair]]-Table1[[#This Row],[adjusted_weighted_FEM_avg]]</f>
        <v>8.7224537286904926</v>
      </c>
      <c r="L1694" s="5">
        <f>ABS(Table1[[#This Row],[modulair_err]])</f>
        <v>4.2571767286904922</v>
      </c>
      <c r="M1694" s="5">
        <f>ABS(Table1[[#This Row],[purpleair_err]])</f>
        <v>8.7224537286904926</v>
      </c>
      <c r="N1694" s="5">
        <f>Table1[[#This Row],[modulair_err]]^2</f>
        <v>18.12355369930388</v>
      </c>
      <c r="O1694" s="5">
        <f>Table1[[#This Row],[purpleair_err]]^2</f>
        <v>76.081199049146676</v>
      </c>
      <c r="P1694" s="5"/>
      <c r="Q1694" s="5"/>
    </row>
    <row r="1695" spans="1:17" x14ac:dyDescent="0.3">
      <c r="A1695" s="2">
        <v>45574.041666666701</v>
      </c>
      <c r="B1695" s="5">
        <v>20</v>
      </c>
      <c r="C1695" s="5">
        <v>18.5</v>
      </c>
      <c r="D1695" s="5">
        <v>12.7</v>
      </c>
      <c r="E1695" s="5">
        <f t="shared" si="33"/>
        <v>17.066666666666666</v>
      </c>
      <c r="F1695" s="5">
        <f>AVERAGE((Table1[[#This Row],[thermo]]*$S$7),(Table1[[#This Row],[1022]]*$T$7),( Table1[[#This Row],[1020]]*$U$7))</f>
        <v>17.168895079882056</v>
      </c>
      <c r="G1695" s="5">
        <f>AVERAGE((Table1[[#This Row],[thermo]]*$S$8),(Table1[[#This Row],[1022]]*$T$8),( Table1[[#This Row],[1020]]*$U$8))</f>
        <v>17.049164465346429</v>
      </c>
      <c r="H1695" s="5">
        <v>17.7</v>
      </c>
      <c r="I1695" s="7">
        <v>22.360153</v>
      </c>
      <c r="J1695" s="7">
        <f>Table1[[#This Row],[modulair]]-Table1[[#This Row],[adjusted_weighted_FEM_avg]]</f>
        <v>0.65083553465357014</v>
      </c>
      <c r="K1695" s="5">
        <f>Table1[[#This Row],[purpleair]]-Table1[[#This Row],[adjusted_weighted_FEM_avg]]</f>
        <v>5.3109885346535712</v>
      </c>
      <c r="L1695" s="5">
        <f>ABS(Table1[[#This Row],[modulair_err]])</f>
        <v>0.65083553465357014</v>
      </c>
      <c r="M1695" s="5">
        <f>ABS(Table1[[#This Row],[purpleair_err]])</f>
        <v>5.3109885346535712</v>
      </c>
      <c r="N1695" s="5">
        <f>Table1[[#This Row],[modulair_err]]^2</f>
        <v>0.42358689316779852</v>
      </c>
      <c r="O1695" s="5">
        <f>Table1[[#This Row],[purpleair_err]]^2</f>
        <v>28.206599215221686</v>
      </c>
      <c r="P1695" s="5"/>
      <c r="Q1695" s="5"/>
    </row>
    <row r="1696" spans="1:17" x14ac:dyDescent="0.3">
      <c r="A1696" s="2">
        <v>45574.083333333299</v>
      </c>
      <c r="B1696" s="5">
        <v>18.7</v>
      </c>
      <c r="C1696" s="5">
        <v>11.2</v>
      </c>
      <c r="D1696" s="5">
        <v>10.5</v>
      </c>
      <c r="E1696" s="5">
        <f t="shared" si="33"/>
        <v>13.466666666666667</v>
      </c>
      <c r="F1696" s="5">
        <f>AVERAGE((Table1[[#This Row],[thermo]]*$S$7),(Table1[[#This Row],[1022]]*$T$7),( Table1[[#This Row],[1020]]*$U$7))</f>
        <v>12.25776883723467</v>
      </c>
      <c r="G1696" s="5">
        <f>AVERAGE((Table1[[#This Row],[thermo]]*$S$8),(Table1[[#This Row],[1022]]*$T$8),( Table1[[#This Row],[1020]]*$U$8))</f>
        <v>13.014925592063536</v>
      </c>
      <c r="H1696" s="5">
        <v>15.5</v>
      </c>
      <c r="I1696" s="7">
        <v>19.133942000000001</v>
      </c>
      <c r="J1696" s="7">
        <f>Table1[[#This Row],[modulair]]-Table1[[#This Row],[adjusted_weighted_FEM_avg]]</f>
        <v>2.4850744079364642</v>
      </c>
      <c r="K1696" s="5">
        <f>Table1[[#This Row],[purpleair]]-Table1[[#This Row],[adjusted_weighted_FEM_avg]]</f>
        <v>6.1190164079364653</v>
      </c>
      <c r="L1696" s="5">
        <f>ABS(Table1[[#This Row],[modulair_err]])</f>
        <v>2.4850744079364642</v>
      </c>
      <c r="M1696" s="5">
        <f>ABS(Table1[[#This Row],[purpleair_err]])</f>
        <v>6.1190164079364653</v>
      </c>
      <c r="N1696" s="5">
        <f>Table1[[#This Row],[modulair_err]]^2</f>
        <v>6.1755948129807683</v>
      </c>
      <c r="O1696" s="5">
        <f>Table1[[#This Row],[purpleair_err]]^2</f>
        <v>37.442361800595684</v>
      </c>
      <c r="P1696" s="5"/>
      <c r="Q1696" s="5"/>
    </row>
    <row r="1697" spans="1:17" x14ac:dyDescent="0.3">
      <c r="A1697" s="2">
        <v>45574.125</v>
      </c>
      <c r="B1697" s="5">
        <v>20.3</v>
      </c>
      <c r="C1697" s="5">
        <v>10.5</v>
      </c>
      <c r="D1697" s="5">
        <v>9.8000000000000007</v>
      </c>
      <c r="E1697" s="5">
        <f t="shared" si="33"/>
        <v>13.533333333333333</v>
      </c>
      <c r="F1697" s="5">
        <f>AVERAGE((Table1[[#This Row],[thermo]]*$S$7),(Table1[[#This Row],[1022]]*$T$7),( Table1[[#This Row],[1020]]*$U$7))</f>
        <v>11.940659654904879</v>
      </c>
      <c r="G1697" s="5">
        <f>AVERAGE((Table1[[#This Row],[thermo]]*$S$8),(Table1[[#This Row],[1022]]*$T$8),( Table1[[#This Row],[1020]]*$U$8))</f>
        <v>12.94029550040087</v>
      </c>
      <c r="H1697" s="5">
        <v>14.5</v>
      </c>
      <c r="I1697" s="7">
        <v>18.962924999999998</v>
      </c>
      <c r="J1697" s="7">
        <f>Table1[[#This Row],[modulair]]-Table1[[#This Row],[adjusted_weighted_FEM_avg]]</f>
        <v>1.55970449959913</v>
      </c>
      <c r="K1697" s="5">
        <f>Table1[[#This Row],[purpleair]]-Table1[[#This Row],[adjusted_weighted_FEM_avg]]</f>
        <v>6.0226294995991285</v>
      </c>
      <c r="L1697" s="5">
        <f>ABS(Table1[[#This Row],[modulair_err]])</f>
        <v>1.55970449959913</v>
      </c>
      <c r="M1697" s="5">
        <f>ABS(Table1[[#This Row],[purpleair_err]])</f>
        <v>6.0226294995991285</v>
      </c>
      <c r="N1697" s="5">
        <f>Table1[[#This Row],[modulair_err]]^2</f>
        <v>2.4326781260697725</v>
      </c>
      <c r="O1697" s="5">
        <f>Table1[[#This Row],[purpleair_err]]^2</f>
        <v>36.272066089441651</v>
      </c>
      <c r="P1697" s="5"/>
      <c r="Q1697" s="5"/>
    </row>
    <row r="1698" spans="1:17" x14ac:dyDescent="0.3">
      <c r="A1698" s="2">
        <v>45574.166666666701</v>
      </c>
      <c r="B1698" s="5">
        <v>9.1</v>
      </c>
      <c r="C1698" s="5">
        <v>12.5</v>
      </c>
      <c r="D1698" s="5">
        <v>12.7</v>
      </c>
      <c r="E1698" s="5">
        <f t="shared" si="33"/>
        <v>11.433333333333332</v>
      </c>
      <c r="F1698" s="5">
        <f>AVERAGE((Table1[[#This Row],[thermo]]*$S$7),(Table1[[#This Row],[1022]]*$T$7),( Table1[[#This Row],[1020]]*$U$7))</f>
        <v>11.988498394610104</v>
      </c>
      <c r="G1698" s="5">
        <f>AVERAGE((Table1[[#This Row],[thermo]]*$S$8),(Table1[[#This Row],[1022]]*$T$8),( Table1[[#This Row],[1020]]*$U$8))</f>
        <v>11.639632738083179</v>
      </c>
      <c r="H1698" s="5">
        <v>15.7</v>
      </c>
      <c r="I1698" s="7">
        <v>20.031647</v>
      </c>
      <c r="J1698" s="7">
        <f>Table1[[#This Row],[modulair]]-Table1[[#This Row],[adjusted_weighted_FEM_avg]]</f>
        <v>4.0603672619168201</v>
      </c>
      <c r="K1698" s="5">
        <f>Table1[[#This Row],[purpleair]]-Table1[[#This Row],[adjusted_weighted_FEM_avg]]</f>
        <v>8.3920142619168203</v>
      </c>
      <c r="L1698" s="5">
        <f>ABS(Table1[[#This Row],[modulair_err]])</f>
        <v>4.0603672619168201</v>
      </c>
      <c r="M1698" s="5">
        <f>ABS(Table1[[#This Row],[purpleair_err]])</f>
        <v>8.3920142619168203</v>
      </c>
      <c r="N1698" s="5">
        <f>Table1[[#This Row],[modulair_err]]^2</f>
        <v>16.486582301645896</v>
      </c>
      <c r="O1698" s="5">
        <f>Table1[[#This Row],[purpleair_err]]^2</f>
        <v>70.425903372215316</v>
      </c>
      <c r="P1698" s="5"/>
      <c r="Q1698" s="5"/>
    </row>
    <row r="1699" spans="1:17" x14ac:dyDescent="0.3">
      <c r="A1699" s="2">
        <v>45574.208333333299</v>
      </c>
      <c r="B1699" s="5">
        <v>19</v>
      </c>
      <c r="C1699" s="5">
        <v>13.1</v>
      </c>
      <c r="D1699" s="5">
        <v>10.199999999999999</v>
      </c>
      <c r="E1699" s="5">
        <f t="shared" si="33"/>
        <v>14.1</v>
      </c>
      <c r="F1699" s="5">
        <f>AVERAGE((Table1[[#This Row],[thermo]]*$S$7),(Table1[[#This Row],[1022]]*$T$7),( Table1[[#This Row],[1020]]*$U$7))</f>
        <v>13.291790022985191</v>
      </c>
      <c r="G1699" s="5">
        <f>AVERAGE((Table1[[#This Row],[thermo]]*$S$8),(Table1[[#This Row],[1022]]*$T$8),( Table1[[#This Row],[1020]]*$U$8))</f>
        <v>13.774867027428549</v>
      </c>
      <c r="H1699" s="5">
        <v>16.3</v>
      </c>
      <c r="I1699" s="7">
        <v>20.999455000000001</v>
      </c>
      <c r="J1699" s="7">
        <f>Table1[[#This Row],[modulair]]-Table1[[#This Row],[adjusted_weighted_FEM_avg]]</f>
        <v>2.525132972571452</v>
      </c>
      <c r="K1699" s="5">
        <f>Table1[[#This Row],[purpleair]]-Table1[[#This Row],[adjusted_weighted_FEM_avg]]</f>
        <v>7.2245879725714524</v>
      </c>
      <c r="L1699" s="5">
        <f>ABS(Table1[[#This Row],[modulair_err]])</f>
        <v>2.525132972571452</v>
      </c>
      <c r="M1699" s="5">
        <f>ABS(Table1[[#This Row],[purpleair_err]])</f>
        <v>7.2245879725714524</v>
      </c>
      <c r="N1699" s="5">
        <f>Table1[[#This Row],[modulair_err]]^2</f>
        <v>6.3762965291675373</v>
      </c>
      <c r="O1699" s="5">
        <f>Table1[[#This Row],[purpleair_err]]^2</f>
        <v>52.194671373424086</v>
      </c>
      <c r="P1699" s="5"/>
      <c r="Q1699" s="5"/>
    </row>
    <row r="1700" spans="1:17" x14ac:dyDescent="0.3">
      <c r="A1700" s="2">
        <v>45574.25</v>
      </c>
      <c r="B1700" s="5">
        <v>17.5</v>
      </c>
      <c r="C1700" s="5">
        <v>14.3</v>
      </c>
      <c r="D1700" s="5">
        <v>16.600000000000001</v>
      </c>
      <c r="E1700" s="5">
        <f t="shared" si="33"/>
        <v>16.133333333333336</v>
      </c>
      <c r="F1700" s="5">
        <f>AVERAGE((Table1[[#This Row],[thermo]]*$S$7),(Table1[[#This Row],[1022]]*$T$7),( Table1[[#This Row],[1020]]*$U$7))</f>
        <v>15.459593097777002</v>
      </c>
      <c r="G1700" s="5">
        <f>AVERAGE((Table1[[#This Row],[thermo]]*$S$8),(Table1[[#This Row],[1022]]*$T$8),( Table1[[#This Row],[1020]]*$U$8))</f>
        <v>15.907144802160579</v>
      </c>
      <c r="H1700" s="5">
        <v>15.3</v>
      </c>
      <c r="I1700" s="7">
        <v>21.125753</v>
      </c>
      <c r="J1700" s="7">
        <f>Table1[[#This Row],[modulair]]-Table1[[#This Row],[adjusted_weighted_FEM_avg]]</f>
        <v>-0.60714480216057787</v>
      </c>
      <c r="K1700" s="5">
        <f>Table1[[#This Row],[purpleair]]-Table1[[#This Row],[adjusted_weighted_FEM_avg]]</f>
        <v>5.218608197839421</v>
      </c>
      <c r="L1700" s="5">
        <f>ABS(Table1[[#This Row],[modulair_err]])</f>
        <v>0.60714480216057787</v>
      </c>
      <c r="M1700" s="5">
        <f>ABS(Table1[[#This Row],[purpleair_err]])</f>
        <v>5.218608197839421</v>
      </c>
      <c r="N1700" s="5">
        <f>Table1[[#This Row],[modulair_err]]^2</f>
        <v>0.36862481079060722</v>
      </c>
      <c r="O1700" s="5">
        <f>Table1[[#This Row],[purpleair_err]]^2</f>
        <v>27.233871522556811</v>
      </c>
      <c r="P1700" s="5"/>
      <c r="Q1700" s="5"/>
    </row>
    <row r="1701" spans="1:17" x14ac:dyDescent="0.3">
      <c r="A1701" s="2">
        <v>45574.291666666701</v>
      </c>
      <c r="B1701" s="5">
        <v>8.6</v>
      </c>
      <c r="C1701" s="5">
        <v>17.100000000000001</v>
      </c>
      <c r="D1701" s="5">
        <v>17.399999999999999</v>
      </c>
      <c r="E1701" s="5">
        <f t="shared" si="33"/>
        <v>14.366666666666667</v>
      </c>
      <c r="F1701" s="5">
        <f>AVERAGE((Table1[[#This Row],[thermo]]*$S$7),(Table1[[#This Row],[1022]]*$T$7),( Table1[[#This Row],[1020]]*$U$7))</f>
        <v>15.766735078837456</v>
      </c>
      <c r="G1701" s="5">
        <f>AVERAGE((Table1[[#This Row],[thermo]]*$S$8),(Table1[[#This Row],[1022]]*$T$8),( Table1[[#This Row],[1020]]*$U$8))</f>
        <v>14.8849892426261</v>
      </c>
      <c r="H1701" s="5">
        <v>17.100000000000001</v>
      </c>
      <c r="I1701" s="7">
        <v>21.394313</v>
      </c>
      <c r="J1701" s="7">
        <f>Table1[[#This Row],[modulair]]-Table1[[#This Row],[adjusted_weighted_FEM_avg]]</f>
        <v>2.2150107573739017</v>
      </c>
      <c r="K1701" s="5">
        <f>Table1[[#This Row],[purpleair]]-Table1[[#This Row],[adjusted_weighted_FEM_avg]]</f>
        <v>6.5093237573739007</v>
      </c>
      <c r="L1701" s="5">
        <f>ABS(Table1[[#This Row],[modulair_err]])</f>
        <v>2.2150107573739017</v>
      </c>
      <c r="M1701" s="5">
        <f>ABS(Table1[[#This Row],[purpleair_err]])</f>
        <v>6.5093237573739007</v>
      </c>
      <c r="N1701" s="5">
        <f>Table1[[#This Row],[modulair_err]]^2</f>
        <v>4.9062726552821054</v>
      </c>
      <c r="O1701" s="5">
        <f>Table1[[#This Row],[purpleair_err]]^2</f>
        <v>42.371295778312273</v>
      </c>
      <c r="P1701" s="5"/>
      <c r="Q1701" s="5"/>
    </row>
    <row r="1702" spans="1:17" x14ac:dyDescent="0.3">
      <c r="A1702" s="2">
        <v>45574.333333333299</v>
      </c>
      <c r="B1702" s="5">
        <v>5.7</v>
      </c>
      <c r="C1702" s="5">
        <v>16.399999999999999</v>
      </c>
      <c r="D1702" s="5">
        <v>21.6</v>
      </c>
      <c r="E1702" s="5">
        <f t="shared" si="33"/>
        <v>14.566666666666668</v>
      </c>
      <c r="F1702" s="5">
        <f>AVERAGE((Table1[[#This Row],[thermo]]*$S$7),(Table1[[#This Row],[1022]]*$T$7),( Table1[[#This Row],[1020]]*$U$7))</f>
        <v>16.036008926373693</v>
      </c>
      <c r="G1702" s="5">
        <f>AVERAGE((Table1[[#This Row],[thermo]]*$S$8),(Table1[[#This Row],[1022]]*$T$8),( Table1[[#This Row],[1020]]*$U$8))</f>
        <v>15.15707809355869</v>
      </c>
      <c r="H1702" s="5">
        <v>21.4</v>
      </c>
      <c r="I1702" s="7">
        <v>20.189979999999998</v>
      </c>
      <c r="J1702" s="7">
        <f>Table1[[#This Row],[modulair]]-Table1[[#This Row],[adjusted_weighted_FEM_avg]]</f>
        <v>6.2429219064413086</v>
      </c>
      <c r="K1702" s="5">
        <f>Table1[[#This Row],[purpleair]]-Table1[[#This Row],[adjusted_weighted_FEM_avg]]</f>
        <v>5.0329019064413085</v>
      </c>
      <c r="L1702" s="5">
        <f>ABS(Table1[[#This Row],[modulair_err]])</f>
        <v>6.2429219064413086</v>
      </c>
      <c r="M1702" s="5">
        <f>ABS(Table1[[#This Row],[purpleair_err]])</f>
        <v>5.0329019064413085</v>
      </c>
      <c r="N1702" s="5">
        <f>Table1[[#This Row],[modulair_err]]^2</f>
        <v>38.974073929924785</v>
      </c>
      <c r="O1702" s="5">
        <f>Table1[[#This Row],[purpleair_err]]^2</f>
        <v>25.330101599860559</v>
      </c>
      <c r="P1702" s="5"/>
      <c r="Q1702" s="5"/>
    </row>
    <row r="1703" spans="1:17" x14ac:dyDescent="0.3">
      <c r="A1703" s="2">
        <v>45574.375</v>
      </c>
      <c r="B1703" s="5">
        <v>-11</v>
      </c>
      <c r="C1703" s="5">
        <v>19.399999999999999</v>
      </c>
      <c r="D1703" s="5">
        <v>17.7</v>
      </c>
      <c r="E1703" s="5">
        <f t="shared" si="33"/>
        <v>8.6999999999999993</v>
      </c>
      <c r="F1703" s="5">
        <f>AVERAGE((Table1[[#This Row],[thermo]]*$S$7),(Table1[[#This Row],[1022]]*$T$7),( Table1[[#This Row],[1020]]*$U$7))</f>
        <v>13.875839520664803</v>
      </c>
      <c r="G1703" s="5">
        <f>AVERAGE((Table1[[#This Row],[thermo]]*$S$8),(Table1[[#This Row],[1022]]*$T$8),( Table1[[#This Row],[1020]]*$U$8))</f>
        <v>10.58945408959562</v>
      </c>
      <c r="H1703" s="5">
        <v>24.8</v>
      </c>
      <c r="I1703" s="7">
        <v>21.492495000000002</v>
      </c>
      <c r="J1703" s="7">
        <f>Table1[[#This Row],[modulair]]-Table1[[#This Row],[adjusted_weighted_FEM_avg]]</f>
        <v>14.210545910404381</v>
      </c>
      <c r="K1703" s="5">
        <f>Table1[[#This Row],[purpleair]]-Table1[[#This Row],[adjusted_weighted_FEM_avg]]</f>
        <v>10.903040910404382</v>
      </c>
      <c r="L1703" s="5">
        <f>ABS(Table1[[#This Row],[modulair_err]])</f>
        <v>14.210545910404381</v>
      </c>
      <c r="M1703" s="5">
        <f>ABS(Table1[[#This Row],[purpleair_err]])</f>
        <v>10.903040910404382</v>
      </c>
      <c r="N1703" s="5">
        <f>Table1[[#This Row],[modulair_err]]^2</f>
        <v>201.93961507171068</v>
      </c>
      <c r="O1703" s="5">
        <f>Table1[[#This Row],[purpleair_err]]^2</f>
        <v>118.87630109395161</v>
      </c>
      <c r="P1703" s="5"/>
      <c r="Q1703" s="5"/>
    </row>
    <row r="1704" spans="1:17" x14ac:dyDescent="0.3">
      <c r="A1704" s="2">
        <v>45574.416666666701</v>
      </c>
      <c r="B1704" s="5">
        <v>6.7</v>
      </c>
      <c r="C1704" s="5">
        <v>16.3</v>
      </c>
      <c r="D1704" s="5">
        <v>13</v>
      </c>
      <c r="E1704" s="5">
        <f t="shared" si="33"/>
        <v>12</v>
      </c>
      <c r="F1704" s="5">
        <f>AVERAGE((Table1[[#This Row],[thermo]]*$S$7),(Table1[[#This Row],[1022]]*$T$7),( Table1[[#This Row],[1020]]*$U$7))</f>
        <v>13.802417045049475</v>
      </c>
      <c r="G1704" s="5">
        <f>AVERAGE((Table1[[#This Row],[thermo]]*$S$8),(Table1[[#This Row],[1022]]*$T$8),( Table1[[#This Row],[1020]]*$U$8))</f>
        <v>12.632232439991517</v>
      </c>
      <c r="H1704" s="5">
        <v>25.2</v>
      </c>
      <c r="I1704" s="7">
        <v>21.993153</v>
      </c>
      <c r="J1704" s="7">
        <f>Table1[[#This Row],[modulair]]-Table1[[#This Row],[adjusted_weighted_FEM_avg]]</f>
        <v>12.567767560008482</v>
      </c>
      <c r="K1704" s="5">
        <f>Table1[[#This Row],[purpleair]]-Table1[[#This Row],[adjusted_weighted_FEM_avg]]</f>
        <v>9.3609205600084824</v>
      </c>
      <c r="L1704" s="5">
        <f>ABS(Table1[[#This Row],[modulair_err]])</f>
        <v>12.567767560008482</v>
      </c>
      <c r="M1704" s="5">
        <f>ABS(Table1[[#This Row],[purpleair_err]])</f>
        <v>9.3609205600084824</v>
      </c>
      <c r="N1704" s="5">
        <f>Table1[[#This Row],[modulair_err]]^2</f>
        <v>157.94878144240155</v>
      </c>
      <c r="O1704" s="5">
        <f>Table1[[#This Row],[purpleair_err]]^2</f>
        <v>87.626833730789514</v>
      </c>
      <c r="P1704" s="5"/>
      <c r="Q1704" s="5"/>
    </row>
    <row r="1705" spans="1:17" x14ac:dyDescent="0.3">
      <c r="A1705" s="2">
        <v>45574.458333333299</v>
      </c>
      <c r="B1705" s="5">
        <v>17.899999999999999</v>
      </c>
      <c r="C1705" s="5">
        <v>17.7</v>
      </c>
      <c r="D1705" s="5">
        <v>12.8</v>
      </c>
      <c r="E1705" s="5">
        <f t="shared" si="33"/>
        <v>16.133333333333329</v>
      </c>
      <c r="F1705" s="5">
        <f>AVERAGE((Table1[[#This Row],[thermo]]*$S$7),(Table1[[#This Row],[1022]]*$T$7),( Table1[[#This Row],[1020]]*$U$7))</f>
        <v>16.397777615359232</v>
      </c>
      <c r="G1705" s="5">
        <f>AVERAGE((Table1[[#This Row],[thermo]]*$S$8),(Table1[[#This Row],[1022]]*$T$8),( Table1[[#This Row],[1020]]*$U$8))</f>
        <v>16.184111228774075</v>
      </c>
      <c r="H1705" s="5">
        <v>24.7</v>
      </c>
      <c r="I1705" s="7">
        <v>21.724053999999999</v>
      </c>
      <c r="J1705" s="7">
        <f>Table1[[#This Row],[modulair]]-Table1[[#This Row],[adjusted_weighted_FEM_avg]]</f>
        <v>8.5158887712259244</v>
      </c>
      <c r="K1705" s="5">
        <f>Table1[[#This Row],[purpleair]]-Table1[[#This Row],[adjusted_weighted_FEM_avg]]</f>
        <v>5.5399427712259239</v>
      </c>
      <c r="L1705" s="5">
        <f>ABS(Table1[[#This Row],[modulair_err]])</f>
        <v>8.5158887712259244</v>
      </c>
      <c r="M1705" s="5">
        <f>ABS(Table1[[#This Row],[purpleair_err]])</f>
        <v>5.5399427712259239</v>
      </c>
      <c r="N1705" s="5">
        <f>Table1[[#This Row],[modulair_err]]^2</f>
        <v>72.520361563891782</v>
      </c>
      <c r="O1705" s="5">
        <f>Table1[[#This Row],[purpleair_err]]^2</f>
        <v>30.69096590845837</v>
      </c>
      <c r="P1705" s="5"/>
      <c r="Q1705" s="5"/>
    </row>
    <row r="1706" spans="1:17" x14ac:dyDescent="0.3">
      <c r="A1706" s="2">
        <v>45574.5</v>
      </c>
      <c r="B1706" s="5">
        <v>17.7</v>
      </c>
      <c r="C1706" s="5">
        <v>15.2</v>
      </c>
      <c r="D1706" s="5">
        <v>13.2</v>
      </c>
      <c r="E1706" s="5">
        <f t="shared" si="33"/>
        <v>15.366666666666665</v>
      </c>
      <c r="F1706" s="5">
        <f>AVERAGE((Table1[[#This Row],[thermo]]*$S$7),(Table1[[#This Row],[1022]]*$T$7),( Table1[[#This Row],[1020]]*$U$7))</f>
        <v>15.071076594502614</v>
      </c>
      <c r="G1706" s="5">
        <f>AVERAGE((Table1[[#This Row],[thermo]]*$S$8),(Table1[[#This Row],[1022]]*$T$8),( Table1[[#This Row],[1020]]*$U$8))</f>
        <v>15.238823874548194</v>
      </c>
      <c r="H1706" s="5">
        <v>26.4</v>
      </c>
      <c r="I1706" s="7">
        <v>21.918392000000001</v>
      </c>
      <c r="J1706" s="7">
        <f>Table1[[#This Row],[modulair]]-Table1[[#This Row],[adjusted_weighted_FEM_avg]]</f>
        <v>11.161176125451805</v>
      </c>
      <c r="K1706" s="5">
        <f>Table1[[#This Row],[purpleair]]-Table1[[#This Row],[adjusted_weighted_FEM_avg]]</f>
        <v>6.6795681254518069</v>
      </c>
      <c r="L1706" s="5">
        <f>ABS(Table1[[#This Row],[modulair_err]])</f>
        <v>11.161176125451805</v>
      </c>
      <c r="M1706" s="5">
        <f>ABS(Table1[[#This Row],[purpleair_err]])</f>
        <v>6.6795681254518069</v>
      </c>
      <c r="N1706" s="5">
        <f>Table1[[#This Row],[modulair_err]]^2</f>
        <v>124.57185250335536</v>
      </c>
      <c r="O1706" s="5">
        <f>Table1[[#This Row],[purpleair_err]]^2</f>
        <v>44.616630342551765</v>
      </c>
      <c r="P1706" s="5"/>
      <c r="Q1706" s="5"/>
    </row>
    <row r="1707" spans="1:17" x14ac:dyDescent="0.3">
      <c r="A1707" s="2">
        <v>45574.541666666701</v>
      </c>
      <c r="B1707" s="5">
        <v>16.3</v>
      </c>
      <c r="C1707" s="5">
        <v>19.899999999999999</v>
      </c>
      <c r="D1707" s="5">
        <v>15.4</v>
      </c>
      <c r="E1707" s="5">
        <f t="shared" si="33"/>
        <v>17.2</v>
      </c>
      <c r="F1707" s="5">
        <f>AVERAGE((Table1[[#This Row],[thermo]]*$S$7),(Table1[[#This Row],[1022]]*$T$7),( Table1[[#This Row],[1020]]*$U$7))</f>
        <v>18.074197210236235</v>
      </c>
      <c r="G1707" s="5">
        <f>AVERAGE((Table1[[#This Row],[thermo]]*$S$8),(Table1[[#This Row],[1022]]*$T$8),( Table1[[#This Row],[1020]]*$U$8))</f>
        <v>17.479076585380437</v>
      </c>
      <c r="H1707" s="5">
        <v>24.5</v>
      </c>
      <c r="I1707" s="7">
        <v>21.152111000000001</v>
      </c>
      <c r="J1707" s="7">
        <f>Table1[[#This Row],[modulair]]-Table1[[#This Row],[adjusted_weighted_FEM_avg]]</f>
        <v>7.0209234146195634</v>
      </c>
      <c r="K1707" s="5">
        <f>Table1[[#This Row],[purpleair]]-Table1[[#This Row],[adjusted_weighted_FEM_avg]]</f>
        <v>3.6730344146195648</v>
      </c>
      <c r="L1707" s="5">
        <f>ABS(Table1[[#This Row],[modulair_err]])</f>
        <v>7.0209234146195634</v>
      </c>
      <c r="M1707" s="5">
        <f>ABS(Table1[[#This Row],[purpleair_err]])</f>
        <v>3.6730344146195648</v>
      </c>
      <c r="N1707" s="5">
        <f>Table1[[#This Row],[modulair_err]]^2</f>
        <v>49.293365593953233</v>
      </c>
      <c r="O1707" s="5">
        <f>Table1[[#This Row],[purpleair_err]]^2</f>
        <v>13.49118181097969</v>
      </c>
      <c r="P1707" s="5"/>
      <c r="Q1707" s="5"/>
    </row>
    <row r="1708" spans="1:17" x14ac:dyDescent="0.3">
      <c r="A1708" s="2">
        <v>45574.583333333299</v>
      </c>
      <c r="B1708" s="5">
        <v>18.7</v>
      </c>
      <c r="C1708" s="5">
        <v>16.100000000000001</v>
      </c>
      <c r="D1708" s="5">
        <v>14.9</v>
      </c>
      <c r="E1708" s="5">
        <f t="shared" si="33"/>
        <v>16.566666666666666</v>
      </c>
      <c r="F1708" s="5">
        <f>AVERAGE((Table1[[#This Row],[thermo]]*$S$7),(Table1[[#This Row],[1022]]*$T$7),( Table1[[#This Row],[1020]]*$U$7))</f>
        <v>16.205767652109056</v>
      </c>
      <c r="G1708" s="5">
        <f>AVERAGE((Table1[[#This Row],[thermo]]*$S$8),(Table1[[#This Row],[1022]]*$T$8),( Table1[[#This Row],[1020]]*$U$8))</f>
        <v>16.422384280890252</v>
      </c>
      <c r="H1708" s="5">
        <v>22</v>
      </c>
      <c r="I1708" s="7">
        <v>19.199168</v>
      </c>
      <c r="J1708" s="7">
        <f>Table1[[#This Row],[modulair]]-Table1[[#This Row],[adjusted_weighted_FEM_avg]]</f>
        <v>5.5776157191097475</v>
      </c>
      <c r="K1708" s="5">
        <f>Table1[[#This Row],[purpleair]]-Table1[[#This Row],[adjusted_weighted_FEM_avg]]</f>
        <v>2.7767837191097478</v>
      </c>
      <c r="L1708" s="5">
        <f>ABS(Table1[[#This Row],[modulair_err]])</f>
        <v>5.5776157191097475</v>
      </c>
      <c r="M1708" s="5">
        <f>ABS(Table1[[#This Row],[purpleair_err]])</f>
        <v>2.7767837191097478</v>
      </c>
      <c r="N1708" s="5">
        <f>Table1[[#This Row],[modulair_err]]^2</f>
        <v>31.109797110060146</v>
      </c>
      <c r="O1708" s="5">
        <f>Table1[[#This Row],[purpleair_err]]^2</f>
        <v>7.7105278227129626</v>
      </c>
      <c r="P1708" s="5"/>
      <c r="Q1708" s="5"/>
    </row>
    <row r="1709" spans="1:17" x14ac:dyDescent="0.3">
      <c r="A1709" s="2">
        <v>45574.625</v>
      </c>
      <c r="B1709" s="5">
        <v>20.8</v>
      </c>
      <c r="C1709" s="5">
        <v>11</v>
      </c>
      <c r="D1709" s="5">
        <v>13.7</v>
      </c>
      <c r="E1709" s="5">
        <f t="shared" si="33"/>
        <v>15.166666666666666</v>
      </c>
      <c r="F1709" s="5">
        <f>AVERAGE((Table1[[#This Row],[thermo]]*$S$7),(Table1[[#This Row],[1022]]*$T$7),( Table1[[#This Row],[1020]]*$U$7))</f>
        <v>13.367345085597561</v>
      </c>
      <c r="G1709" s="5">
        <f>AVERAGE((Table1[[#This Row],[thermo]]*$S$8),(Table1[[#This Row],[1022]]*$T$8),( Table1[[#This Row],[1020]]*$U$8))</f>
        <v>14.529869744292276</v>
      </c>
      <c r="H1709" s="5">
        <v>20.3</v>
      </c>
      <c r="I1709" s="7">
        <v>17.759519000000001</v>
      </c>
      <c r="J1709" s="7">
        <f>Table1[[#This Row],[modulair]]-Table1[[#This Row],[adjusted_weighted_FEM_avg]]</f>
        <v>5.7701302557077252</v>
      </c>
      <c r="K1709" s="5">
        <f>Table1[[#This Row],[purpleair]]-Table1[[#This Row],[adjusted_weighted_FEM_avg]]</f>
        <v>3.2296492557077254</v>
      </c>
      <c r="L1709" s="5">
        <f>ABS(Table1[[#This Row],[modulair_err]])</f>
        <v>5.7701302557077252</v>
      </c>
      <c r="M1709" s="5">
        <f>ABS(Table1[[#This Row],[purpleair_err]])</f>
        <v>3.2296492557077254</v>
      </c>
      <c r="N1709" s="5">
        <f>Table1[[#This Row],[modulair_err]]^2</f>
        <v>33.2944031678337</v>
      </c>
      <c r="O1709" s="5">
        <f>Table1[[#This Row],[purpleair_err]]^2</f>
        <v>10.430634314893465</v>
      </c>
      <c r="P1709" s="5"/>
      <c r="Q1709" s="5"/>
    </row>
    <row r="1710" spans="1:17" x14ac:dyDescent="0.3">
      <c r="A1710" s="2">
        <v>45574.666666666701</v>
      </c>
      <c r="B1710" s="5">
        <v>21</v>
      </c>
      <c r="C1710" s="5">
        <v>11.9</v>
      </c>
      <c r="D1710" s="5">
        <v>22.3</v>
      </c>
      <c r="E1710" s="5">
        <f t="shared" si="33"/>
        <v>18.400000000000002</v>
      </c>
      <c r="F1710" s="5">
        <f>AVERAGE((Table1[[#This Row],[thermo]]*$S$7),(Table1[[#This Row],[1022]]*$T$7),( Table1[[#This Row],[1020]]*$U$7))</f>
        <v>16.249483043591464</v>
      </c>
      <c r="G1710" s="5">
        <f>AVERAGE((Table1[[#This Row],[thermo]]*$S$8),(Table1[[#This Row],[1022]]*$T$8),( Table1[[#This Row],[1020]]*$U$8))</f>
        <v>17.707104971590727</v>
      </c>
      <c r="H1710" s="5">
        <v>32.5</v>
      </c>
      <c r="I1710" s="7">
        <v>23.489464999999999</v>
      </c>
      <c r="J1710" s="7">
        <f>Table1[[#This Row],[modulair]]-Table1[[#This Row],[adjusted_weighted_FEM_avg]]</f>
        <v>14.792895028409273</v>
      </c>
      <c r="K1710" s="5">
        <f>Table1[[#This Row],[purpleair]]-Table1[[#This Row],[adjusted_weighted_FEM_avg]]</f>
        <v>5.782360028409272</v>
      </c>
      <c r="L1710" s="5">
        <f>ABS(Table1[[#This Row],[modulair_err]])</f>
        <v>14.792895028409273</v>
      </c>
      <c r="M1710" s="5">
        <f>ABS(Table1[[#This Row],[purpleair_err]])</f>
        <v>5.782360028409272</v>
      </c>
      <c r="N1710" s="5">
        <f>Table1[[#This Row],[modulair_err]]^2</f>
        <v>218.82974332153577</v>
      </c>
      <c r="O1710" s="5">
        <f>Table1[[#This Row],[purpleair_err]]^2</f>
        <v>33.435687498145278</v>
      </c>
      <c r="P1710" s="5"/>
      <c r="Q1710" s="5"/>
    </row>
    <row r="1711" spans="1:17" x14ac:dyDescent="0.3">
      <c r="A1711" s="2">
        <v>45574.708333333299</v>
      </c>
      <c r="B1711" s="5">
        <v>34.6</v>
      </c>
      <c r="C1711" s="5">
        <v>13.8</v>
      </c>
      <c r="D1711" s="5">
        <v>16.600000000000001</v>
      </c>
      <c r="E1711" s="5">
        <f t="shared" si="33"/>
        <v>21.666666666666668</v>
      </c>
      <c r="F1711" s="5">
        <f>AVERAGE((Table1[[#This Row],[thermo]]*$S$7),(Table1[[#This Row],[1022]]*$T$7),( Table1[[#This Row],[1020]]*$U$7))</f>
        <v>18.025817493516374</v>
      </c>
      <c r="G1711" s="5">
        <f>AVERAGE((Table1[[#This Row],[thermo]]*$S$8),(Table1[[#This Row],[1022]]*$T$8),( Table1[[#This Row],[1020]]*$U$8))</f>
        <v>20.352815607196536</v>
      </c>
      <c r="H1711" s="5">
        <v>27.3</v>
      </c>
      <c r="I1711" s="7">
        <v>22.377419</v>
      </c>
      <c r="J1711" s="7">
        <f>Table1[[#This Row],[modulair]]-Table1[[#This Row],[adjusted_weighted_FEM_avg]]</f>
        <v>6.9471843928034644</v>
      </c>
      <c r="K1711" s="5">
        <f>Table1[[#This Row],[purpleair]]-Table1[[#This Row],[adjusted_weighted_FEM_avg]]</f>
        <v>2.0246033928034635</v>
      </c>
      <c r="L1711" s="5">
        <f>ABS(Table1[[#This Row],[modulair_err]])</f>
        <v>6.9471843928034644</v>
      </c>
      <c r="M1711" s="5">
        <f>ABS(Table1[[#This Row],[purpleair_err]])</f>
        <v>2.0246033928034635</v>
      </c>
      <c r="N1711" s="5">
        <f>Table1[[#This Row],[modulair_err]]^2</f>
        <v>48.263370987612042</v>
      </c>
      <c r="O1711" s="5">
        <f>Table1[[#This Row],[purpleair_err]]^2</f>
        <v>4.0990188981512956</v>
      </c>
      <c r="P1711" s="5"/>
      <c r="Q1711" s="5"/>
    </row>
    <row r="1712" spans="1:17" x14ac:dyDescent="0.3">
      <c r="A1712" s="2">
        <v>45574.75</v>
      </c>
      <c r="B1712" s="5">
        <v>32.5</v>
      </c>
      <c r="C1712" s="5">
        <v>4.3</v>
      </c>
      <c r="D1712" s="5">
        <v>14.2</v>
      </c>
      <c r="E1712" s="5">
        <f t="shared" si="33"/>
        <v>17</v>
      </c>
      <c r="F1712" s="5">
        <f>AVERAGE((Table1[[#This Row],[thermo]]*$S$7),(Table1[[#This Row],[1022]]*$T$7),( Table1[[#This Row],[1020]]*$U$7))</f>
        <v>11.692864303720212</v>
      </c>
      <c r="G1712" s="5">
        <f>AVERAGE((Table1[[#This Row],[thermo]]*$S$8),(Table1[[#This Row],[1022]]*$T$8),( Table1[[#This Row],[1020]]*$U$8))</f>
        <v>15.140162703937449</v>
      </c>
      <c r="H1712" s="5">
        <v>18.100000000000001</v>
      </c>
      <c r="I1712" s="7">
        <v>16.921935999999999</v>
      </c>
      <c r="J1712" s="7">
        <f>Table1[[#This Row],[modulair]]-Table1[[#This Row],[adjusted_weighted_FEM_avg]]</f>
        <v>2.9598372960625525</v>
      </c>
      <c r="K1712" s="5">
        <f>Table1[[#This Row],[purpleair]]-Table1[[#This Row],[adjusted_weighted_FEM_avg]]</f>
        <v>1.7817732960625499</v>
      </c>
      <c r="L1712" s="5">
        <f>ABS(Table1[[#This Row],[modulair_err]])</f>
        <v>2.9598372960625525</v>
      </c>
      <c r="M1712" s="5">
        <f>ABS(Table1[[#This Row],[purpleair_err]])</f>
        <v>1.7817732960625499</v>
      </c>
      <c r="N1712" s="5">
        <f>Table1[[#This Row],[modulair_err]]^2</f>
        <v>8.7606368191628814</v>
      </c>
      <c r="O1712" s="5">
        <f>Table1[[#This Row],[purpleair_err]]^2</f>
        <v>3.1747160785616031</v>
      </c>
      <c r="P1712" s="5"/>
      <c r="Q1712" s="5"/>
    </row>
    <row r="1713" spans="1:17" x14ac:dyDescent="0.3">
      <c r="A1713" s="2">
        <v>45574.791666666701</v>
      </c>
      <c r="B1713" s="5">
        <v>26.9</v>
      </c>
      <c r="C1713" s="5">
        <v>16.100000000000001</v>
      </c>
      <c r="D1713" s="5">
        <v>24.2</v>
      </c>
      <c r="E1713" s="5">
        <f t="shared" si="33"/>
        <v>22.400000000000002</v>
      </c>
      <c r="F1713" s="5">
        <f>AVERAGE((Table1[[#This Row],[thermo]]*$S$7),(Table1[[#This Row],[1022]]*$T$7),( Table1[[#This Row],[1020]]*$U$7))</f>
        <v>20.105613861720556</v>
      </c>
      <c r="G1713" s="5">
        <f>AVERAGE((Table1[[#This Row],[thermo]]*$S$8),(Table1[[#This Row],[1022]]*$T$8),( Table1[[#This Row],[1020]]*$U$8))</f>
        <v>21.632269974148823</v>
      </c>
      <c r="H1713" s="5">
        <v>28.4</v>
      </c>
      <c r="I1713" s="7">
        <v>20.602554000000001</v>
      </c>
      <c r="J1713" s="7">
        <f>Table1[[#This Row],[modulair]]-Table1[[#This Row],[adjusted_weighted_FEM_avg]]</f>
        <v>6.7677300258511757</v>
      </c>
      <c r="K1713" s="5">
        <f>Table1[[#This Row],[purpleair]]-Table1[[#This Row],[adjusted_weighted_FEM_avg]]</f>
        <v>-1.0297159741488215</v>
      </c>
      <c r="L1713" s="5">
        <f>ABS(Table1[[#This Row],[modulair_err]])</f>
        <v>6.7677300258511757</v>
      </c>
      <c r="M1713" s="5">
        <f>ABS(Table1[[#This Row],[purpleair_err]])</f>
        <v>1.0297159741488215</v>
      </c>
      <c r="N1713" s="5">
        <f>Table1[[#This Row],[modulair_err]]^2</f>
        <v>45.802169702807554</v>
      </c>
      <c r="O1713" s="5">
        <f>Table1[[#This Row],[purpleair_err]]^2</f>
        <v>1.0603149874172566</v>
      </c>
      <c r="P1713" s="5"/>
      <c r="Q1713" s="5"/>
    </row>
    <row r="1714" spans="1:17" x14ac:dyDescent="0.3">
      <c r="A1714" s="2">
        <v>45574.833333333299</v>
      </c>
      <c r="B1714" s="5">
        <v>32.6</v>
      </c>
      <c r="C1714" s="5">
        <v>12.7</v>
      </c>
      <c r="D1714" s="5">
        <v>21.1</v>
      </c>
      <c r="E1714" s="5">
        <f t="shared" si="33"/>
        <v>22.133333333333336</v>
      </c>
      <c r="F1714" s="5">
        <f>AVERAGE((Table1[[#This Row],[thermo]]*$S$7),(Table1[[#This Row],[1022]]*$T$7),( Table1[[#This Row],[1020]]*$U$7))</f>
        <v>18.302296067077876</v>
      </c>
      <c r="G1714" s="5">
        <f>AVERAGE((Table1[[#This Row],[thermo]]*$S$8),(Table1[[#This Row],[1022]]*$T$8),( Table1[[#This Row],[1020]]*$U$8))</f>
        <v>20.802698515356258</v>
      </c>
      <c r="H1714" s="5">
        <v>28.8</v>
      </c>
      <c r="I1714" s="7">
        <v>23.892772999999998</v>
      </c>
      <c r="J1714" s="7">
        <f>Table1[[#This Row],[modulair]]-Table1[[#This Row],[adjusted_weighted_FEM_avg]]</f>
        <v>7.9973014846437422</v>
      </c>
      <c r="K1714" s="5">
        <f>Table1[[#This Row],[purpleair]]-Table1[[#This Row],[adjusted_weighted_FEM_avg]]</f>
        <v>3.0900744846437398</v>
      </c>
      <c r="L1714" s="5">
        <f>ABS(Table1[[#This Row],[modulair_err]])</f>
        <v>7.9973014846437422</v>
      </c>
      <c r="M1714" s="5">
        <f>ABS(Table1[[#This Row],[purpleair_err]])</f>
        <v>3.0900744846437398</v>
      </c>
      <c r="N1714" s="5">
        <f>Table1[[#This Row],[modulair_err]]^2</f>
        <v>63.956831036285003</v>
      </c>
      <c r="O1714" s="5">
        <f>Table1[[#This Row],[purpleair_err]]^2</f>
        <v>9.5485603206462741</v>
      </c>
      <c r="P1714" s="5"/>
      <c r="Q1714" s="5"/>
    </row>
    <row r="1715" spans="1:17" x14ac:dyDescent="0.3">
      <c r="A1715" s="2">
        <v>45574.875</v>
      </c>
      <c r="B1715" s="5">
        <v>21.1</v>
      </c>
      <c r="C1715" s="5">
        <v>8.5</v>
      </c>
      <c r="D1715" s="5">
        <v>10.8</v>
      </c>
      <c r="E1715" s="5">
        <f t="shared" si="33"/>
        <v>13.466666666666669</v>
      </c>
      <c r="F1715" s="5">
        <f>AVERAGE((Table1[[#This Row],[thermo]]*$S$7),(Table1[[#This Row],[1022]]*$T$7),( Table1[[#This Row],[1020]]*$U$7))</f>
        <v>11.224451222168293</v>
      </c>
      <c r="G1715" s="5">
        <f>AVERAGE((Table1[[#This Row],[thermo]]*$S$8),(Table1[[#This Row],[1022]]*$T$8),( Table1[[#This Row],[1020]]*$U$8))</f>
        <v>12.663004427539249</v>
      </c>
      <c r="H1715" s="5">
        <v>18.600000000000001</v>
      </c>
      <c r="I1715" s="7">
        <v>17.229471</v>
      </c>
      <c r="J1715" s="7">
        <f>Table1[[#This Row],[modulair]]-Table1[[#This Row],[adjusted_weighted_FEM_avg]]</f>
        <v>5.9369955724607522</v>
      </c>
      <c r="K1715" s="5">
        <f>Table1[[#This Row],[purpleair]]-Table1[[#This Row],[adjusted_weighted_FEM_avg]]</f>
        <v>4.5664665724607509</v>
      </c>
      <c r="L1715" s="5">
        <f>ABS(Table1[[#This Row],[modulair_err]])</f>
        <v>5.9369955724607522</v>
      </c>
      <c r="M1715" s="5">
        <f>ABS(Table1[[#This Row],[purpleair_err]])</f>
        <v>4.5664665724607509</v>
      </c>
      <c r="N1715" s="5">
        <f>Table1[[#This Row],[modulair_err]]^2</f>
        <v>35.247916427418573</v>
      </c>
      <c r="O1715" s="5">
        <f>Table1[[#This Row],[purpleair_err]]^2</f>
        <v>20.852616957401438</v>
      </c>
      <c r="P1715" s="5"/>
      <c r="Q1715" s="5"/>
    </row>
    <row r="1716" spans="1:17" x14ac:dyDescent="0.3">
      <c r="A1716" s="2">
        <v>45574.916666666701</v>
      </c>
      <c r="B1716" s="5">
        <v>22.8</v>
      </c>
      <c r="C1716" s="5">
        <v>15</v>
      </c>
      <c r="D1716" s="5">
        <v>11.8</v>
      </c>
      <c r="E1716" s="5">
        <f t="shared" si="33"/>
        <v>16.533333333333331</v>
      </c>
      <c r="F1716" s="5">
        <f>AVERAGE((Table1[[#This Row],[thermo]]*$S$7),(Table1[[#This Row],[1022]]*$T$7),( Table1[[#This Row],[1020]]*$U$7))</f>
        <v>15.426324771702788</v>
      </c>
      <c r="G1716" s="5">
        <f>AVERAGE((Table1[[#This Row],[thermo]]*$S$8),(Table1[[#This Row],[1022]]*$T$8),( Table1[[#This Row],[1020]]*$U$8))</f>
        <v>16.095338047834446</v>
      </c>
      <c r="H1716" s="5">
        <v>14.6</v>
      </c>
      <c r="I1716" s="7">
        <v>14.099847</v>
      </c>
      <c r="J1716" s="7">
        <f>Table1[[#This Row],[modulair]]-Table1[[#This Row],[adjusted_weighted_FEM_avg]]</f>
        <v>-1.495338047834446</v>
      </c>
      <c r="K1716" s="5">
        <f>Table1[[#This Row],[purpleair]]-Table1[[#This Row],[adjusted_weighted_FEM_avg]]</f>
        <v>-1.9954910478344452</v>
      </c>
      <c r="L1716" s="5">
        <f>ABS(Table1[[#This Row],[modulair_err]])</f>
        <v>1.495338047834446</v>
      </c>
      <c r="M1716" s="5">
        <f>ABS(Table1[[#This Row],[purpleair_err]])</f>
        <v>1.9954910478344452</v>
      </c>
      <c r="N1716" s="5">
        <f>Table1[[#This Row],[modulair_err]]^2</f>
        <v>2.2360358773013318</v>
      </c>
      <c r="O1716" s="5">
        <f>Table1[[#This Row],[purpleair_err]]^2</f>
        <v>3.9819845219874122</v>
      </c>
      <c r="P1716" s="5"/>
      <c r="Q1716" s="5"/>
    </row>
    <row r="1717" spans="1:17" x14ac:dyDescent="0.3">
      <c r="A1717" s="2">
        <v>45574.958333333299</v>
      </c>
      <c r="B1717" s="5">
        <v>7.4</v>
      </c>
      <c r="C1717" s="5">
        <v>12.1</v>
      </c>
      <c r="D1717" s="5">
        <v>11.8</v>
      </c>
      <c r="E1717" s="5">
        <f t="shared" si="33"/>
        <v>10.433333333333334</v>
      </c>
      <c r="F1717" s="5">
        <f>AVERAGE((Table1[[#This Row],[thermo]]*$S$7),(Table1[[#This Row],[1022]]*$T$7),( Table1[[#This Row],[1020]]*$U$7))</f>
        <v>11.235804576272647</v>
      </c>
      <c r="G1717" s="5">
        <f>AVERAGE((Table1[[#This Row],[thermo]]*$S$8),(Table1[[#This Row],[1022]]*$T$8),( Table1[[#This Row],[1020]]*$U$8))</f>
        <v>10.725931283437893</v>
      </c>
      <c r="H1717" s="5">
        <v>13</v>
      </c>
      <c r="I1717" s="7">
        <v>12.913696</v>
      </c>
      <c r="J1717" s="7">
        <f>Table1[[#This Row],[modulair]]-Table1[[#This Row],[adjusted_weighted_FEM_avg]]</f>
        <v>2.2740687165621072</v>
      </c>
      <c r="K1717" s="5">
        <f>Table1[[#This Row],[purpleair]]-Table1[[#This Row],[adjusted_weighted_FEM_avg]]</f>
        <v>2.187764716562107</v>
      </c>
      <c r="L1717" s="5">
        <f>ABS(Table1[[#This Row],[modulair_err]])</f>
        <v>2.2740687165621072</v>
      </c>
      <c r="M1717" s="5">
        <f>ABS(Table1[[#This Row],[purpleair_err]])</f>
        <v>2.187764716562107</v>
      </c>
      <c r="N1717" s="5">
        <f>Table1[[#This Row],[modulair_err]]^2</f>
        <v>5.1713885276464291</v>
      </c>
      <c r="O1717" s="5">
        <f>Table1[[#This Row],[purpleair_err]]^2</f>
        <v>4.7863144550340762</v>
      </c>
      <c r="P1717" s="5"/>
      <c r="Q1717" s="5"/>
    </row>
    <row r="1718" spans="1:17" x14ac:dyDescent="0.3">
      <c r="A1718" s="2">
        <v>45575</v>
      </c>
      <c r="B1718" s="5">
        <v>7.7</v>
      </c>
      <c r="C1718" s="5">
        <v>11.5</v>
      </c>
      <c r="D1718" s="5">
        <v>9.4</v>
      </c>
      <c r="E1718" s="5">
        <f t="shared" si="33"/>
        <v>9.5333333333333332</v>
      </c>
      <c r="F1718" s="5">
        <f>AVERAGE((Table1[[#This Row],[thermo]]*$S$7),(Table1[[#This Row],[1022]]*$T$7),( Table1[[#This Row],[1020]]*$U$7))</f>
        <v>10.295033248779442</v>
      </c>
      <c r="G1718" s="5">
        <f>AVERAGE((Table1[[#This Row],[thermo]]*$S$8),(Table1[[#This Row],[1022]]*$T$8),( Table1[[#This Row],[1020]]*$U$8))</f>
        <v>9.7938078243332694</v>
      </c>
      <c r="H1718" s="5">
        <v>11.2</v>
      </c>
      <c r="I1718" s="7">
        <v>12.255223000000001</v>
      </c>
      <c r="J1718" s="7">
        <f>Table1[[#This Row],[modulair]]-Table1[[#This Row],[adjusted_weighted_FEM_avg]]</f>
        <v>1.4061921756667299</v>
      </c>
      <c r="K1718" s="5">
        <f>Table1[[#This Row],[purpleair]]-Table1[[#This Row],[adjusted_weighted_FEM_avg]]</f>
        <v>2.4614151756667315</v>
      </c>
      <c r="L1718" s="5">
        <f>ABS(Table1[[#This Row],[modulair_err]])</f>
        <v>1.4061921756667299</v>
      </c>
      <c r="M1718" s="5">
        <f>ABS(Table1[[#This Row],[purpleair_err]])</f>
        <v>2.4614151756667315</v>
      </c>
      <c r="N1718" s="5">
        <f>Table1[[#This Row],[modulair_err]]^2</f>
        <v>1.9773764349063314</v>
      </c>
      <c r="O1718" s="5">
        <f>Table1[[#This Row],[purpleair_err]]^2</f>
        <v>6.0585646670024866</v>
      </c>
      <c r="P1718" s="5"/>
      <c r="Q1718" s="5"/>
    </row>
    <row r="1719" spans="1:17" x14ac:dyDescent="0.3">
      <c r="A1719" s="2">
        <v>45575.041666666701</v>
      </c>
      <c r="B1719" s="5">
        <v>12.3</v>
      </c>
      <c r="C1719" s="5">
        <v>10.199999999999999</v>
      </c>
      <c r="D1719" s="5">
        <v>9.5</v>
      </c>
      <c r="E1719" s="5">
        <f t="shared" si="33"/>
        <v>10.666666666666666</v>
      </c>
      <c r="F1719" s="5">
        <f>AVERAGE((Table1[[#This Row],[thermo]]*$S$7),(Table1[[#This Row],[1022]]*$T$7),( Table1[[#This Row],[1020]]*$U$7))</f>
        <v>10.358807787052438</v>
      </c>
      <c r="G1719" s="5">
        <f>AVERAGE((Table1[[#This Row],[thermo]]*$S$8),(Table1[[#This Row],[1022]]*$T$8),( Table1[[#This Row],[1020]]*$U$8))</f>
        <v>10.546665807271536</v>
      </c>
      <c r="H1719" s="5">
        <v>14</v>
      </c>
      <c r="I1719" s="7">
        <v>13.709168999999999</v>
      </c>
      <c r="J1719" s="7">
        <f>Table1[[#This Row],[modulair]]-Table1[[#This Row],[adjusted_weighted_FEM_avg]]</f>
        <v>3.4533341927284642</v>
      </c>
      <c r="K1719" s="5">
        <f>Table1[[#This Row],[purpleair]]-Table1[[#This Row],[adjusted_weighted_FEM_avg]]</f>
        <v>3.1625031927284635</v>
      </c>
      <c r="L1719" s="5">
        <f>ABS(Table1[[#This Row],[modulair_err]])</f>
        <v>3.4533341927284642</v>
      </c>
      <c r="M1719" s="5">
        <f>ABS(Table1[[#This Row],[purpleair_err]])</f>
        <v>3.1625031927284635</v>
      </c>
      <c r="N1719" s="5">
        <f>Table1[[#This Row],[modulair_err]]^2</f>
        <v>11.925517046667554</v>
      </c>
      <c r="O1719" s="5">
        <f>Table1[[#This Row],[purpleair_err]]^2</f>
        <v>10.001426444017724</v>
      </c>
      <c r="P1719" s="5"/>
      <c r="Q1719" s="5"/>
    </row>
    <row r="1720" spans="1:17" x14ac:dyDescent="0.3">
      <c r="A1720" s="2">
        <v>45575.083333333299</v>
      </c>
      <c r="B1720" s="5">
        <v>11.1</v>
      </c>
      <c r="C1720" s="5">
        <v>9.6</v>
      </c>
      <c r="D1720" s="5">
        <v>10</v>
      </c>
      <c r="E1720" s="5">
        <f t="shared" si="33"/>
        <v>10.233333333333333</v>
      </c>
      <c r="F1720" s="5">
        <f>AVERAGE((Table1[[#This Row],[thermo]]*$S$7),(Table1[[#This Row],[1022]]*$T$7),( Table1[[#This Row],[1020]]*$U$7))</f>
        <v>9.9587332182040047</v>
      </c>
      <c r="G1720" s="5">
        <f>AVERAGE((Table1[[#This Row],[thermo]]*$S$8),(Table1[[#This Row],[1022]]*$T$8),( Table1[[#This Row],[1020]]*$U$8))</f>
        <v>10.136035145383696</v>
      </c>
      <c r="H1720" s="5">
        <v>14.9</v>
      </c>
      <c r="I1720" s="7">
        <v>15.117235900000001</v>
      </c>
      <c r="J1720" s="7">
        <f>Table1[[#This Row],[modulair]]-Table1[[#This Row],[adjusted_weighted_FEM_avg]]</f>
        <v>4.7639648546163045</v>
      </c>
      <c r="K1720" s="5">
        <f>Table1[[#This Row],[purpleair]]-Table1[[#This Row],[adjusted_weighted_FEM_avg]]</f>
        <v>4.9812007546163048</v>
      </c>
      <c r="L1720" s="5">
        <f>ABS(Table1[[#This Row],[modulair_err]])</f>
        <v>4.7639648546163045</v>
      </c>
      <c r="M1720" s="5">
        <f>ABS(Table1[[#This Row],[purpleair_err]])</f>
        <v>4.9812007546163048</v>
      </c>
      <c r="N1720" s="5">
        <f>Table1[[#This Row],[modulair_err]]^2</f>
        <v>22.695361136019347</v>
      </c>
      <c r="O1720" s="5">
        <f>Table1[[#This Row],[purpleair_err]]^2</f>
        <v>24.812360957790045</v>
      </c>
      <c r="P1720" s="5"/>
      <c r="Q1720" s="5"/>
    </row>
    <row r="1721" spans="1:17" x14ac:dyDescent="0.3">
      <c r="A1721" s="2">
        <v>45575.125</v>
      </c>
      <c r="B1721" s="5">
        <v>13.4</v>
      </c>
      <c r="C1721" s="5">
        <v>11.3</v>
      </c>
      <c r="D1721" s="5">
        <v>9.8000000000000007</v>
      </c>
      <c r="E1721" s="5">
        <f t="shared" si="33"/>
        <v>11.5</v>
      </c>
      <c r="F1721" s="5">
        <f>AVERAGE((Table1[[#This Row],[thermo]]*$S$7),(Table1[[#This Row],[1022]]*$T$7),( Table1[[#This Row],[1020]]*$U$7))</f>
        <v>11.24076415630122</v>
      </c>
      <c r="G1721" s="5">
        <f>AVERAGE((Table1[[#This Row],[thermo]]*$S$8),(Table1[[#This Row],[1022]]*$T$8),( Table1[[#This Row],[1020]]*$U$8))</f>
        <v>11.390295396944145</v>
      </c>
      <c r="H1721" s="5">
        <v>15.4</v>
      </c>
      <c r="I1721" s="7">
        <v>15.652657</v>
      </c>
      <c r="J1721" s="7">
        <f>Table1[[#This Row],[modulair]]-Table1[[#This Row],[adjusted_weighted_FEM_avg]]</f>
        <v>4.0097046030558552</v>
      </c>
      <c r="K1721" s="5">
        <f>Table1[[#This Row],[purpleair]]-Table1[[#This Row],[adjusted_weighted_FEM_avg]]</f>
        <v>4.2623616030558544</v>
      </c>
      <c r="L1721" s="5">
        <f>ABS(Table1[[#This Row],[modulair_err]])</f>
        <v>4.0097046030558552</v>
      </c>
      <c r="M1721" s="5">
        <f>ABS(Table1[[#This Row],[purpleair_err]])</f>
        <v>4.2623616030558544</v>
      </c>
      <c r="N1721" s="5">
        <f>Table1[[#This Row],[modulair_err]]^2</f>
        <v>16.077731003767312</v>
      </c>
      <c r="O1721" s="5">
        <f>Table1[[#This Row],[purpleair_err]]^2</f>
        <v>18.167726435204873</v>
      </c>
      <c r="P1721" s="5"/>
      <c r="Q1721" s="5"/>
    </row>
    <row r="1722" spans="1:17" x14ac:dyDescent="0.3">
      <c r="A1722" s="2">
        <v>45575.166666666701</v>
      </c>
      <c r="B1722" s="5">
        <v>15.7</v>
      </c>
      <c r="C1722" s="5">
        <v>7.5</v>
      </c>
      <c r="D1722" s="5">
        <v>11</v>
      </c>
      <c r="E1722" s="5">
        <f t="shared" si="33"/>
        <v>11.4</v>
      </c>
      <c r="F1722" s="5">
        <f>AVERAGE((Table1[[#This Row],[thermo]]*$S$7),(Table1[[#This Row],[1022]]*$T$7),( Table1[[#This Row],[1020]]*$U$7))</f>
        <v>9.8190298866651577</v>
      </c>
      <c r="G1722" s="5">
        <f>AVERAGE((Table1[[#This Row],[thermo]]*$S$8),(Table1[[#This Row],[1022]]*$T$8),( Table1[[#This Row],[1020]]*$U$8))</f>
        <v>10.851200218384998</v>
      </c>
      <c r="H1722" s="5">
        <v>14.6</v>
      </c>
      <c r="I1722" s="7">
        <v>15.604812000000001</v>
      </c>
      <c r="J1722" s="7">
        <f>Table1[[#This Row],[modulair]]-Table1[[#This Row],[adjusted_weighted_FEM_avg]]</f>
        <v>3.748799781615002</v>
      </c>
      <c r="K1722" s="5">
        <f>Table1[[#This Row],[purpleair]]-Table1[[#This Row],[adjusted_weighted_FEM_avg]]</f>
        <v>4.7536117816150032</v>
      </c>
      <c r="L1722" s="5">
        <f>ABS(Table1[[#This Row],[modulair_err]])</f>
        <v>3.748799781615002</v>
      </c>
      <c r="M1722" s="5">
        <f>ABS(Table1[[#This Row],[purpleair_err]])</f>
        <v>4.7536117816150032</v>
      </c>
      <c r="N1722" s="5">
        <f>Table1[[#This Row],[modulair_err]]^2</f>
        <v>14.053499802636686</v>
      </c>
      <c r="O1722" s="5">
        <f>Table1[[#This Row],[purpleair_err]]^2</f>
        <v>22.596824970308965</v>
      </c>
      <c r="P1722" s="5"/>
      <c r="Q1722" s="5"/>
    </row>
    <row r="1723" spans="1:17" x14ac:dyDescent="0.3">
      <c r="A1723" s="2">
        <v>45575.208333333299</v>
      </c>
      <c r="B1723" s="5">
        <v>18.5</v>
      </c>
      <c r="C1723" s="5">
        <v>8.1999999999999993</v>
      </c>
      <c r="D1723" s="5">
        <v>12.3</v>
      </c>
      <c r="E1723" s="5">
        <f t="shared" si="33"/>
        <v>13</v>
      </c>
      <c r="F1723" s="5">
        <f>AVERAGE((Table1[[#This Row],[thermo]]*$S$7),(Table1[[#This Row],[1022]]*$T$7),( Table1[[#This Row],[1020]]*$U$7))</f>
        <v>11.032158573688328</v>
      </c>
      <c r="G1723" s="5">
        <f>AVERAGE((Table1[[#This Row],[thermo]]*$S$8),(Table1[[#This Row],[1022]]*$T$8),( Table1[[#This Row],[1020]]*$U$8))</f>
        <v>12.31446794243854</v>
      </c>
      <c r="H1723" s="5">
        <v>13.6</v>
      </c>
      <c r="I1723" s="7">
        <v>14.7719787</v>
      </c>
      <c r="J1723" s="7">
        <f>Table1[[#This Row],[modulair]]-Table1[[#This Row],[adjusted_weighted_FEM_avg]]</f>
        <v>1.2855320575614595</v>
      </c>
      <c r="K1723" s="5">
        <f>Table1[[#This Row],[purpleair]]-Table1[[#This Row],[adjusted_weighted_FEM_avg]]</f>
        <v>2.4575107575614599</v>
      </c>
      <c r="L1723" s="5">
        <f>ABS(Table1[[#This Row],[modulair_err]])</f>
        <v>1.2855320575614595</v>
      </c>
      <c r="M1723" s="5">
        <f>ABS(Table1[[#This Row],[purpleair_err]])</f>
        <v>2.4575107575614599</v>
      </c>
      <c r="N1723" s="5">
        <f>Table1[[#This Row],[modulair_err]]^2</f>
        <v>1.6525926710181995</v>
      </c>
      <c r="O1723" s="5">
        <f>Table1[[#This Row],[purpleair_err]]^2</f>
        <v>6.0393591235303008</v>
      </c>
      <c r="P1723" s="5"/>
      <c r="Q1723" s="5"/>
    </row>
    <row r="1724" spans="1:17" x14ac:dyDescent="0.3">
      <c r="A1724" s="2">
        <v>45575.25</v>
      </c>
      <c r="B1724" s="5">
        <v>15</v>
      </c>
      <c r="C1724" s="5">
        <v>9.3000000000000007</v>
      </c>
      <c r="D1724" s="5">
        <v>10.8</v>
      </c>
      <c r="E1724" s="5">
        <f t="shared" si="33"/>
        <v>11.700000000000001</v>
      </c>
      <c r="F1724" s="5">
        <f>AVERAGE((Table1[[#This Row],[thermo]]*$S$7),(Table1[[#This Row],[1022]]*$T$7),( Table1[[#This Row],[1020]]*$U$7))</f>
        <v>10.657735138406446</v>
      </c>
      <c r="G1724" s="5">
        <f>AVERAGE((Table1[[#This Row],[thermo]]*$S$8),(Table1[[#This Row],[1022]]*$T$8),( Table1[[#This Row],[1020]]*$U$8))</f>
        <v>11.330524292199859</v>
      </c>
      <c r="H1724" s="5">
        <v>13.1</v>
      </c>
      <c r="I1724" s="7">
        <v>13.558564000000001</v>
      </c>
      <c r="J1724" s="7">
        <f>Table1[[#This Row],[modulair]]-Table1[[#This Row],[adjusted_weighted_FEM_avg]]</f>
        <v>1.7694757078001402</v>
      </c>
      <c r="K1724" s="5">
        <f>Table1[[#This Row],[purpleair]]-Table1[[#This Row],[adjusted_weighted_FEM_avg]]</f>
        <v>2.228039707800141</v>
      </c>
      <c r="L1724" s="5">
        <f>ABS(Table1[[#This Row],[modulair_err]])</f>
        <v>1.7694757078001402</v>
      </c>
      <c r="M1724" s="5">
        <f>ABS(Table1[[#This Row],[purpleair_err]])</f>
        <v>2.228039707800141</v>
      </c>
      <c r="N1724" s="5">
        <f>Table1[[#This Row],[modulair_err]]^2</f>
        <v>3.1310442804948071</v>
      </c>
      <c r="O1724" s="5">
        <f>Table1[[#This Row],[purpleair_err]]^2</f>
        <v>4.9641609395341382</v>
      </c>
      <c r="P1724" s="5"/>
      <c r="Q1724" s="5"/>
    </row>
    <row r="1725" spans="1:17" x14ac:dyDescent="0.3">
      <c r="A1725" s="2">
        <v>45575.291666666701</v>
      </c>
      <c r="B1725" s="5">
        <v>14</v>
      </c>
      <c r="C1725" s="5">
        <v>10.199999999999999</v>
      </c>
      <c r="D1725" s="5">
        <v>10.8</v>
      </c>
      <c r="E1725" s="5">
        <f t="shared" si="33"/>
        <v>11.666666666666666</v>
      </c>
      <c r="F1725" s="5">
        <f>AVERAGE((Table1[[#This Row],[thermo]]*$S$7),(Table1[[#This Row],[1022]]*$T$7),( Table1[[#This Row],[1020]]*$U$7))</f>
        <v>10.996134943562021</v>
      </c>
      <c r="G1725" s="5">
        <f>AVERAGE((Table1[[#This Row],[thermo]]*$S$8),(Table1[[#This Row],[1022]]*$T$8),( Table1[[#This Row],[1020]]*$U$8))</f>
        <v>11.425497656302875</v>
      </c>
      <c r="H1725" s="5">
        <v>14.9</v>
      </c>
      <c r="I1725" s="7">
        <v>14.540134699999999</v>
      </c>
      <c r="J1725" s="7">
        <f>Table1[[#This Row],[modulair]]-Table1[[#This Row],[adjusted_weighted_FEM_avg]]</f>
        <v>3.4745023436971252</v>
      </c>
      <c r="K1725" s="5">
        <f>Table1[[#This Row],[purpleair]]-Table1[[#This Row],[adjusted_weighted_FEM_avg]]</f>
        <v>3.1146370436971242</v>
      </c>
      <c r="L1725" s="5">
        <f>ABS(Table1[[#This Row],[modulair_err]])</f>
        <v>3.4745023436971252</v>
      </c>
      <c r="M1725" s="5">
        <f>ABS(Table1[[#This Row],[purpleair_err]])</f>
        <v>3.1146370436971242</v>
      </c>
      <c r="N1725" s="5">
        <f>Table1[[#This Row],[modulair_err]]^2</f>
        <v>12.072166536356816</v>
      </c>
      <c r="O1725" s="5">
        <f>Table1[[#This Row],[purpleair_err]]^2</f>
        <v>9.7009639139703623</v>
      </c>
      <c r="P1725" s="5"/>
      <c r="Q1725" s="5"/>
    </row>
    <row r="1726" spans="1:17" x14ac:dyDescent="0.3">
      <c r="A1726" s="2">
        <v>45575.333333333299</v>
      </c>
      <c r="B1726" s="5">
        <v>10.9</v>
      </c>
      <c r="C1726" s="5">
        <v>10.7</v>
      </c>
      <c r="D1726" s="5">
        <v>16.2</v>
      </c>
      <c r="E1726" s="5">
        <f t="shared" si="33"/>
        <v>12.6</v>
      </c>
      <c r="F1726" s="5">
        <f>AVERAGE((Table1[[#This Row],[thermo]]*$S$7),(Table1[[#This Row],[1022]]*$T$7),( Table1[[#This Row],[1020]]*$U$7))</f>
        <v>12.232344815125083</v>
      </c>
      <c r="G1726" s="5">
        <f>AVERAGE((Table1[[#This Row],[thermo]]*$S$8),(Table1[[#This Row],[1022]]*$T$8),( Table1[[#This Row],[1020]]*$U$8))</f>
        <v>12.516926563030133</v>
      </c>
      <c r="H1726" s="5">
        <v>15.3</v>
      </c>
      <c r="I1726" s="7">
        <v>14.583596699999999</v>
      </c>
      <c r="J1726" s="7">
        <f>Table1[[#This Row],[modulair]]-Table1[[#This Row],[adjusted_weighted_FEM_avg]]</f>
        <v>2.7830734369698682</v>
      </c>
      <c r="K1726" s="5">
        <f>Table1[[#This Row],[purpleair]]-Table1[[#This Row],[adjusted_weighted_FEM_avg]]</f>
        <v>2.0666701369698668</v>
      </c>
      <c r="L1726" s="5">
        <f>ABS(Table1[[#This Row],[modulair_err]])</f>
        <v>2.7830734369698682</v>
      </c>
      <c r="M1726" s="5">
        <f>ABS(Table1[[#This Row],[purpleair_err]])</f>
        <v>2.0666701369698668</v>
      </c>
      <c r="N1726" s="5">
        <f>Table1[[#This Row],[modulair_err]]^2</f>
        <v>7.7454977555672748</v>
      </c>
      <c r="O1726" s="5">
        <f>Table1[[#This Row],[purpleair_err]]^2</f>
        <v>4.2711254550430482</v>
      </c>
      <c r="P1726" s="5"/>
      <c r="Q1726" s="5"/>
    </row>
    <row r="1727" spans="1:17" x14ac:dyDescent="0.3">
      <c r="A1727" s="2">
        <v>45575.375</v>
      </c>
      <c r="B1727" s="5">
        <v>-2.4</v>
      </c>
      <c r="C1727" s="5">
        <v>9</v>
      </c>
      <c r="D1727" s="5">
        <v>7.6</v>
      </c>
      <c r="E1727" s="5">
        <f t="shared" si="33"/>
        <v>4.7333333333333334</v>
      </c>
      <c r="F1727" s="5">
        <f>AVERAGE((Table1[[#This Row],[thermo]]*$S$7),(Table1[[#This Row],[1022]]*$T$7),( Table1[[#This Row],[1020]]*$U$7))</f>
        <v>6.7206169846895447</v>
      </c>
      <c r="G1727" s="5">
        <f>AVERAGE((Table1[[#This Row],[thermo]]*$S$8),(Table1[[#This Row],[1022]]*$T$8),( Table1[[#This Row],[1020]]*$U$8))</f>
        <v>5.4516922362550657</v>
      </c>
      <c r="H1727" s="5">
        <v>7.9</v>
      </c>
      <c r="I1727" s="7">
        <v>7.4417629999999999</v>
      </c>
      <c r="J1727" s="7">
        <f>Table1[[#This Row],[modulair]]-Table1[[#This Row],[adjusted_weighted_FEM_avg]]</f>
        <v>2.4483077637449346</v>
      </c>
      <c r="K1727" s="5">
        <f>Table1[[#This Row],[purpleair]]-Table1[[#This Row],[adjusted_weighted_FEM_avg]]</f>
        <v>1.9900707637449342</v>
      </c>
      <c r="L1727" s="5">
        <f>ABS(Table1[[#This Row],[modulair_err]])</f>
        <v>2.4483077637449346</v>
      </c>
      <c r="M1727" s="5">
        <f>ABS(Table1[[#This Row],[purpleair_err]])</f>
        <v>1.9900707637449342</v>
      </c>
      <c r="N1727" s="5">
        <f>Table1[[#This Row],[modulair_err]]^2</f>
        <v>5.9942109060137225</v>
      </c>
      <c r="O1727" s="5">
        <f>Table1[[#This Row],[purpleair_err]]^2</f>
        <v>3.9603816447123457</v>
      </c>
      <c r="P1727" s="5"/>
      <c r="Q1727" s="5"/>
    </row>
    <row r="1728" spans="1:17" x14ac:dyDescent="0.3">
      <c r="A1728" s="2">
        <v>45575.416666666701</v>
      </c>
      <c r="B1728" s="5">
        <v>5.3</v>
      </c>
      <c r="C1728" s="5">
        <v>4.5</v>
      </c>
      <c r="D1728" s="5">
        <v>6.2</v>
      </c>
      <c r="E1728" s="5">
        <f t="shared" si="33"/>
        <v>5.333333333333333</v>
      </c>
      <c r="F1728" s="5">
        <f>AVERAGE((Table1[[#This Row],[thermo]]*$S$7),(Table1[[#This Row],[1022]]*$T$7),( Table1[[#This Row],[1020]]*$U$7))</f>
        <v>5.0965221301881529</v>
      </c>
      <c r="G1728" s="5">
        <f>AVERAGE((Table1[[#This Row],[thermo]]*$S$8),(Table1[[#This Row],[1022]]*$T$8),( Table1[[#This Row],[1020]]*$U$8))</f>
        <v>5.262307090063036</v>
      </c>
      <c r="H1728" s="5">
        <v>8.1999999999999993</v>
      </c>
      <c r="I1728" s="7">
        <v>7.1896659999999999</v>
      </c>
      <c r="J1728" s="7">
        <f>Table1[[#This Row],[modulair]]-Table1[[#This Row],[adjusted_weighted_FEM_avg]]</f>
        <v>2.9376929099369633</v>
      </c>
      <c r="K1728" s="5">
        <f>Table1[[#This Row],[purpleair]]-Table1[[#This Row],[adjusted_weighted_FEM_avg]]</f>
        <v>1.9273589099369639</v>
      </c>
      <c r="L1728" s="5">
        <f>ABS(Table1[[#This Row],[modulair_err]])</f>
        <v>2.9376929099369633</v>
      </c>
      <c r="M1728" s="5">
        <f>ABS(Table1[[#This Row],[purpleair_err]])</f>
        <v>1.9273589099369639</v>
      </c>
      <c r="N1728" s="5">
        <f>Table1[[#This Row],[modulair_err]]^2</f>
        <v>8.6300396330939027</v>
      </c>
      <c r="O1728" s="5">
        <f>Table1[[#This Row],[purpleair_err]]^2</f>
        <v>3.7147123677134015</v>
      </c>
      <c r="P1728" s="5"/>
      <c r="Q1728" s="5"/>
    </row>
    <row r="1729" spans="1:17" x14ac:dyDescent="0.3">
      <c r="A1729" s="2">
        <v>45575.458333333299</v>
      </c>
      <c r="B1729" s="5">
        <v>3.3</v>
      </c>
      <c r="C1729" s="5">
        <v>4.2</v>
      </c>
      <c r="D1729" s="5">
        <v>6.2</v>
      </c>
      <c r="E1729" s="5">
        <f t="shared" si="33"/>
        <v>4.5666666666666664</v>
      </c>
      <c r="F1729" s="5">
        <f>AVERAGE((Table1[[#This Row],[thermo]]*$S$7),(Table1[[#This Row],[1022]]*$T$7),( Table1[[#This Row],[1020]]*$U$7))</f>
        <v>4.5952822351810099</v>
      </c>
      <c r="G1729" s="5">
        <f>AVERAGE((Table1[[#This Row],[thermo]]*$S$8),(Table1[[#This Row],[1022]]*$T$8),( Table1[[#This Row],[1020]]*$U$8))</f>
        <v>4.596216061686472</v>
      </c>
      <c r="H1729" s="5">
        <v>6.2</v>
      </c>
      <c r="I1729" s="7">
        <v>5.7988309999999998</v>
      </c>
      <c r="J1729" s="7">
        <f>Table1[[#This Row],[modulair]]-Table1[[#This Row],[adjusted_weighted_FEM_avg]]</f>
        <v>1.6037839383135282</v>
      </c>
      <c r="K1729" s="5">
        <f>Table1[[#This Row],[purpleair]]-Table1[[#This Row],[adjusted_weighted_FEM_avg]]</f>
        <v>1.2026149383135278</v>
      </c>
      <c r="L1729" s="5">
        <f>ABS(Table1[[#This Row],[modulair_err]])</f>
        <v>1.6037839383135282</v>
      </c>
      <c r="M1729" s="5">
        <f>ABS(Table1[[#This Row],[purpleair_err]])</f>
        <v>1.2026149383135278</v>
      </c>
      <c r="N1729" s="5">
        <f>Table1[[#This Row],[modulair_err]]^2</f>
        <v>2.5721229207924505</v>
      </c>
      <c r="O1729" s="5">
        <f>Table1[[#This Row],[purpleair_err]]^2</f>
        <v>1.4462826898548504</v>
      </c>
      <c r="P1729" s="5"/>
      <c r="Q1729" s="5"/>
    </row>
    <row r="1730" spans="1:17" x14ac:dyDescent="0.3">
      <c r="A1730" s="2">
        <v>45575.5</v>
      </c>
      <c r="B1730" s="5">
        <v>1.8</v>
      </c>
      <c r="C1730" s="5">
        <v>5.4</v>
      </c>
      <c r="D1730" s="5">
        <v>3.9</v>
      </c>
      <c r="E1730" s="5">
        <f t="shared" si="33"/>
        <v>3.6999999999999997</v>
      </c>
      <c r="F1730" s="5">
        <f>AVERAGE((Table1[[#This Row],[thermo]]*$S$7),(Table1[[#This Row],[1022]]*$T$7),( Table1[[#This Row],[1020]]*$U$7))</f>
        <v>4.3918608255533096</v>
      </c>
      <c r="G1730" s="5">
        <f>AVERAGE((Table1[[#This Row],[thermo]]*$S$8),(Table1[[#This Row],[1022]]*$T$8),( Table1[[#This Row],[1020]]*$U$8))</f>
        <v>3.9404656241081444</v>
      </c>
      <c r="H1730" s="5">
        <v>5.3</v>
      </c>
      <c r="I1730" s="7">
        <v>6.1515709999999997</v>
      </c>
      <c r="J1730" s="7">
        <f>Table1[[#This Row],[modulair]]-Table1[[#This Row],[adjusted_weighted_FEM_avg]]</f>
        <v>1.3595343758918554</v>
      </c>
      <c r="K1730" s="5">
        <f>Table1[[#This Row],[purpleair]]-Table1[[#This Row],[adjusted_weighted_FEM_avg]]</f>
        <v>2.2111053758918553</v>
      </c>
      <c r="L1730" s="5">
        <f>ABS(Table1[[#This Row],[modulair_err]])</f>
        <v>1.3595343758918554</v>
      </c>
      <c r="M1730" s="5">
        <f>ABS(Table1[[#This Row],[purpleair_err]])</f>
        <v>2.2111053758918553</v>
      </c>
      <c r="N1730" s="5">
        <f>Table1[[#This Row],[modulair_err]]^2</f>
        <v>1.8483337192316569</v>
      </c>
      <c r="O1730" s="5">
        <f>Table1[[#This Row],[purpleair_err]]^2</f>
        <v>4.8889869832978627</v>
      </c>
      <c r="P1730" s="5"/>
      <c r="Q1730" s="5"/>
    </row>
    <row r="1731" spans="1:17" x14ac:dyDescent="0.3">
      <c r="A1731" s="2">
        <v>45575.541666666701</v>
      </c>
      <c r="B1731" s="5">
        <v>-1.9</v>
      </c>
      <c r="C1731" s="5">
        <v>5.3</v>
      </c>
      <c r="D1731" s="5">
        <v>6.7</v>
      </c>
      <c r="E1731" s="5">
        <f t="shared" ref="E1731:E1736" si="34">AVERAGE(B1731:D1731)</f>
        <v>3.3666666666666667</v>
      </c>
      <c r="F1731" s="5">
        <f>AVERAGE((Table1[[#This Row],[thermo]]*$S$7),(Table1[[#This Row],[1022]]*$T$7),( Table1[[#This Row],[1020]]*$U$7))</f>
        <v>4.4829616202383269</v>
      </c>
      <c r="G1731" s="5">
        <f>AVERAGE((Table1[[#This Row],[thermo]]*$S$8),(Table1[[#This Row],[1022]]*$T$8),( Table1[[#This Row],[1020]]*$U$8))</f>
        <v>3.7909685050169286</v>
      </c>
      <c r="H1731" s="5">
        <v>8.1999999999999993</v>
      </c>
      <c r="I1731" s="7">
        <v>8.0225950000000008</v>
      </c>
      <c r="J1731" s="7">
        <f>Table1[[#This Row],[modulair]]-Table1[[#This Row],[adjusted_weighted_FEM_avg]]</f>
        <v>4.4090314949830702</v>
      </c>
      <c r="K1731" s="5">
        <f>Table1[[#This Row],[purpleair]]-Table1[[#This Row],[adjusted_weighted_FEM_avg]]</f>
        <v>4.2316264949830718</v>
      </c>
      <c r="L1731" s="5">
        <f>ABS(Table1[[#This Row],[modulair_err]])</f>
        <v>4.4090314949830702</v>
      </c>
      <c r="M1731" s="5">
        <f>ABS(Table1[[#This Row],[purpleair_err]])</f>
        <v>4.2316264949830718</v>
      </c>
      <c r="N1731" s="5">
        <f>Table1[[#This Row],[modulair_err]]^2</f>
        <v>19.439558723752647</v>
      </c>
      <c r="O1731" s="5">
        <f>Table1[[#This Row],[purpleair_err]]^2</f>
        <v>17.906662793042717</v>
      </c>
      <c r="P1731" s="5"/>
      <c r="Q1731" s="5"/>
    </row>
    <row r="1732" spans="1:17" x14ac:dyDescent="0.3">
      <c r="A1732" s="2">
        <v>45575.583333333299</v>
      </c>
      <c r="B1732" s="5">
        <v>6.3</v>
      </c>
      <c r="C1732" s="5">
        <v>6.4</v>
      </c>
      <c r="D1732" s="5">
        <v>7.2</v>
      </c>
      <c r="E1732" s="5">
        <f t="shared" si="34"/>
        <v>6.6333333333333329</v>
      </c>
      <c r="F1732" s="5">
        <f>AVERAGE((Table1[[#This Row],[thermo]]*$S$7),(Table1[[#This Row],[1022]]*$T$7),( Table1[[#This Row],[1020]]*$U$7))</f>
        <v>6.6013962038959919</v>
      </c>
      <c r="G1732" s="5">
        <f>AVERAGE((Table1[[#This Row],[thermo]]*$S$8),(Table1[[#This Row],[1022]]*$T$8),( Table1[[#This Row],[1020]]*$U$8))</f>
        <v>6.6291804143127218</v>
      </c>
      <c r="H1732" s="5">
        <v>10.8</v>
      </c>
      <c r="I1732" s="7">
        <v>10.080005</v>
      </c>
      <c r="J1732" s="7">
        <f>Table1[[#This Row],[modulair]]-Table1[[#This Row],[adjusted_weighted_FEM_avg]]</f>
        <v>4.170819585687279</v>
      </c>
      <c r="K1732" s="5">
        <f>Table1[[#This Row],[purpleair]]-Table1[[#This Row],[adjusted_weighted_FEM_avg]]</f>
        <v>3.4508245856872781</v>
      </c>
      <c r="L1732" s="5">
        <f>ABS(Table1[[#This Row],[modulair_err]])</f>
        <v>4.170819585687279</v>
      </c>
      <c r="M1732" s="5">
        <f>ABS(Table1[[#This Row],[purpleair_err]])</f>
        <v>3.4508245856872781</v>
      </c>
      <c r="N1732" s="5">
        <f>Table1[[#This Row],[modulair_err]]^2</f>
        <v>17.395736016352604</v>
      </c>
      <c r="O1732" s="5">
        <f>Table1[[#This Row],[purpleair_err]]^2</f>
        <v>11.908190321183774</v>
      </c>
      <c r="P1732" s="5"/>
      <c r="Q1732" s="5"/>
    </row>
    <row r="1733" spans="1:17" x14ac:dyDescent="0.3">
      <c r="A1733" s="2">
        <v>45575.625</v>
      </c>
      <c r="B1733" s="5">
        <v>8.4</v>
      </c>
      <c r="C1733" s="5">
        <v>7.2</v>
      </c>
      <c r="D1733" s="5">
        <v>6.4</v>
      </c>
      <c r="E1733" s="5">
        <f t="shared" si="34"/>
        <v>7.333333333333333</v>
      </c>
      <c r="F1733" s="5">
        <f>AVERAGE((Table1[[#This Row],[thermo]]*$S$7),(Table1[[#This Row],[1022]]*$T$7),( Table1[[#This Row],[1020]]*$U$7))</f>
        <v>7.1817254915114992</v>
      </c>
      <c r="G1733" s="5">
        <f>AVERAGE((Table1[[#This Row],[thermo]]*$S$8),(Table1[[#This Row],[1022]]*$T$8),( Table1[[#This Row],[1020]]*$U$8))</f>
        <v>7.2699095418486115</v>
      </c>
      <c r="H1733" s="5">
        <v>13</v>
      </c>
      <c r="I1733" s="7">
        <v>11.89401</v>
      </c>
      <c r="J1733" s="7">
        <f>Table1[[#This Row],[modulair]]-Table1[[#This Row],[adjusted_weighted_FEM_avg]]</f>
        <v>5.7300904581513885</v>
      </c>
      <c r="K1733" s="5">
        <f>Table1[[#This Row],[purpleair]]-Table1[[#This Row],[adjusted_weighted_FEM_avg]]</f>
        <v>4.6241004581513883</v>
      </c>
      <c r="L1733" s="5">
        <f>ABS(Table1[[#This Row],[modulair_err]])</f>
        <v>5.7300904581513885</v>
      </c>
      <c r="M1733" s="5">
        <f>ABS(Table1[[#This Row],[purpleair_err]])</f>
        <v>4.6241004581513883</v>
      </c>
      <c r="N1733" s="5">
        <f>Table1[[#This Row],[modulair_err]]^2</f>
        <v>32.833936658597587</v>
      </c>
      <c r="O1733" s="5">
        <f>Table1[[#This Row],[purpleair_err]]^2</f>
        <v>21.382305047075878</v>
      </c>
      <c r="P1733" s="5"/>
      <c r="Q1733" s="5"/>
    </row>
    <row r="1734" spans="1:17" x14ac:dyDescent="0.3">
      <c r="A1734" s="2">
        <v>45575.666666666701</v>
      </c>
      <c r="B1734" s="5">
        <v>15.2</v>
      </c>
      <c r="C1734" s="5">
        <v>11</v>
      </c>
      <c r="D1734" s="5">
        <v>10</v>
      </c>
      <c r="E1734" s="5">
        <f t="shared" si="34"/>
        <v>12.066666666666668</v>
      </c>
      <c r="F1734" s="5">
        <f>AVERAGE((Table1[[#This Row],[thermo]]*$S$7),(Table1[[#This Row],[1022]]*$T$7),( Table1[[#This Row],[1020]]*$U$7))</f>
        <v>11.426637389480488</v>
      </c>
      <c r="G1734" s="5">
        <f>AVERAGE((Table1[[#This Row],[thermo]]*$S$8),(Table1[[#This Row],[1022]]*$T$8),( Table1[[#This Row],[1020]]*$U$8))</f>
        <v>11.821516819706764</v>
      </c>
      <c r="H1734" s="5">
        <v>16.3</v>
      </c>
      <c r="I1734" s="7">
        <v>14.043411000000001</v>
      </c>
      <c r="J1734" s="7">
        <f>Table1[[#This Row],[modulair]]-Table1[[#This Row],[adjusted_weighted_FEM_avg]]</f>
        <v>4.478483180293237</v>
      </c>
      <c r="K1734" s="5">
        <f>Table1[[#This Row],[purpleair]]-Table1[[#This Row],[adjusted_weighted_FEM_avg]]</f>
        <v>2.221894180293237</v>
      </c>
      <c r="L1734" s="5">
        <f>ABS(Table1[[#This Row],[modulair_err]])</f>
        <v>4.478483180293237</v>
      </c>
      <c r="M1734" s="5">
        <f>ABS(Table1[[#This Row],[purpleair_err]])</f>
        <v>2.221894180293237</v>
      </c>
      <c r="N1734" s="5">
        <f>Table1[[#This Row],[modulair_err]]^2</f>
        <v>20.056811596169425</v>
      </c>
      <c r="O1734" s="5">
        <f>Table1[[#This Row],[purpleair_err]]^2</f>
        <v>4.9368137484209553</v>
      </c>
      <c r="P1734" s="5"/>
      <c r="Q1734" s="5"/>
    </row>
    <row r="1735" spans="1:17" x14ac:dyDescent="0.3">
      <c r="A1735" s="2">
        <v>45575.708333333299</v>
      </c>
      <c r="B1735" s="5">
        <v>18</v>
      </c>
      <c r="C1735" s="5">
        <v>6.4</v>
      </c>
      <c r="D1735" s="5">
        <v>10.8</v>
      </c>
      <c r="E1735" s="5">
        <f t="shared" si="34"/>
        <v>11.733333333333334</v>
      </c>
      <c r="F1735" s="5">
        <f>AVERAGE((Table1[[#This Row],[thermo]]*$S$7),(Table1[[#This Row],[1022]]*$T$7),( Table1[[#This Row],[1020]]*$U$7))</f>
        <v>9.5303414843379795</v>
      </c>
      <c r="G1735" s="5">
        <f>AVERAGE((Table1[[#This Row],[thermo]]*$S$8),(Table1[[#This Row],[1022]]*$T$8),( Table1[[#This Row],[1020]]*$U$8))</f>
        <v>10.964076794501977</v>
      </c>
      <c r="H1735" s="5">
        <v>15.9</v>
      </c>
      <c r="I1735" s="7">
        <v>14.262142000000001</v>
      </c>
      <c r="J1735" s="7">
        <f>Table1[[#This Row],[modulair]]-Table1[[#This Row],[adjusted_weighted_FEM_avg]]</f>
        <v>4.9359232054980229</v>
      </c>
      <c r="K1735" s="5">
        <f>Table1[[#This Row],[purpleair]]-Table1[[#This Row],[adjusted_weighted_FEM_avg]]</f>
        <v>3.2980652054980233</v>
      </c>
      <c r="L1735" s="5">
        <f>ABS(Table1[[#This Row],[modulair_err]])</f>
        <v>4.9359232054980229</v>
      </c>
      <c r="M1735" s="5">
        <f>ABS(Table1[[#This Row],[purpleair_err]])</f>
        <v>3.2980652054980233</v>
      </c>
      <c r="N1735" s="5">
        <f>Table1[[#This Row],[modulair_err]]^2</f>
        <v>24.363337890573877</v>
      </c>
      <c r="O1735" s="5">
        <f>Table1[[#This Row],[purpleair_err]]^2</f>
        <v>10.877234099716718</v>
      </c>
      <c r="P1735" s="5"/>
      <c r="Q1735" s="5"/>
    </row>
    <row r="1736" spans="1:17" x14ac:dyDescent="0.3">
      <c r="A1736" s="2">
        <v>45575.75</v>
      </c>
      <c r="B1736" s="5">
        <v>28.8</v>
      </c>
      <c r="C1736" s="5">
        <v>3.8</v>
      </c>
      <c r="D1736" s="5">
        <v>16.899999999999999</v>
      </c>
      <c r="E1736" s="5">
        <f t="shared" si="34"/>
        <v>16.5</v>
      </c>
      <c r="F1736" s="5">
        <f>AVERAGE((Table1[[#This Row],[thermo]]*$S$7),(Table1[[#This Row],[1022]]*$T$7),( Table1[[#This Row],[1020]]*$U$7))</f>
        <v>11.532321167357841</v>
      </c>
      <c r="G1736" s="5">
        <f>AVERAGE((Table1[[#This Row],[thermo]]*$S$8),(Table1[[#This Row],[1022]]*$T$8),( Table1[[#This Row],[1020]]*$U$8))</f>
        <v>14.795564472777672</v>
      </c>
      <c r="H1736" s="5">
        <v>16</v>
      </c>
      <c r="I1736" s="7">
        <v>12.881026</v>
      </c>
      <c r="J1736" s="7">
        <f>Table1[[#This Row],[modulair]]-Table1[[#This Row],[adjusted_weighted_FEM_avg]]</f>
        <v>1.2044355272223282</v>
      </c>
      <c r="K1736" s="5">
        <f>Table1[[#This Row],[purpleair]]-Table1[[#This Row],[adjusted_weighted_FEM_avg]]</f>
        <v>-1.9145384727776715</v>
      </c>
      <c r="L1736" s="5">
        <f>ABS(Table1[[#This Row],[modulair_err]])</f>
        <v>1.2044355272223282</v>
      </c>
      <c r="M1736" s="5">
        <f>ABS(Table1[[#This Row],[purpleair_err]])</f>
        <v>1.9145384727776715</v>
      </c>
      <c r="N1736" s="5">
        <f>Table1[[#This Row],[modulair_err]]^2</f>
        <v>1.4506649392353277</v>
      </c>
      <c r="O1736" s="5">
        <f>Table1[[#This Row],[purpleair_err]]^2</f>
        <v>3.6654575637458588</v>
      </c>
      <c r="P1736" s="5"/>
      <c r="Q1736" s="5"/>
    </row>
    <row r="1737" spans="1:17" x14ac:dyDescent="0.3">
      <c r="A1737" s="2"/>
      <c r="B1737" s="5"/>
      <c r="C1737" s="5"/>
      <c r="D1737" s="5"/>
      <c r="E1737" s="5"/>
      <c r="F1737" s="5"/>
      <c r="G1737" s="5"/>
      <c r="H1737" s="5"/>
      <c r="I1737" s="7"/>
      <c r="J1737" s="7"/>
    </row>
    <row r="1738" spans="1:17" x14ac:dyDescent="0.3">
      <c r="A1738" s="2"/>
      <c r="B1738" s="5"/>
      <c r="C1738" s="5"/>
      <c r="D1738" s="5"/>
      <c r="E1738" s="5"/>
      <c r="F1738" s="5"/>
      <c r="G1738" s="5"/>
      <c r="H1738" s="5"/>
      <c r="I1738" s="7"/>
      <c r="J1738" s="7"/>
    </row>
    <row r="1739" spans="1:17" x14ac:dyDescent="0.3">
      <c r="A1739" s="2"/>
      <c r="B1739" s="5"/>
      <c r="C1739" s="5"/>
      <c r="D1739" s="5"/>
      <c r="E1739" s="5"/>
      <c r="F1739" s="5"/>
      <c r="G1739" s="5"/>
      <c r="H1739" s="5"/>
      <c r="I1739" s="7"/>
      <c r="J1739" s="7"/>
    </row>
    <row r="1740" spans="1:17" x14ac:dyDescent="0.3">
      <c r="A1740" s="2"/>
      <c r="B1740" s="5"/>
      <c r="C1740" s="5"/>
      <c r="D1740" s="5"/>
      <c r="E1740" s="5"/>
      <c r="F1740" s="5"/>
      <c r="G1740" s="5"/>
      <c r="H1740" s="5"/>
      <c r="I1740" s="7"/>
      <c r="J1740" s="7"/>
    </row>
    <row r="1741" spans="1:17" x14ac:dyDescent="0.3">
      <c r="A1741" s="2"/>
      <c r="B1741" s="5"/>
      <c r="C1741" s="5"/>
      <c r="D1741" s="5"/>
      <c r="E1741" s="5"/>
      <c r="F1741" s="5"/>
      <c r="G1741" s="5"/>
      <c r="H1741" s="5"/>
      <c r="I1741" s="7"/>
      <c r="J1741" s="7"/>
    </row>
    <row r="1742" spans="1:17" x14ac:dyDescent="0.3">
      <c r="A1742" s="2"/>
      <c r="B1742" s="5"/>
      <c r="C1742" s="5"/>
      <c r="D1742" s="5"/>
      <c r="E1742" s="5"/>
      <c r="F1742" s="5"/>
      <c r="G1742" s="5"/>
      <c r="H1742" s="5"/>
      <c r="I1742" s="7"/>
      <c r="J1742" s="7"/>
    </row>
    <row r="1743" spans="1:17" x14ac:dyDescent="0.3">
      <c r="A1743" s="2"/>
      <c r="B1743" s="5"/>
      <c r="C1743" s="5"/>
      <c r="D1743" s="5"/>
      <c r="E1743" s="5"/>
      <c r="F1743" s="5"/>
      <c r="G1743" s="5"/>
      <c r="H1743" s="5"/>
      <c r="I1743" s="7"/>
      <c r="J1743" s="7"/>
    </row>
    <row r="1744" spans="1:17" x14ac:dyDescent="0.3">
      <c r="A1744" s="2"/>
      <c r="B1744" s="5"/>
      <c r="C1744" s="5"/>
      <c r="D1744" s="5"/>
      <c r="E1744" s="5"/>
      <c r="F1744" s="5"/>
      <c r="G1744" s="5"/>
      <c r="H1744" s="5"/>
      <c r="I1744" s="7"/>
      <c r="J1744" s="7"/>
    </row>
    <row r="1745" spans="1:10" x14ac:dyDescent="0.3">
      <c r="A1745" s="2"/>
      <c r="B1745" s="5"/>
      <c r="C1745" s="5"/>
      <c r="D1745" s="5"/>
      <c r="E1745" s="5"/>
      <c r="F1745" s="5"/>
      <c r="G1745" s="5"/>
      <c r="H1745" s="5"/>
      <c r="I1745" s="7"/>
      <c r="J1745" s="7"/>
    </row>
    <row r="1746" spans="1:10" x14ac:dyDescent="0.3">
      <c r="A1746" s="2"/>
      <c r="B1746" s="5"/>
      <c r="C1746" s="5"/>
      <c r="D1746" s="5"/>
      <c r="E1746" s="5"/>
      <c r="F1746" s="5"/>
      <c r="G1746" s="5"/>
      <c r="H1746" s="5"/>
      <c r="I1746" s="7"/>
      <c r="J1746" s="7"/>
    </row>
    <row r="1747" spans="1:10" x14ac:dyDescent="0.3">
      <c r="A1747" s="2"/>
      <c r="B1747" s="5"/>
      <c r="C1747" s="5"/>
      <c r="D1747" s="5"/>
      <c r="E1747" s="5"/>
      <c r="F1747" s="5"/>
      <c r="G1747" s="5"/>
      <c r="H1747" s="5"/>
      <c r="I1747" s="7"/>
      <c r="J1747" s="7"/>
    </row>
    <row r="1748" spans="1:10" x14ac:dyDescent="0.3">
      <c r="A1748" s="2"/>
      <c r="B1748" s="5"/>
      <c r="C1748" s="5"/>
      <c r="D1748" s="5"/>
      <c r="E1748" s="5"/>
      <c r="F1748" s="5"/>
      <c r="G1748" s="5"/>
      <c r="H1748" s="5"/>
      <c r="I1748" s="7"/>
      <c r="J1748" s="7"/>
    </row>
    <row r="1749" spans="1:10" x14ac:dyDescent="0.3">
      <c r="A1749" s="2"/>
      <c r="B1749" s="5"/>
      <c r="C1749" s="5"/>
      <c r="D1749" s="5"/>
      <c r="E1749" s="5"/>
      <c r="F1749" s="5"/>
      <c r="G1749" s="5"/>
      <c r="H1749" s="5"/>
      <c r="I1749" s="7"/>
      <c r="J1749" s="7"/>
    </row>
    <row r="1750" spans="1:10" x14ac:dyDescent="0.3">
      <c r="A1750" s="2"/>
      <c r="B1750" s="5"/>
      <c r="C1750" s="5"/>
      <c r="D1750" s="5"/>
      <c r="E1750" s="5"/>
      <c r="F1750" s="5"/>
      <c r="G1750" s="5"/>
      <c r="H1750" s="5"/>
      <c r="I1750" s="7"/>
      <c r="J1750" s="7"/>
    </row>
    <row r="1751" spans="1:10" x14ac:dyDescent="0.3">
      <c r="A1751" s="2"/>
      <c r="B1751" s="5"/>
      <c r="C1751" s="5"/>
      <c r="D1751" s="5"/>
      <c r="E1751" s="5"/>
      <c r="F1751" s="5"/>
      <c r="G1751" s="5"/>
      <c r="H1751" s="5"/>
      <c r="I1751" s="7"/>
      <c r="J1751" s="7"/>
    </row>
    <row r="1752" spans="1:10" x14ac:dyDescent="0.3">
      <c r="A1752" s="2"/>
      <c r="B1752" s="5"/>
      <c r="C1752" s="5"/>
      <c r="D1752" s="5"/>
      <c r="E1752" s="5"/>
      <c r="F1752" s="5"/>
      <c r="G1752" s="5"/>
      <c r="H1752" s="5"/>
      <c r="I1752" s="7"/>
      <c r="J1752" s="7"/>
    </row>
    <row r="1753" spans="1:10" x14ac:dyDescent="0.3">
      <c r="A1753" s="2"/>
      <c r="B1753" s="5"/>
      <c r="C1753" s="5"/>
      <c r="D1753" s="5"/>
      <c r="E1753" s="5"/>
      <c r="F1753" s="5"/>
      <c r="G1753" s="5"/>
      <c r="H1753" s="5"/>
      <c r="I1753" s="7"/>
      <c r="J1753" s="7"/>
    </row>
    <row r="1754" spans="1:10" x14ac:dyDescent="0.3">
      <c r="A1754" s="2"/>
      <c r="B1754" s="5"/>
      <c r="C1754" s="5"/>
      <c r="D1754" s="5"/>
      <c r="E1754" s="5"/>
      <c r="F1754" s="5"/>
      <c r="G1754" s="5"/>
      <c r="H1754" s="5"/>
      <c r="I1754" s="7"/>
      <c r="J1754" s="7"/>
    </row>
    <row r="1755" spans="1:10" x14ac:dyDescent="0.3">
      <c r="A1755" s="2"/>
      <c r="B1755" s="5"/>
      <c r="C1755" s="5"/>
      <c r="D1755" s="5"/>
      <c r="E1755" s="5"/>
      <c r="F1755" s="5"/>
      <c r="G1755" s="5"/>
      <c r="H1755" s="5"/>
      <c r="I1755" s="7"/>
      <c r="J1755" s="7"/>
    </row>
    <row r="1756" spans="1:10" x14ac:dyDescent="0.3">
      <c r="A1756" s="2"/>
      <c r="B1756" s="5"/>
      <c r="C1756" s="5"/>
      <c r="D1756" s="5"/>
      <c r="E1756" s="5"/>
      <c r="F1756" s="5"/>
      <c r="G1756" s="5"/>
      <c r="H1756" s="5"/>
      <c r="I1756" s="7"/>
      <c r="J1756" s="7"/>
    </row>
    <row r="1757" spans="1:10" x14ac:dyDescent="0.3">
      <c r="A1757" s="2"/>
      <c r="B1757" s="5"/>
      <c r="C1757" s="5"/>
      <c r="D1757" s="5"/>
      <c r="E1757" s="5"/>
      <c r="F1757" s="5"/>
      <c r="G1757" s="5"/>
      <c r="H1757" s="5"/>
      <c r="I1757" s="7"/>
      <c r="J1757" s="7"/>
    </row>
    <row r="1758" spans="1:10" x14ac:dyDescent="0.3">
      <c r="A1758" s="2"/>
      <c r="B1758" s="5"/>
      <c r="C1758" s="5"/>
      <c r="D1758" s="5"/>
      <c r="E1758" s="5"/>
      <c r="F1758" s="5"/>
      <c r="G1758" s="5"/>
      <c r="H1758" s="5"/>
      <c r="I1758" s="7"/>
      <c r="J1758" s="7"/>
    </row>
    <row r="1759" spans="1:10" x14ac:dyDescent="0.3">
      <c r="A1759" s="2"/>
      <c r="B1759" s="5"/>
      <c r="C1759" s="5"/>
      <c r="D1759" s="5"/>
      <c r="E1759" s="5"/>
      <c r="F1759" s="5"/>
      <c r="G1759" s="5"/>
      <c r="H1759" s="5"/>
      <c r="I1759" s="7"/>
      <c r="J1759" s="7"/>
    </row>
    <row r="1760" spans="1:10" x14ac:dyDescent="0.3">
      <c r="A1760" s="2"/>
      <c r="B1760" s="5"/>
      <c r="C1760" s="5"/>
      <c r="D1760" s="5"/>
      <c r="E1760" s="5"/>
      <c r="F1760" s="5"/>
      <c r="G1760" s="5"/>
      <c r="H1760" s="5"/>
      <c r="I1760" s="7"/>
      <c r="J1760" s="7"/>
    </row>
    <row r="1761" spans="1:10" x14ac:dyDescent="0.3">
      <c r="A1761" s="2"/>
      <c r="B1761" s="5"/>
      <c r="C1761" s="5"/>
      <c r="D1761" s="5"/>
      <c r="E1761" s="5"/>
      <c r="F1761" s="5"/>
      <c r="G1761" s="5"/>
      <c r="H1761" s="5"/>
      <c r="I1761" s="7"/>
      <c r="J1761" s="7"/>
    </row>
    <row r="1762" spans="1:10" x14ac:dyDescent="0.3">
      <c r="A1762" s="2"/>
      <c r="B1762" s="5"/>
      <c r="C1762" s="5"/>
      <c r="D1762" s="5"/>
      <c r="E1762" s="5"/>
      <c r="F1762" s="5"/>
      <c r="G1762" s="5"/>
      <c r="H1762" s="5"/>
      <c r="I1762" s="7"/>
      <c r="J1762" s="7"/>
    </row>
    <row r="1763" spans="1:10" x14ac:dyDescent="0.3">
      <c r="A1763" s="2"/>
      <c r="B1763" s="5"/>
      <c r="C1763" s="5"/>
      <c r="D1763" s="5"/>
      <c r="E1763" s="5"/>
      <c r="F1763" s="5"/>
      <c r="G1763" s="5"/>
      <c r="H1763" s="5"/>
      <c r="I1763" s="7"/>
      <c r="J1763" s="7"/>
    </row>
    <row r="1764" spans="1:10" x14ac:dyDescent="0.3">
      <c r="A1764" s="2"/>
      <c r="B1764" s="5"/>
      <c r="C1764" s="5"/>
      <c r="D1764" s="5"/>
      <c r="E1764" s="5"/>
      <c r="F1764" s="5"/>
      <c r="G1764" s="5"/>
      <c r="H1764" s="5"/>
      <c r="I1764" s="7"/>
      <c r="J1764" s="7"/>
    </row>
    <row r="1765" spans="1:10" x14ac:dyDescent="0.3">
      <c r="A1765" s="2"/>
      <c r="B1765" s="5"/>
      <c r="C1765" s="5"/>
      <c r="D1765" s="5"/>
      <c r="E1765" s="5"/>
      <c r="F1765" s="5"/>
      <c r="G1765" s="5"/>
      <c r="H1765" s="5"/>
      <c r="I1765" s="7"/>
      <c r="J1765" s="7"/>
    </row>
    <row r="1766" spans="1:10" x14ac:dyDescent="0.3">
      <c r="A1766" s="2"/>
      <c r="B1766" s="5"/>
      <c r="C1766" s="5"/>
      <c r="D1766" s="5"/>
      <c r="E1766" s="5"/>
      <c r="F1766" s="5"/>
      <c r="G1766" s="5"/>
      <c r="H1766" s="5"/>
      <c r="I1766" s="7"/>
      <c r="J1766" s="7"/>
    </row>
    <row r="1767" spans="1:10" x14ac:dyDescent="0.3">
      <c r="A1767" s="2"/>
      <c r="B1767" s="5"/>
      <c r="C1767" s="5"/>
      <c r="D1767" s="5"/>
      <c r="E1767" s="5"/>
      <c r="F1767" s="5"/>
      <c r="G1767" s="5"/>
      <c r="H1767" s="5"/>
      <c r="I1767" s="7"/>
      <c r="J1767" s="7"/>
    </row>
    <row r="1768" spans="1:10" x14ac:dyDescent="0.3">
      <c r="A1768" s="2"/>
      <c r="B1768" s="5"/>
      <c r="C1768" s="5"/>
      <c r="D1768" s="5"/>
      <c r="E1768" s="5"/>
      <c r="F1768" s="5"/>
      <c r="G1768" s="5"/>
      <c r="H1768" s="5"/>
      <c r="I1768" s="7"/>
      <c r="J1768" s="7"/>
    </row>
    <row r="1769" spans="1:10" x14ac:dyDescent="0.3">
      <c r="A1769" s="2"/>
      <c r="B1769" s="5"/>
      <c r="C1769" s="5"/>
      <c r="D1769" s="5"/>
      <c r="E1769" s="5"/>
      <c r="F1769" s="5"/>
      <c r="G1769" s="5"/>
      <c r="H1769" s="5"/>
      <c r="I1769" s="7"/>
      <c r="J1769" s="7"/>
    </row>
    <row r="1770" spans="1:10" x14ac:dyDescent="0.3">
      <c r="A1770" s="2"/>
      <c r="B1770" s="5"/>
      <c r="C1770" s="5"/>
      <c r="D1770" s="5"/>
      <c r="E1770" s="5"/>
      <c r="F1770" s="5"/>
      <c r="G1770" s="5"/>
      <c r="H1770" s="5"/>
      <c r="I1770" s="7"/>
      <c r="J1770" s="7"/>
    </row>
    <row r="1771" spans="1:10" x14ac:dyDescent="0.3">
      <c r="A1771" s="2"/>
      <c r="B1771" s="5"/>
      <c r="C1771" s="5"/>
      <c r="D1771" s="5"/>
      <c r="E1771" s="5"/>
      <c r="F1771" s="5"/>
      <c r="G1771" s="5"/>
      <c r="H1771" s="5"/>
      <c r="I1771" s="7"/>
      <c r="J1771" s="7"/>
    </row>
    <row r="1772" spans="1:10" x14ac:dyDescent="0.3">
      <c r="A1772" s="2"/>
      <c r="B1772" s="5"/>
      <c r="C1772" s="5"/>
      <c r="D1772" s="5"/>
      <c r="E1772" s="5"/>
      <c r="F1772" s="5"/>
      <c r="G1772" s="5"/>
      <c r="H1772" s="5"/>
      <c r="I1772" s="7"/>
      <c r="J1772" s="7"/>
    </row>
    <row r="1773" spans="1:10" x14ac:dyDescent="0.3">
      <c r="A1773" s="2"/>
      <c r="B1773" s="5"/>
      <c r="C1773" s="5"/>
      <c r="D1773" s="5"/>
      <c r="E1773" s="5"/>
      <c r="F1773" s="5"/>
      <c r="G1773" s="5"/>
      <c r="H1773" s="5"/>
      <c r="I1773" s="7"/>
      <c r="J1773" s="7"/>
    </row>
    <row r="1774" spans="1:10" x14ac:dyDescent="0.3">
      <c r="A1774" s="2"/>
      <c r="B1774" s="5"/>
      <c r="C1774" s="5"/>
      <c r="D1774" s="5"/>
      <c r="E1774" s="5"/>
      <c r="F1774" s="5"/>
      <c r="G1774" s="5"/>
      <c r="H1774" s="5"/>
      <c r="I1774" s="7"/>
      <c r="J1774" s="7"/>
    </row>
    <row r="1775" spans="1:10" x14ac:dyDescent="0.3">
      <c r="A1775" s="2"/>
      <c r="B1775" s="5"/>
      <c r="C1775" s="5"/>
      <c r="D1775" s="5"/>
      <c r="E1775" s="5"/>
      <c r="F1775" s="5"/>
      <c r="G1775" s="5"/>
      <c r="H1775" s="5"/>
      <c r="I1775" s="7"/>
      <c r="J1775" s="7"/>
    </row>
    <row r="1776" spans="1:10" x14ac:dyDescent="0.3">
      <c r="A1776" s="2"/>
      <c r="B1776" s="5"/>
      <c r="C1776" s="5"/>
      <c r="D1776" s="5"/>
      <c r="E1776" s="5"/>
      <c r="F1776" s="5"/>
      <c r="G1776" s="5"/>
      <c r="H1776" s="5"/>
      <c r="I1776" s="7"/>
      <c r="J1776" s="7"/>
    </row>
    <row r="1777" spans="1:10" x14ac:dyDescent="0.3">
      <c r="A1777" s="2"/>
      <c r="B1777" s="5"/>
      <c r="C1777" s="5"/>
      <c r="D1777" s="5"/>
      <c r="E1777" s="5"/>
      <c r="F1777" s="5"/>
      <c r="G1777" s="5"/>
      <c r="H1777" s="5"/>
      <c r="I1777" s="7"/>
      <c r="J1777" s="7"/>
    </row>
    <row r="1778" spans="1:10" x14ac:dyDescent="0.3">
      <c r="A1778" s="2"/>
      <c r="B1778" s="5"/>
      <c r="C1778" s="5"/>
      <c r="D1778" s="5"/>
      <c r="E1778" s="5"/>
      <c r="F1778" s="5"/>
      <c r="G1778" s="5"/>
      <c r="H1778" s="5"/>
      <c r="I1778" s="7"/>
      <c r="J1778" s="7"/>
    </row>
    <row r="1779" spans="1:10" x14ac:dyDescent="0.3">
      <c r="A1779" s="2"/>
      <c r="B1779" s="5"/>
      <c r="C1779" s="5"/>
      <c r="D1779" s="5"/>
      <c r="E1779" s="5"/>
      <c r="F1779" s="5"/>
      <c r="G1779" s="5"/>
      <c r="H1779" s="5"/>
      <c r="I1779" s="7"/>
      <c r="J1779" s="7"/>
    </row>
    <row r="1780" spans="1:10" x14ac:dyDescent="0.3">
      <c r="A1780" s="2"/>
      <c r="B1780" s="5"/>
      <c r="C1780" s="5"/>
      <c r="D1780" s="5"/>
      <c r="E1780" s="5"/>
      <c r="F1780" s="5"/>
      <c r="G1780" s="5"/>
      <c r="H1780" s="5"/>
      <c r="I1780" s="7"/>
      <c r="J1780" s="7"/>
    </row>
    <row r="1781" spans="1:10" x14ac:dyDescent="0.3">
      <c r="A1781" s="2"/>
      <c r="B1781" s="5"/>
      <c r="C1781" s="5"/>
      <c r="D1781" s="5"/>
      <c r="E1781" s="5"/>
      <c r="F1781" s="5"/>
      <c r="G1781" s="5"/>
      <c r="H1781" s="5"/>
      <c r="I1781" s="7"/>
      <c r="J1781" s="7"/>
    </row>
    <row r="1782" spans="1:10" x14ac:dyDescent="0.3">
      <c r="A1782" s="2"/>
      <c r="B1782" s="5"/>
      <c r="C1782" s="5"/>
      <c r="D1782" s="5"/>
      <c r="E1782" s="5"/>
      <c r="F1782" s="5"/>
      <c r="G1782" s="5"/>
      <c r="H1782" s="5"/>
      <c r="I1782" s="7"/>
      <c r="J1782" s="7"/>
    </row>
    <row r="1783" spans="1:10" x14ac:dyDescent="0.3">
      <c r="A1783" s="2"/>
      <c r="B1783" s="5"/>
      <c r="C1783" s="5"/>
      <c r="D1783" s="5"/>
      <c r="E1783" s="5"/>
      <c r="F1783" s="5"/>
      <c r="G1783" s="5"/>
      <c r="H1783" s="5"/>
      <c r="I1783" s="7"/>
      <c r="J1783" s="7"/>
    </row>
    <row r="1784" spans="1:10" x14ac:dyDescent="0.3">
      <c r="A1784" s="2"/>
      <c r="B1784" s="5"/>
      <c r="C1784" s="5"/>
      <c r="D1784" s="5"/>
      <c r="E1784" s="5"/>
      <c r="F1784" s="5"/>
      <c r="G1784" s="5"/>
      <c r="H1784" s="5"/>
      <c r="I1784" s="7"/>
      <c r="J1784" s="7"/>
    </row>
    <row r="1785" spans="1:10" x14ac:dyDescent="0.3">
      <c r="A1785" s="2"/>
      <c r="B1785" s="5"/>
      <c r="C1785" s="5"/>
      <c r="D1785" s="5"/>
      <c r="E1785" s="5"/>
      <c r="F1785" s="5"/>
      <c r="G1785" s="5"/>
      <c r="H1785" s="5"/>
      <c r="I1785" s="7"/>
      <c r="J1785" s="7"/>
    </row>
    <row r="1786" spans="1:10" x14ac:dyDescent="0.3">
      <c r="A1786" s="2"/>
      <c r="B1786" s="5"/>
      <c r="C1786" s="5"/>
      <c r="D1786" s="5"/>
      <c r="E1786" s="5"/>
      <c r="F1786" s="5"/>
      <c r="G1786" s="5"/>
      <c r="H1786" s="5"/>
      <c r="I1786" s="7"/>
      <c r="J1786" s="7"/>
    </row>
    <row r="1787" spans="1:10" x14ac:dyDescent="0.3">
      <c r="A1787" s="2"/>
      <c r="B1787" s="5"/>
      <c r="C1787" s="5"/>
      <c r="D1787" s="5"/>
      <c r="E1787" s="5"/>
      <c r="F1787" s="5"/>
      <c r="G1787" s="5"/>
      <c r="H1787" s="5"/>
      <c r="I1787" s="7"/>
      <c r="J1787" s="7"/>
    </row>
    <row r="1788" spans="1:10" x14ac:dyDescent="0.3">
      <c r="A1788" s="2"/>
      <c r="B1788" s="5"/>
      <c r="C1788" s="5"/>
      <c r="D1788" s="5"/>
      <c r="E1788" s="5"/>
      <c r="F1788" s="5"/>
      <c r="G1788" s="5"/>
      <c r="H1788" s="5"/>
      <c r="I1788" s="7"/>
      <c r="J1788" s="7"/>
    </row>
    <row r="1789" spans="1:10" x14ac:dyDescent="0.3">
      <c r="A1789" s="2"/>
      <c r="B1789" s="5"/>
      <c r="C1789" s="5"/>
      <c r="D1789" s="5"/>
      <c r="E1789" s="5"/>
      <c r="F1789" s="5"/>
      <c r="G1789" s="5"/>
      <c r="H1789" s="5"/>
      <c r="I1789" s="7"/>
      <c r="J1789" s="7"/>
    </row>
    <row r="1790" spans="1:10" x14ac:dyDescent="0.3">
      <c r="A1790" s="2"/>
      <c r="B1790" s="5"/>
      <c r="C1790" s="5"/>
      <c r="D1790" s="5"/>
      <c r="E1790" s="5"/>
      <c r="F1790" s="5"/>
      <c r="G1790" s="5"/>
      <c r="H1790" s="5"/>
      <c r="I1790" s="7"/>
      <c r="J1790" s="7"/>
    </row>
    <row r="1791" spans="1:10" x14ac:dyDescent="0.3">
      <c r="A1791" s="2"/>
      <c r="B1791" s="5"/>
      <c r="C1791" s="5"/>
      <c r="D1791" s="5"/>
      <c r="E1791" s="5"/>
      <c r="F1791" s="5"/>
      <c r="G1791" s="5"/>
      <c r="H1791" s="5"/>
      <c r="I1791" s="7"/>
      <c r="J1791" s="7"/>
    </row>
    <row r="1792" spans="1:10" x14ac:dyDescent="0.3">
      <c r="A1792" s="2"/>
      <c r="B1792" s="5"/>
      <c r="C1792" s="5"/>
      <c r="D1792" s="5"/>
      <c r="E1792" s="5"/>
      <c r="F1792" s="5"/>
      <c r="G1792" s="5"/>
      <c r="H1792" s="5"/>
      <c r="I1792" s="7"/>
      <c r="J1792" s="7"/>
    </row>
    <row r="1793" spans="1:10" x14ac:dyDescent="0.3">
      <c r="A1793" s="2"/>
      <c r="B1793" s="5"/>
      <c r="C1793" s="5"/>
      <c r="D1793" s="5"/>
      <c r="E1793" s="5"/>
      <c r="F1793" s="5"/>
      <c r="G1793" s="5"/>
      <c r="H1793" s="5"/>
      <c r="I1793" s="7"/>
      <c r="J1793" s="7"/>
    </row>
    <row r="1794" spans="1:10" x14ac:dyDescent="0.3">
      <c r="A1794" s="2"/>
      <c r="B1794" s="5"/>
      <c r="C1794" s="5"/>
      <c r="D1794" s="5"/>
      <c r="E1794" s="5"/>
      <c r="F1794" s="5"/>
      <c r="G1794" s="5"/>
      <c r="H1794" s="5"/>
      <c r="I1794" s="7"/>
      <c r="J1794" s="7"/>
    </row>
    <row r="1795" spans="1:10" x14ac:dyDescent="0.3">
      <c r="A1795" s="2"/>
      <c r="B1795" s="5"/>
      <c r="C1795" s="5"/>
      <c r="D1795" s="5"/>
      <c r="E1795" s="5"/>
      <c r="F1795" s="5"/>
      <c r="G1795" s="5"/>
      <c r="H1795" s="5"/>
      <c r="I1795" s="7"/>
      <c r="J1795" s="7"/>
    </row>
    <row r="1796" spans="1:10" x14ac:dyDescent="0.3">
      <c r="A1796" s="2"/>
      <c r="B1796" s="5"/>
      <c r="C1796" s="5"/>
      <c r="D1796" s="5"/>
      <c r="E1796" s="5"/>
      <c r="F1796" s="5"/>
      <c r="G1796" s="5"/>
      <c r="H1796" s="5"/>
      <c r="I1796" s="7"/>
      <c r="J1796" s="7"/>
    </row>
    <row r="1797" spans="1:10" x14ac:dyDescent="0.3">
      <c r="A1797" s="2"/>
      <c r="B1797" s="5"/>
      <c r="C1797" s="5"/>
      <c r="D1797" s="5"/>
      <c r="E1797" s="5"/>
      <c r="F1797" s="5"/>
      <c r="G1797" s="5"/>
      <c r="H1797" s="5"/>
      <c r="I1797" s="7"/>
      <c r="J1797" s="7"/>
    </row>
    <row r="1798" spans="1:10" x14ac:dyDescent="0.3">
      <c r="A1798" s="2"/>
      <c r="B1798" s="5"/>
      <c r="C1798" s="5"/>
      <c r="D1798" s="5"/>
      <c r="E1798" s="5"/>
      <c r="F1798" s="5"/>
      <c r="G1798" s="5"/>
      <c r="H1798" s="5"/>
      <c r="I1798" s="7"/>
      <c r="J1798" s="7"/>
    </row>
    <row r="1799" spans="1:10" x14ac:dyDescent="0.3">
      <c r="A1799" s="2"/>
      <c r="B1799" s="5"/>
      <c r="C1799" s="5"/>
      <c r="D1799" s="5"/>
      <c r="E1799" s="5"/>
      <c r="F1799" s="5"/>
      <c r="G1799" s="5"/>
      <c r="H1799" s="5"/>
      <c r="I1799" s="7"/>
      <c r="J1799" s="7"/>
    </row>
    <row r="1800" spans="1:10" x14ac:dyDescent="0.3">
      <c r="A1800" s="2"/>
      <c r="B1800" s="5"/>
      <c r="C1800" s="5"/>
      <c r="D1800" s="5"/>
      <c r="E1800" s="5"/>
      <c r="F1800" s="5"/>
      <c r="G1800" s="5"/>
      <c r="H1800" s="5"/>
      <c r="I1800" s="7"/>
      <c r="J1800" s="7"/>
    </row>
    <row r="1801" spans="1:10" x14ac:dyDescent="0.3">
      <c r="A1801" s="2"/>
      <c r="B1801" s="5"/>
      <c r="C1801" s="5"/>
      <c r="D1801" s="5"/>
      <c r="E1801" s="5"/>
      <c r="F1801" s="5"/>
      <c r="G1801" s="5"/>
      <c r="H1801" s="5"/>
      <c r="I1801" s="7"/>
      <c r="J1801" s="7"/>
    </row>
    <row r="1802" spans="1:10" x14ac:dyDescent="0.3">
      <c r="A1802" s="2"/>
      <c r="B1802" s="5"/>
      <c r="C1802" s="5"/>
      <c r="D1802" s="5"/>
      <c r="E1802" s="5"/>
      <c r="F1802" s="5"/>
      <c r="G1802" s="5"/>
      <c r="H1802" s="5"/>
      <c r="I1802" s="7"/>
      <c r="J1802" s="7"/>
    </row>
    <row r="1803" spans="1:10" x14ac:dyDescent="0.3">
      <c r="A1803" s="2"/>
      <c r="B1803" s="5"/>
      <c r="C1803" s="5"/>
      <c r="D1803" s="5"/>
      <c r="E1803" s="5"/>
      <c r="F1803" s="5"/>
      <c r="G1803" s="5"/>
      <c r="H1803" s="5"/>
      <c r="I1803" s="7"/>
      <c r="J1803" s="7"/>
    </row>
    <row r="1804" spans="1:10" x14ac:dyDescent="0.3">
      <c r="A1804" s="2"/>
      <c r="B1804" s="5"/>
      <c r="C1804" s="5"/>
      <c r="D1804" s="5"/>
      <c r="E1804" s="5"/>
      <c r="F1804" s="5"/>
      <c r="G1804" s="5"/>
      <c r="H1804" s="5"/>
      <c r="I1804" s="7"/>
      <c r="J1804" s="7"/>
    </row>
    <row r="1805" spans="1:10" x14ac:dyDescent="0.3">
      <c r="A1805" s="2"/>
      <c r="B1805" s="5"/>
      <c r="C1805" s="5"/>
      <c r="D1805" s="5"/>
      <c r="E1805" s="5"/>
      <c r="F1805" s="5"/>
      <c r="G1805" s="5"/>
      <c r="H1805" s="5"/>
      <c r="I1805" s="7"/>
      <c r="J1805" s="7"/>
    </row>
    <row r="1806" spans="1:10" x14ac:dyDescent="0.3">
      <c r="A1806" s="2"/>
      <c r="B1806" s="5"/>
      <c r="C1806" s="5"/>
      <c r="D1806" s="5"/>
      <c r="E1806" s="5"/>
      <c r="F1806" s="5"/>
      <c r="G1806" s="5"/>
      <c r="H1806" s="5"/>
      <c r="I1806" s="7"/>
      <c r="J1806" s="7"/>
    </row>
    <row r="1807" spans="1:10" x14ac:dyDescent="0.3">
      <c r="A1807" s="2"/>
      <c r="B1807" s="5"/>
      <c r="C1807" s="5"/>
      <c r="D1807" s="5"/>
      <c r="E1807" s="5"/>
      <c r="F1807" s="5"/>
      <c r="G1807" s="5"/>
      <c r="H1807" s="5"/>
      <c r="I1807" s="7"/>
      <c r="J1807" s="7"/>
    </row>
    <row r="1808" spans="1:10" x14ac:dyDescent="0.3">
      <c r="A1808" s="2"/>
      <c r="B1808" s="5"/>
      <c r="C1808" s="5"/>
      <c r="D1808" s="5"/>
      <c r="E1808" s="5"/>
      <c r="F1808" s="5"/>
      <c r="G1808" s="5"/>
      <c r="H1808" s="5"/>
      <c r="I1808" s="7"/>
      <c r="J1808" s="7"/>
    </row>
    <row r="1809" spans="1:10" x14ac:dyDescent="0.3">
      <c r="A1809" s="2"/>
      <c r="B1809" s="5"/>
      <c r="C1809" s="5"/>
      <c r="D1809" s="5"/>
      <c r="E1809" s="5"/>
      <c r="F1809" s="5"/>
      <c r="G1809" s="5"/>
      <c r="H1809" s="5"/>
      <c r="I1809" s="7"/>
      <c r="J1809" s="7"/>
    </row>
    <row r="1810" spans="1:10" x14ac:dyDescent="0.3">
      <c r="A1810" s="2"/>
      <c r="B1810" s="5"/>
      <c r="C1810" s="5"/>
      <c r="D1810" s="5"/>
      <c r="E1810" s="5"/>
      <c r="F1810" s="5"/>
      <c r="G1810" s="5"/>
      <c r="H1810" s="5"/>
      <c r="I1810" s="7"/>
      <c r="J1810" s="7"/>
    </row>
    <row r="1811" spans="1:10" x14ac:dyDescent="0.3">
      <c r="A1811" s="2"/>
      <c r="B1811" s="5"/>
      <c r="C1811" s="5"/>
      <c r="D1811" s="5"/>
      <c r="E1811" s="5"/>
      <c r="F1811" s="5"/>
      <c r="G1811" s="5"/>
      <c r="H1811" s="5"/>
      <c r="I1811" s="7"/>
      <c r="J1811" s="7"/>
    </row>
    <row r="1812" spans="1:10" x14ac:dyDescent="0.3">
      <c r="A1812" s="2"/>
      <c r="B1812" s="5"/>
      <c r="C1812" s="5"/>
      <c r="D1812" s="5"/>
      <c r="E1812" s="5"/>
      <c r="F1812" s="5"/>
      <c r="G1812" s="5"/>
      <c r="H1812" s="5"/>
      <c r="I1812" s="7"/>
      <c r="J1812" s="7"/>
    </row>
    <row r="1813" spans="1:10" x14ac:dyDescent="0.3">
      <c r="A1813" s="2"/>
      <c r="B1813" s="5"/>
      <c r="C1813" s="5"/>
      <c r="D1813" s="5"/>
      <c r="E1813" s="5"/>
      <c r="F1813" s="5"/>
      <c r="G1813" s="5"/>
      <c r="H1813" s="5"/>
      <c r="I1813" s="7"/>
      <c r="J1813" s="7"/>
    </row>
    <row r="1814" spans="1:10" x14ac:dyDescent="0.3">
      <c r="A1814" s="2"/>
      <c r="B1814" s="5"/>
      <c r="C1814" s="5"/>
      <c r="D1814" s="5"/>
      <c r="E1814" s="5"/>
      <c r="F1814" s="5"/>
      <c r="G1814" s="5"/>
      <c r="H1814" s="5"/>
      <c r="I1814" s="7"/>
      <c r="J1814" s="7"/>
    </row>
    <row r="1815" spans="1:10" x14ac:dyDescent="0.3">
      <c r="A1815" s="2"/>
      <c r="B1815" s="5"/>
      <c r="C1815" s="5"/>
      <c r="D1815" s="5"/>
      <c r="E1815" s="5"/>
      <c r="F1815" s="5"/>
      <c r="G1815" s="5"/>
      <c r="H1815" s="5"/>
    </row>
    <row r="1816" spans="1:10" x14ac:dyDescent="0.3">
      <c r="A1816" s="2"/>
      <c r="B1816" s="5"/>
      <c r="C1816" s="5"/>
      <c r="D1816" s="5"/>
      <c r="E1816" s="5"/>
      <c r="F1816" s="5"/>
      <c r="G1816" s="5"/>
      <c r="H1816" s="5"/>
    </row>
    <row r="1817" spans="1:10" x14ac:dyDescent="0.3">
      <c r="A1817" s="2"/>
      <c r="B1817" s="5"/>
      <c r="C1817" s="5"/>
      <c r="D1817" s="5"/>
      <c r="E1817" s="5"/>
      <c r="F1817" s="5"/>
      <c r="G1817" s="5"/>
      <c r="H1817" s="5"/>
    </row>
    <row r="1818" spans="1:10" x14ac:dyDescent="0.3">
      <c r="A1818" s="2"/>
      <c r="B1818" s="5"/>
      <c r="C1818" s="5"/>
      <c r="D1818" s="5"/>
      <c r="E1818" s="5"/>
      <c r="F1818" s="5"/>
      <c r="G1818" s="5"/>
      <c r="H1818" s="5"/>
    </row>
    <row r="1819" spans="1:10" x14ac:dyDescent="0.3">
      <c r="A1819" s="2"/>
      <c r="B1819" s="5"/>
      <c r="C1819" s="5"/>
      <c r="D1819" s="5"/>
      <c r="E1819" s="5"/>
      <c r="F1819" s="5"/>
      <c r="G1819" s="5"/>
      <c r="H1819" s="5"/>
    </row>
    <row r="1820" spans="1:10" x14ac:dyDescent="0.3">
      <c r="A1820" s="2"/>
      <c r="B1820" s="5"/>
      <c r="C1820" s="5"/>
      <c r="D1820" s="5"/>
      <c r="E1820" s="5"/>
      <c r="F1820" s="5"/>
      <c r="G1820" s="5"/>
      <c r="H1820" s="5"/>
    </row>
    <row r="1821" spans="1:10" x14ac:dyDescent="0.3">
      <c r="A1821" s="2"/>
      <c r="B1821" s="5"/>
      <c r="C1821" s="5"/>
      <c r="D1821" s="5"/>
      <c r="E1821" s="5"/>
      <c r="F1821" s="5"/>
      <c r="G1821" s="5"/>
      <c r="H1821" s="5"/>
    </row>
    <row r="1822" spans="1:10" x14ac:dyDescent="0.3">
      <c r="A1822" s="2"/>
      <c r="B1822" s="5"/>
      <c r="C1822" s="5"/>
      <c r="D1822" s="5"/>
      <c r="E1822" s="5"/>
      <c r="F1822" s="5"/>
      <c r="G1822" s="5"/>
      <c r="H1822" s="5"/>
    </row>
    <row r="1823" spans="1:10" x14ac:dyDescent="0.3">
      <c r="A1823" s="2"/>
      <c r="B1823" s="5"/>
      <c r="C1823" s="5"/>
      <c r="D1823" s="5"/>
      <c r="E1823" s="5"/>
      <c r="F1823" s="5"/>
      <c r="G1823" s="5"/>
      <c r="H1823" s="5"/>
    </row>
    <row r="1824" spans="1:10" x14ac:dyDescent="0.3">
      <c r="A1824" s="2"/>
      <c r="B1824" s="5"/>
      <c r="C1824" s="5"/>
      <c r="D1824" s="5"/>
      <c r="E1824" s="5"/>
      <c r="F1824" s="5"/>
      <c r="G1824" s="5"/>
      <c r="H1824" s="5"/>
    </row>
    <row r="1825" spans="1:8" x14ac:dyDescent="0.3">
      <c r="A1825" s="2"/>
      <c r="B1825" s="5"/>
      <c r="C1825" s="5"/>
      <c r="D1825" s="5"/>
      <c r="E1825" s="5"/>
      <c r="F1825" s="5"/>
      <c r="G1825" s="5"/>
      <c r="H1825" s="5"/>
    </row>
    <row r="1826" spans="1:8" x14ac:dyDescent="0.3">
      <c r="A1826" s="2"/>
      <c r="B1826" s="5"/>
      <c r="C1826" s="5"/>
      <c r="D1826" s="5"/>
      <c r="E1826" s="5"/>
      <c r="F1826" s="5"/>
      <c r="G1826" s="5"/>
      <c r="H1826" s="5"/>
    </row>
    <row r="1827" spans="1:8" x14ac:dyDescent="0.3">
      <c r="A1827" s="2"/>
      <c r="B1827" s="5"/>
      <c r="C1827" s="5"/>
      <c r="D1827" s="5"/>
      <c r="E1827" s="5"/>
      <c r="F1827" s="5"/>
      <c r="G1827" s="5"/>
      <c r="H1827" s="5"/>
    </row>
    <row r="1828" spans="1:8" x14ac:dyDescent="0.3">
      <c r="A1828" s="2"/>
      <c r="B1828" s="5"/>
      <c r="C1828" s="5"/>
      <c r="D1828" s="5"/>
      <c r="E1828" s="5"/>
      <c r="F1828" s="5"/>
      <c r="G1828" s="5"/>
      <c r="H1828" s="5"/>
    </row>
    <row r="1829" spans="1:8" x14ac:dyDescent="0.3">
      <c r="A1829" s="2"/>
      <c r="B1829" s="5"/>
      <c r="C1829" s="5"/>
      <c r="D1829" s="5"/>
      <c r="E1829" s="5"/>
      <c r="F1829" s="5"/>
      <c r="G1829" s="5"/>
      <c r="H1829" s="5"/>
    </row>
    <row r="1830" spans="1:8" x14ac:dyDescent="0.3">
      <c r="A1830" s="2"/>
      <c r="B1830" s="5"/>
      <c r="C1830" s="5"/>
      <c r="D1830" s="5"/>
      <c r="E1830" s="5"/>
      <c r="F1830" s="5"/>
      <c r="G1830" s="5"/>
      <c r="H1830" s="5"/>
    </row>
    <row r="1831" spans="1:8" x14ac:dyDescent="0.3">
      <c r="A1831" s="2"/>
      <c r="B1831" s="5"/>
      <c r="C1831" s="5"/>
      <c r="D1831" s="5"/>
      <c r="E1831" s="5"/>
      <c r="F1831" s="5"/>
      <c r="G1831" s="5"/>
      <c r="H1831" s="5"/>
    </row>
    <row r="1832" spans="1:8" x14ac:dyDescent="0.3">
      <c r="A1832" s="2"/>
      <c r="B1832" s="5"/>
      <c r="C1832" s="5"/>
      <c r="D1832" s="5"/>
      <c r="E1832" s="5"/>
      <c r="F1832" s="5"/>
      <c r="G1832" s="5"/>
      <c r="H1832" s="5"/>
    </row>
    <row r="1833" spans="1:8" x14ac:dyDescent="0.3">
      <c r="A1833" s="2"/>
      <c r="B1833" s="5"/>
      <c r="C1833" s="5"/>
      <c r="D1833" s="5"/>
      <c r="E1833" s="5"/>
      <c r="F1833" s="5"/>
      <c r="G1833" s="5"/>
      <c r="H1833" s="5"/>
    </row>
    <row r="1834" spans="1:8" x14ac:dyDescent="0.3">
      <c r="A1834" s="2"/>
      <c r="B1834" s="5"/>
      <c r="C1834" s="5"/>
      <c r="D1834" s="5"/>
      <c r="E1834" s="5"/>
      <c r="F1834" s="5"/>
      <c r="G1834" s="5"/>
      <c r="H1834" s="5"/>
    </row>
    <row r="1835" spans="1:8" x14ac:dyDescent="0.3">
      <c r="A1835" s="2"/>
      <c r="B1835" s="5"/>
      <c r="C1835" s="5"/>
      <c r="D1835" s="5"/>
      <c r="E1835" s="5"/>
      <c r="F1835" s="5"/>
      <c r="G1835" s="5"/>
      <c r="H1835" s="5"/>
    </row>
    <row r="1836" spans="1:8" x14ac:dyDescent="0.3">
      <c r="A1836" s="2"/>
      <c r="B1836" s="5"/>
      <c r="C1836" s="5"/>
      <c r="D1836" s="5"/>
      <c r="E1836" s="5"/>
      <c r="F1836" s="5"/>
      <c r="G1836" s="5"/>
      <c r="H1836" s="5"/>
    </row>
    <row r="1837" spans="1:8" x14ac:dyDescent="0.3">
      <c r="A1837" s="2"/>
      <c r="B1837" s="5"/>
      <c r="C1837" s="5"/>
      <c r="D1837" s="5"/>
      <c r="E1837" s="5"/>
      <c r="F1837" s="5"/>
      <c r="G1837" s="5"/>
      <c r="H1837" s="5"/>
    </row>
    <row r="1838" spans="1:8" x14ac:dyDescent="0.3">
      <c r="A1838" s="2"/>
      <c r="B1838" s="5"/>
      <c r="C1838" s="5"/>
      <c r="D1838" s="5"/>
      <c r="E1838" s="5"/>
      <c r="F1838" s="5"/>
      <c r="G1838" s="5"/>
      <c r="H1838" s="5"/>
    </row>
    <row r="1839" spans="1:8" x14ac:dyDescent="0.3">
      <c r="A1839" s="2"/>
      <c r="B1839" s="5"/>
      <c r="C1839" s="5"/>
      <c r="D1839" s="5"/>
      <c r="E1839" s="5"/>
      <c r="F1839" s="5"/>
      <c r="G1839" s="5"/>
      <c r="H1839" s="5"/>
    </row>
    <row r="1840" spans="1:8" x14ac:dyDescent="0.3">
      <c r="A1840" s="2"/>
      <c r="B1840" s="5"/>
      <c r="C1840" s="5"/>
      <c r="D1840" s="5"/>
      <c r="E1840" s="5"/>
      <c r="F1840" s="5"/>
      <c r="G1840" s="5"/>
      <c r="H1840" s="5"/>
    </row>
    <row r="1841" spans="1:8" x14ac:dyDescent="0.3">
      <c r="A1841" s="2"/>
      <c r="B1841" s="5"/>
      <c r="C1841" s="5"/>
      <c r="D1841" s="5"/>
      <c r="E1841" s="5"/>
      <c r="F1841" s="5"/>
      <c r="G1841" s="5"/>
      <c r="H1841" s="5"/>
    </row>
    <row r="1842" spans="1:8" x14ac:dyDescent="0.3">
      <c r="A1842" s="2"/>
      <c r="B1842" s="5"/>
      <c r="C1842" s="5"/>
      <c r="D1842" s="5"/>
      <c r="E1842" s="5"/>
      <c r="F1842" s="5"/>
      <c r="G1842" s="5"/>
      <c r="H1842" s="5"/>
    </row>
    <row r="1843" spans="1:8" x14ac:dyDescent="0.3">
      <c r="A1843" s="2"/>
      <c r="B1843" s="5"/>
      <c r="C1843" s="5"/>
      <c r="D1843" s="5"/>
      <c r="E1843" s="5"/>
      <c r="F1843" s="5"/>
      <c r="G1843" s="5"/>
      <c r="H1843" s="5"/>
    </row>
    <row r="1844" spans="1:8" x14ac:dyDescent="0.3">
      <c r="A1844" s="2"/>
      <c r="B1844" s="5"/>
      <c r="C1844" s="5"/>
      <c r="D1844" s="5"/>
      <c r="E1844" s="5"/>
      <c r="F1844" s="5"/>
      <c r="G1844" s="5"/>
      <c r="H1844" s="5"/>
    </row>
    <row r="1845" spans="1:8" x14ac:dyDescent="0.3">
      <c r="A1845" s="2"/>
      <c r="B1845" s="5"/>
      <c r="C1845" s="5"/>
      <c r="D1845" s="5"/>
      <c r="E1845" s="5"/>
      <c r="F1845" s="5"/>
      <c r="G1845" s="5"/>
      <c r="H1845" s="5"/>
    </row>
    <row r="1846" spans="1:8" x14ac:dyDescent="0.3">
      <c r="A1846" s="2"/>
      <c r="B1846" s="5"/>
      <c r="C1846" s="5"/>
      <c r="D1846" s="5"/>
      <c r="E1846" s="5"/>
      <c r="F1846" s="5"/>
      <c r="G1846" s="5"/>
      <c r="H1846" s="5"/>
    </row>
    <row r="1847" spans="1:8" x14ac:dyDescent="0.3">
      <c r="A1847" s="2"/>
      <c r="B1847" s="5"/>
      <c r="C1847" s="5"/>
      <c r="D1847" s="5"/>
      <c r="E1847" s="5"/>
      <c r="F1847" s="5"/>
      <c r="G1847" s="5"/>
      <c r="H1847" s="5"/>
    </row>
    <row r="1848" spans="1:8" x14ac:dyDescent="0.3">
      <c r="A1848" s="2"/>
      <c r="B1848" s="5"/>
      <c r="C1848" s="5"/>
      <c r="D1848" s="5"/>
      <c r="E1848" s="5"/>
      <c r="F1848" s="5"/>
      <c r="G1848" s="5"/>
      <c r="H1848" s="5"/>
    </row>
    <row r="1849" spans="1:8" x14ac:dyDescent="0.3">
      <c r="A1849" s="2"/>
      <c r="B1849" s="5"/>
      <c r="C1849" s="5"/>
      <c r="D1849" s="5"/>
      <c r="E1849" s="5"/>
      <c r="F1849" s="5"/>
      <c r="G1849" s="5"/>
      <c r="H1849" s="5"/>
    </row>
    <row r="1850" spans="1:8" x14ac:dyDescent="0.3">
      <c r="A1850" s="2"/>
      <c r="B1850" s="5"/>
      <c r="C1850" s="5"/>
      <c r="D1850" s="5"/>
      <c r="E1850" s="5"/>
      <c r="F1850" s="5"/>
      <c r="G1850" s="5"/>
      <c r="H1850" s="5"/>
    </row>
    <row r="1851" spans="1:8" x14ac:dyDescent="0.3">
      <c r="A1851" s="2"/>
      <c r="B1851" s="5"/>
      <c r="C1851" s="5"/>
      <c r="D1851" s="5"/>
      <c r="E1851" s="5"/>
      <c r="F1851" s="5"/>
      <c r="G1851" s="5"/>
      <c r="H1851" s="5"/>
    </row>
    <row r="1852" spans="1:8" x14ac:dyDescent="0.3">
      <c r="A1852" s="2"/>
      <c r="B1852" s="5"/>
      <c r="C1852" s="5"/>
      <c r="D1852" s="5"/>
      <c r="E1852" s="5"/>
      <c r="F1852" s="5"/>
      <c r="G1852" s="5"/>
      <c r="H1852" s="5"/>
    </row>
    <row r="1853" spans="1:8" x14ac:dyDescent="0.3">
      <c r="A1853" s="2"/>
      <c r="B1853" s="5"/>
      <c r="C1853" s="5"/>
      <c r="D1853" s="5"/>
      <c r="E1853" s="5"/>
      <c r="F1853" s="5"/>
      <c r="G1853" s="5"/>
      <c r="H1853" s="5"/>
    </row>
    <row r="1854" spans="1:8" x14ac:dyDescent="0.3">
      <c r="A1854" s="2"/>
      <c r="B1854" s="5"/>
      <c r="C1854" s="5"/>
      <c r="D1854" s="5"/>
      <c r="E1854" s="5"/>
      <c r="F1854" s="5"/>
      <c r="G1854" s="5"/>
      <c r="H1854" s="5"/>
    </row>
    <row r="1855" spans="1:8" x14ac:dyDescent="0.3">
      <c r="A1855" s="2"/>
      <c r="B1855" s="5"/>
      <c r="C1855" s="5"/>
      <c r="D1855" s="5"/>
      <c r="E1855" s="5"/>
      <c r="F1855" s="5"/>
      <c r="G1855" s="5"/>
      <c r="H1855" s="5"/>
    </row>
    <row r="1856" spans="1:8" x14ac:dyDescent="0.3">
      <c r="A1856" s="2"/>
      <c r="B1856" s="5"/>
      <c r="C1856" s="5"/>
      <c r="D1856" s="5"/>
      <c r="E1856" s="5"/>
      <c r="F1856" s="5"/>
      <c r="G1856" s="5"/>
      <c r="H1856" s="5"/>
    </row>
    <row r="1857" spans="1:8" x14ac:dyDescent="0.3">
      <c r="A1857" s="2"/>
      <c r="B1857" s="5"/>
      <c r="C1857" s="5"/>
      <c r="D1857" s="5"/>
      <c r="E1857" s="5"/>
      <c r="F1857" s="5"/>
      <c r="G1857" s="5"/>
      <c r="H1857" s="5"/>
    </row>
    <row r="1858" spans="1:8" x14ac:dyDescent="0.3">
      <c r="A1858" s="2"/>
      <c r="B1858" s="5"/>
      <c r="C1858" s="5"/>
      <c r="D1858" s="5"/>
      <c r="E1858" s="5"/>
      <c r="F1858" s="5"/>
      <c r="G1858" s="5"/>
      <c r="H1858" s="5"/>
    </row>
    <row r="1859" spans="1:8" x14ac:dyDescent="0.3">
      <c r="A1859" s="2"/>
      <c r="B1859" s="5"/>
      <c r="C1859" s="5"/>
      <c r="D1859" s="5"/>
      <c r="E1859" s="5"/>
      <c r="F1859" s="5"/>
      <c r="G1859" s="5"/>
      <c r="H1859" s="5"/>
    </row>
    <row r="1860" spans="1:8" x14ac:dyDescent="0.3">
      <c r="A1860" s="2"/>
      <c r="B1860" s="5"/>
      <c r="C1860" s="5"/>
      <c r="D1860" s="5"/>
      <c r="E1860" s="5"/>
      <c r="F1860" s="5"/>
      <c r="G1860" s="5"/>
      <c r="H1860" s="5"/>
    </row>
    <row r="1861" spans="1:8" x14ac:dyDescent="0.3">
      <c r="A1861" s="2"/>
      <c r="B1861" s="5"/>
      <c r="C1861" s="5"/>
      <c r="D1861" s="5"/>
      <c r="E1861" s="5"/>
      <c r="F1861" s="5"/>
      <c r="G1861" s="5"/>
      <c r="H1861" s="5"/>
    </row>
  </sheetData>
  <pageMargins left="0.7" right="0.7" top="0.75" bottom="0.75" header="0.3" footer="0.3"/>
  <pageSetup orientation="portrait" horizontalDpi="1200" verticalDpi="1200" r:id="rId1"/>
  <ignoredErrors>
    <ignoredError sqref="E2:E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Dow, Mason</dc:creator>
  <cp:lastModifiedBy>Dow, Mason</cp:lastModifiedBy>
  <dcterms:created xsi:type="dcterms:W3CDTF">2024-10-15T16:35:36Z</dcterms:created>
  <dcterms:modified xsi:type="dcterms:W3CDTF">2025-02-26T23:33:40Z</dcterms:modified>
</cp:coreProperties>
</file>