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umlai\Downloads\"/>
    </mc:Choice>
  </mc:AlternateContent>
  <xr:revisionPtr revIDLastSave="0" documentId="13_ncr:1_{BCDABA7C-F570-4D81-8275-72DC778AC6BC}" xr6:coauthVersionLast="45" xr6:coauthVersionMax="45" xr10:uidLastSave="{00000000-0000-0000-0000-000000000000}"/>
  <bookViews>
    <workbookView xWindow="-120" yWindow="-120" windowWidth="29040" windowHeight="15840" xr2:uid="{2A0A5CC2-5E2F-49FA-B63F-D77D7BA78DA9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2" i="1" l="1"/>
  <c r="C42" i="1"/>
  <c r="H42" i="1"/>
  <c r="I42" i="1"/>
  <c r="B43" i="1"/>
  <c r="C43" i="1"/>
  <c r="H43" i="1"/>
  <c r="I43" i="1"/>
  <c r="B44" i="1"/>
  <c r="C44" i="1"/>
  <c r="H44" i="1"/>
  <c r="I44" i="1"/>
  <c r="B45" i="1"/>
  <c r="C45" i="1"/>
  <c r="H45" i="1"/>
  <c r="I45" i="1"/>
  <c r="B46" i="1"/>
  <c r="C46" i="1"/>
  <c r="O46" i="1" s="1"/>
  <c r="H46" i="1"/>
  <c r="I46" i="1"/>
  <c r="B40" i="1"/>
  <c r="I37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I34" i="1"/>
  <c r="I35" i="1"/>
  <c r="I36" i="1"/>
  <c r="I38" i="1"/>
  <c r="I39" i="1"/>
  <c r="I40" i="1"/>
  <c r="I41" i="1"/>
  <c r="I33" i="1"/>
  <c r="H34" i="1"/>
  <c r="H35" i="1"/>
  <c r="H36" i="1"/>
  <c r="H37" i="1"/>
  <c r="H38" i="1"/>
  <c r="H39" i="1"/>
  <c r="H40" i="1"/>
  <c r="H41" i="1"/>
  <c r="H33" i="1"/>
  <c r="E8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C41" i="1" l="1"/>
  <c r="C40" i="1"/>
  <c r="C39" i="1"/>
  <c r="C38" i="1"/>
  <c r="C37" i="1"/>
  <c r="B41" i="1"/>
  <c r="B39" i="1"/>
  <c r="B8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<sst xmlns="http://schemas.openxmlformats.org/spreadsheetml/2006/main" count="73" uniqueCount="20">
  <si>
    <t>Not Married</t>
  </si>
  <si>
    <t>income</t>
  </si>
  <si>
    <t>actual output</t>
  </si>
  <si>
    <t>expect output</t>
  </si>
  <si>
    <t>y</t>
  </si>
  <si>
    <t>ALLOWANCES</t>
  </si>
  <si>
    <t>n</t>
  </si>
  <si>
    <t>Spouse income</t>
  </si>
  <si>
    <t>actual output:</t>
  </si>
  <si>
    <t>expect output:</t>
  </si>
  <si>
    <t>tax payable by yourself</t>
  </si>
  <si>
    <t>Tax payable by Spouse</t>
  </si>
  <si>
    <t>Under Separate Taxation</t>
  </si>
  <si>
    <t>Under Joint Assessment</t>
  </si>
  <si>
    <t>* equal to stand rate</t>
  </si>
  <si>
    <t>*450600</t>
  </si>
  <si>
    <t>MPF</t>
  </si>
  <si>
    <t>MPF_allowance</t>
  </si>
  <si>
    <t>IF(Income*5%&gt;18000,18000,INT(Income*5%))</t>
  </si>
  <si>
    <t>MPF_allowance_spouse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</si>
</sst>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4" borderId="0" xfId="0" applyFill="1"/>
    <xf numFmtId="3" fontId="0" fillId="4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834B-49C5-4C17-86AB-0F36564BFBFD}">
  <dimension ref="A1:O46"/>
  <sheetViews>
    <sheetView tabSelected="1" zoomScale="40" zoomScaleNormal="40" workbookViewId="0">
      <selection activeCell="E59" sqref="E59"/>
    </sheetView>
  </sheetViews>
  <sheetFormatPr defaultRowHeight="15.75" x14ac:dyDescent="0.25"/>
  <cols>
    <col min="1" max="1" width="18.625" customWidth="1"/>
    <col min="2" max="2" width="14.75" customWidth="1"/>
    <col min="3" max="3" width="18.875" customWidth="1"/>
    <col min="4" max="4" width="23.75" customWidth="1"/>
    <col min="5" max="6" width="23.5" customWidth="1"/>
    <col min="7" max="7" width="21.25" customWidth="1"/>
    <col min="8" max="8" width="23.375" customWidth="1"/>
    <col min="9" max="9" width="21" customWidth="1"/>
    <col min="10" max="10" width="22.75" customWidth="1"/>
    <col min="11" max="11" width="20.625" customWidth="1"/>
    <col min="12" max="12" width="23.5" customWidth="1"/>
    <col min="13" max="13" width="25.75" customWidth="1"/>
    <col min="14" max="14" width="17.375" customWidth="1"/>
    <col min="15" max="15" width="23.75" customWidth="1"/>
  </cols>
  <sheetData>
    <row r="1" spans="1:12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17</v>
      </c>
      <c r="F1" s="3"/>
      <c r="G1" s="3"/>
      <c r="H1" s="3"/>
      <c r="I1" s="3"/>
      <c r="J1" s="2"/>
      <c r="K1" s="2"/>
      <c r="L1" s="2"/>
    </row>
    <row r="2" spans="1:12" x14ac:dyDescent="0.25">
      <c r="A2" t="s">
        <v>4</v>
      </c>
      <c r="B2" s="4">
        <v>90000</v>
      </c>
      <c r="C2">
        <v>0</v>
      </c>
      <c r="D2">
        <v>0</v>
      </c>
      <c r="E2">
        <f>IF(B2*5%&gt;18000,18000,INT(B2*5%))</f>
        <v>4500</v>
      </c>
    </row>
    <row r="3" spans="1:12" x14ac:dyDescent="0.25">
      <c r="A3" t="s">
        <v>4</v>
      </c>
      <c r="B3" s="4">
        <v>100000</v>
      </c>
      <c r="C3">
        <v>0</v>
      </c>
      <c r="D3">
        <v>0</v>
      </c>
      <c r="E3">
        <f t="shared" ref="E3:E30" si="0">IF(B3*5%&gt;18000,18000,INT(B3*5%))</f>
        <v>5000</v>
      </c>
    </row>
    <row r="4" spans="1:12" x14ac:dyDescent="0.25">
      <c r="A4" t="s">
        <v>4</v>
      </c>
      <c r="B4" s="4">
        <v>132000</v>
      </c>
      <c r="C4">
        <v>0</v>
      </c>
      <c r="D4">
        <v>0</v>
      </c>
      <c r="E4">
        <f t="shared" si="0"/>
        <v>6600</v>
      </c>
    </row>
    <row r="5" spans="1:12" x14ac:dyDescent="0.25">
      <c r="A5" t="s">
        <v>4</v>
      </c>
      <c r="B5" s="4">
        <v>132001</v>
      </c>
      <c r="C5">
        <v>0</v>
      </c>
      <c r="D5">
        <v>0</v>
      </c>
      <c r="E5">
        <f t="shared" si="0"/>
        <v>6600</v>
      </c>
    </row>
    <row r="6" spans="1:12" x14ac:dyDescent="0.25">
      <c r="A6" t="s">
        <v>4</v>
      </c>
      <c r="B6" s="4">
        <v>132050</v>
      </c>
      <c r="C6">
        <v>0</v>
      </c>
      <c r="D6">
        <v>0</v>
      </c>
      <c r="E6">
        <f t="shared" si="0"/>
        <v>6602</v>
      </c>
    </row>
    <row r="7" spans="1:12" x14ac:dyDescent="0.25">
      <c r="A7" t="s">
        <v>4</v>
      </c>
      <c r="B7" s="4">
        <v>132049</v>
      </c>
      <c r="C7">
        <v>0</v>
      </c>
      <c r="D7">
        <v>0</v>
      </c>
      <c r="E7">
        <f t="shared" si="0"/>
        <v>6602</v>
      </c>
      <c r="F7" s="5" t="s">
        <v>5</v>
      </c>
      <c r="G7" s="6">
        <v>132000</v>
      </c>
    </row>
    <row r="8" spans="1:12" x14ac:dyDescent="0.25">
      <c r="A8" t="s">
        <v>4</v>
      </c>
      <c r="B8" s="4">
        <f>49999+$G$7</f>
        <v>181999</v>
      </c>
      <c r="C8">
        <v>818</v>
      </c>
      <c r="D8">
        <v>818</v>
      </c>
      <c r="E8">
        <f t="shared" si="0"/>
        <v>9099</v>
      </c>
      <c r="F8" s="5" t="s">
        <v>14</v>
      </c>
      <c r="G8" s="5"/>
    </row>
    <row r="9" spans="1:12" x14ac:dyDescent="0.25">
      <c r="A9" t="s">
        <v>4</v>
      </c>
      <c r="B9" s="4">
        <f>50000+$G$7</f>
        <v>182000</v>
      </c>
      <c r="C9">
        <v>818</v>
      </c>
      <c r="D9">
        <v>818</v>
      </c>
      <c r="E9">
        <f t="shared" si="0"/>
        <v>9100</v>
      </c>
      <c r="F9" s="5" t="s">
        <v>16</v>
      </c>
      <c r="G9" s="5" t="s">
        <v>18</v>
      </c>
    </row>
    <row r="10" spans="1:12" x14ac:dyDescent="0.25">
      <c r="A10" t="s">
        <v>4</v>
      </c>
      <c r="B10" s="4">
        <f>50001+$G$7</f>
        <v>182001</v>
      </c>
      <c r="C10">
        <v>818</v>
      </c>
      <c r="D10">
        <v>818</v>
      </c>
      <c r="E10">
        <f t="shared" si="0"/>
        <v>9100</v>
      </c>
    </row>
    <row r="11" spans="1:12" x14ac:dyDescent="0.25">
      <c r="A11" t="s">
        <v>4</v>
      </c>
      <c r="B11" s="4">
        <f>80000+$G$7</f>
        <v>212000</v>
      </c>
      <c r="C11">
        <v>2164</v>
      </c>
      <c r="D11">
        <v>2164</v>
      </c>
      <c r="E11">
        <f t="shared" si="0"/>
        <v>10600</v>
      </c>
    </row>
    <row r="12" spans="1:12" x14ac:dyDescent="0.25">
      <c r="A12" t="s">
        <v>4</v>
      </c>
      <c r="B12" s="4">
        <f>20000+$G$7</f>
        <v>152000</v>
      </c>
      <c r="C12">
        <v>248</v>
      </c>
      <c r="D12">
        <v>248</v>
      </c>
      <c r="E12">
        <f t="shared" si="0"/>
        <v>7600</v>
      </c>
    </row>
    <row r="13" spans="1:12" x14ac:dyDescent="0.25">
      <c r="A13" t="s">
        <v>4</v>
      </c>
      <c r="B13" s="4">
        <f>100000+$G$7</f>
        <v>232000</v>
      </c>
      <c r="C13">
        <v>3304</v>
      </c>
      <c r="D13">
        <v>3304</v>
      </c>
      <c r="E13">
        <f t="shared" si="0"/>
        <v>11600</v>
      </c>
    </row>
    <row r="14" spans="1:12" x14ac:dyDescent="0.25">
      <c r="A14" t="s">
        <v>4</v>
      </c>
      <c r="B14" s="4">
        <f>99999+$G$7</f>
        <v>231999</v>
      </c>
      <c r="C14">
        <v>3304</v>
      </c>
      <c r="D14">
        <v>3304</v>
      </c>
      <c r="E14">
        <f t="shared" si="0"/>
        <v>11599</v>
      </c>
    </row>
    <row r="15" spans="1:12" x14ac:dyDescent="0.25">
      <c r="A15" t="s">
        <v>4</v>
      </c>
      <c r="B15" s="4">
        <f>100001+$G$7</f>
        <v>232001</v>
      </c>
      <c r="C15">
        <v>3304</v>
      </c>
      <c r="D15">
        <v>3304</v>
      </c>
      <c r="E15">
        <f t="shared" si="0"/>
        <v>11600</v>
      </c>
    </row>
    <row r="16" spans="1:12" x14ac:dyDescent="0.25">
      <c r="A16" t="s">
        <v>4</v>
      </c>
      <c r="B16" s="4">
        <f>90000+$G$7</f>
        <v>222000</v>
      </c>
      <c r="C16">
        <v>2734</v>
      </c>
      <c r="D16">
        <v>2734</v>
      </c>
      <c r="E16">
        <f t="shared" si="0"/>
        <v>11100</v>
      </c>
    </row>
    <row r="17" spans="1:15" x14ac:dyDescent="0.25">
      <c r="A17" t="s">
        <v>4</v>
      </c>
      <c r="B17" s="4">
        <f>130000+$G$7</f>
        <v>262000</v>
      </c>
      <c r="C17">
        <v>5690</v>
      </c>
      <c r="D17">
        <v>5690</v>
      </c>
      <c r="E17">
        <f t="shared" si="0"/>
        <v>13100</v>
      </c>
    </row>
    <row r="18" spans="1:15" x14ac:dyDescent="0.25">
      <c r="A18" t="s">
        <v>4</v>
      </c>
      <c r="B18" s="4">
        <f>149999+$G$7</f>
        <v>281999</v>
      </c>
      <c r="C18">
        <v>7590</v>
      </c>
      <c r="D18">
        <v>7590</v>
      </c>
      <c r="E18">
        <f t="shared" si="0"/>
        <v>14099</v>
      </c>
    </row>
    <row r="19" spans="1:15" x14ac:dyDescent="0.25">
      <c r="A19" t="s">
        <v>4</v>
      </c>
      <c r="B19" s="4">
        <f>150000+$G$7</f>
        <v>282000</v>
      </c>
      <c r="C19">
        <v>7590</v>
      </c>
      <c r="D19">
        <v>7590</v>
      </c>
      <c r="E19">
        <f t="shared" si="0"/>
        <v>14100</v>
      </c>
    </row>
    <row r="20" spans="1:15" x14ac:dyDescent="0.25">
      <c r="A20" t="s">
        <v>4</v>
      </c>
      <c r="B20" s="4">
        <f>150001+$G$7</f>
        <v>282001</v>
      </c>
      <c r="C20">
        <v>7590</v>
      </c>
      <c r="D20">
        <v>7590</v>
      </c>
      <c r="E20">
        <f t="shared" si="0"/>
        <v>14100</v>
      </c>
    </row>
    <row r="21" spans="1:15" x14ac:dyDescent="0.25">
      <c r="A21" t="s">
        <v>4</v>
      </c>
      <c r="B21" s="4">
        <f>160000+$G$7</f>
        <v>292000</v>
      </c>
      <c r="C21">
        <v>8540</v>
      </c>
      <c r="D21">
        <v>8540</v>
      </c>
      <c r="E21">
        <f t="shared" si="0"/>
        <v>14600</v>
      </c>
    </row>
    <row r="22" spans="1:15" x14ac:dyDescent="0.25">
      <c r="A22" t="s">
        <v>4</v>
      </c>
      <c r="B22" s="4">
        <f>170000+$G$7</f>
        <v>302000</v>
      </c>
      <c r="C22">
        <v>9686</v>
      </c>
      <c r="D22">
        <v>9686</v>
      </c>
      <c r="E22">
        <f t="shared" si="0"/>
        <v>15100</v>
      </c>
    </row>
    <row r="23" spans="1:15" x14ac:dyDescent="0.25">
      <c r="A23" t="s">
        <v>4</v>
      </c>
      <c r="B23" s="4">
        <f>250000+$G$7</f>
        <v>382000</v>
      </c>
      <c r="C23">
        <v>21440</v>
      </c>
      <c r="D23">
        <v>21440</v>
      </c>
      <c r="E23">
        <f t="shared" si="0"/>
        <v>18000</v>
      </c>
    </row>
    <row r="24" spans="1:15" x14ac:dyDescent="0.25">
      <c r="A24" t="s">
        <v>4</v>
      </c>
      <c r="B24" s="4">
        <f>200000+$G$7</f>
        <v>332000</v>
      </c>
      <c r="C24">
        <v>13676</v>
      </c>
      <c r="D24">
        <v>13676</v>
      </c>
      <c r="E24">
        <f t="shared" si="0"/>
        <v>16600</v>
      </c>
    </row>
    <row r="25" spans="1:15" x14ac:dyDescent="0.25">
      <c r="A25" t="s">
        <v>4</v>
      </c>
      <c r="B25" s="4">
        <f>199999+$G$7</f>
        <v>331999</v>
      </c>
      <c r="C25">
        <v>13676</v>
      </c>
      <c r="D25">
        <v>13676</v>
      </c>
      <c r="E25">
        <f t="shared" si="0"/>
        <v>16599</v>
      </c>
    </row>
    <row r="26" spans="1:15" x14ac:dyDescent="0.25">
      <c r="A26" t="s">
        <v>4</v>
      </c>
      <c r="B26" s="4">
        <f>200001+$G$7</f>
        <v>332001</v>
      </c>
      <c r="C26">
        <v>13676</v>
      </c>
      <c r="D26">
        <v>13676</v>
      </c>
      <c r="E26">
        <f t="shared" si="0"/>
        <v>16600</v>
      </c>
    </row>
    <row r="27" spans="1:15" x14ac:dyDescent="0.25">
      <c r="A27" t="s">
        <v>4</v>
      </c>
      <c r="B27" s="4">
        <v>2022000</v>
      </c>
      <c r="C27">
        <v>300240</v>
      </c>
      <c r="D27">
        <v>300240</v>
      </c>
      <c r="E27">
        <f t="shared" si="0"/>
        <v>18000</v>
      </c>
    </row>
    <row r="28" spans="1:15" x14ac:dyDescent="0.25">
      <c r="A28" t="s">
        <v>4</v>
      </c>
      <c r="B28" s="4">
        <v>2018000</v>
      </c>
      <c r="C28">
        <v>299560</v>
      </c>
      <c r="D28">
        <v>299560</v>
      </c>
      <c r="E28">
        <f t="shared" si="0"/>
        <v>18000</v>
      </c>
    </row>
    <row r="29" spans="1:15" x14ac:dyDescent="0.25">
      <c r="A29" t="s">
        <v>4</v>
      </c>
      <c r="B29" s="4">
        <v>2022100</v>
      </c>
      <c r="C29">
        <v>300257</v>
      </c>
      <c r="D29">
        <v>300257</v>
      </c>
      <c r="E29">
        <f t="shared" si="0"/>
        <v>18000</v>
      </c>
    </row>
    <row r="30" spans="1:15" x14ac:dyDescent="0.25">
      <c r="A30" t="s">
        <v>4</v>
      </c>
      <c r="B30" s="4">
        <v>3022000</v>
      </c>
      <c r="C30" t="s">
        <v>15</v>
      </c>
      <c r="D30" t="s">
        <v>15</v>
      </c>
      <c r="E30">
        <f t="shared" si="0"/>
        <v>18000</v>
      </c>
    </row>
    <row r="31" spans="1:15" x14ac:dyDescent="0.25">
      <c r="D31" s="3" t="s">
        <v>9</v>
      </c>
      <c r="J31" s="3" t="s">
        <v>8</v>
      </c>
    </row>
    <row r="32" spans="1:15" x14ac:dyDescent="0.25">
      <c r="A32" s="3" t="s">
        <v>0</v>
      </c>
      <c r="B32" s="3" t="s">
        <v>1</v>
      </c>
      <c r="C32" s="3" t="s">
        <v>7</v>
      </c>
      <c r="D32" s="3" t="s">
        <v>10</v>
      </c>
      <c r="E32" s="3" t="s">
        <v>11</v>
      </c>
      <c r="F32" s="3" t="s">
        <v>12</v>
      </c>
      <c r="G32" s="3" t="s">
        <v>13</v>
      </c>
      <c r="H32" s="3" t="s">
        <v>17</v>
      </c>
      <c r="I32" s="3" t="s">
        <v>19</v>
      </c>
      <c r="J32" s="3" t="s">
        <v>10</v>
      </c>
      <c r="K32" s="3" t="s">
        <v>11</v>
      </c>
      <c r="L32" s="3" t="s">
        <v>12</v>
      </c>
      <c r="M32" s="3" t="s">
        <v>13</v>
      </c>
      <c r="N32" s="3" t="s">
        <v>17</v>
      </c>
      <c r="O32" s="3" t="s">
        <v>19</v>
      </c>
    </row>
    <row r="33" spans="1:15" x14ac:dyDescent="0.25">
      <c r="A33" t="s">
        <v>6</v>
      </c>
      <c r="B33" s="1">
        <v>90000</v>
      </c>
      <c r="C33" s="1">
        <v>3022000</v>
      </c>
      <c r="D33">
        <v>0</v>
      </c>
      <c r="E33" t="s">
        <v>15</v>
      </c>
      <c r="F33">
        <v>450600</v>
      </c>
      <c r="G33">
        <v>462335</v>
      </c>
      <c r="H33">
        <f>IF($B33*5%&gt;18000,18000,INT($B33*5%))</f>
        <v>4500</v>
      </c>
      <c r="I33">
        <f>IF($C33*5%&gt;18000,18000,INT($C33*5%))</f>
        <v>18000</v>
      </c>
      <c r="J33">
        <v>0</v>
      </c>
      <c r="K33" t="s">
        <v>15</v>
      </c>
      <c r="L33">
        <v>450600</v>
      </c>
      <c r="M33">
        <v>462335</v>
      </c>
      <c r="N33">
        <f>IF($B33*5%&gt;18000,18000,INT($B33*5%))</f>
        <v>4500</v>
      </c>
      <c r="O33">
        <f>IF($C33*5%&gt;18000,18000,INT($C33*5%))</f>
        <v>18000</v>
      </c>
    </row>
    <row r="34" spans="1:15" x14ac:dyDescent="0.25">
      <c r="A34" t="s">
        <v>6</v>
      </c>
      <c r="B34">
        <v>100000</v>
      </c>
      <c r="C34">
        <v>2022100</v>
      </c>
      <c r="D34">
        <v>0</v>
      </c>
      <c r="E34">
        <v>300257</v>
      </c>
      <c r="F34">
        <v>300257</v>
      </c>
      <c r="G34">
        <v>293967</v>
      </c>
      <c r="H34">
        <f t="shared" ref="H34:H61" si="1">IF($B34*5%&gt;18000,18000,INT($B34*5%))</f>
        <v>5000</v>
      </c>
      <c r="I34">
        <f t="shared" ref="I34:I61" si="2">IF($C34*5%&gt;18000,18000,INT($C34*5%))</f>
        <v>18000</v>
      </c>
      <c r="J34">
        <v>0</v>
      </c>
      <c r="K34">
        <v>300257</v>
      </c>
      <c r="L34">
        <v>300257</v>
      </c>
      <c r="M34">
        <v>293967</v>
      </c>
      <c r="N34">
        <f t="shared" ref="N34:N61" si="3">IF($B34*5%&gt;18000,18000,INT($B34*5%))</f>
        <v>5000</v>
      </c>
      <c r="O34">
        <f t="shared" ref="O34:O61" si="4">IF($C34*5%&gt;18000,18000,INT($C34*5%))</f>
        <v>18000</v>
      </c>
    </row>
    <row r="35" spans="1:15" x14ac:dyDescent="0.25">
      <c r="A35" t="s">
        <v>6</v>
      </c>
      <c r="B35">
        <v>132000</v>
      </c>
      <c r="C35">
        <v>2022000</v>
      </c>
      <c r="D35">
        <v>0</v>
      </c>
      <c r="E35">
        <v>300240</v>
      </c>
      <c r="F35">
        <v>300240</v>
      </c>
      <c r="G35">
        <v>299118</v>
      </c>
      <c r="H35">
        <f t="shared" si="1"/>
        <v>6600</v>
      </c>
      <c r="I35">
        <f t="shared" si="2"/>
        <v>18000</v>
      </c>
      <c r="J35">
        <v>0</v>
      </c>
      <c r="K35">
        <v>300240</v>
      </c>
      <c r="L35">
        <v>300240</v>
      </c>
      <c r="M35">
        <v>299118</v>
      </c>
      <c r="N35">
        <f t="shared" si="3"/>
        <v>6600</v>
      </c>
      <c r="O35">
        <f t="shared" si="4"/>
        <v>18000</v>
      </c>
    </row>
    <row r="36" spans="1:15" x14ac:dyDescent="0.25">
      <c r="A36" t="s">
        <v>6</v>
      </c>
      <c r="B36">
        <v>132001</v>
      </c>
      <c r="C36">
        <v>2018000</v>
      </c>
      <c r="D36">
        <v>0</v>
      </c>
      <c r="E36">
        <v>299560</v>
      </c>
      <c r="F36">
        <v>299560</v>
      </c>
      <c r="G36">
        <v>298438</v>
      </c>
      <c r="H36">
        <f t="shared" si="1"/>
        <v>6600</v>
      </c>
      <c r="I36">
        <f t="shared" si="2"/>
        <v>18000</v>
      </c>
      <c r="J36">
        <v>0</v>
      </c>
      <c r="K36">
        <v>299560</v>
      </c>
      <c r="L36">
        <v>299560</v>
      </c>
      <c r="M36">
        <v>298438</v>
      </c>
      <c r="N36">
        <f t="shared" si="3"/>
        <v>6600</v>
      </c>
      <c r="O36">
        <f t="shared" si="4"/>
        <v>18000</v>
      </c>
    </row>
    <row r="37" spans="1:15" x14ac:dyDescent="0.25">
      <c r="A37" t="s">
        <v>6</v>
      </c>
      <c r="B37">
        <v>132050</v>
      </c>
      <c r="C37">
        <f>250000+$G$7</f>
        <v>382000</v>
      </c>
      <c r="D37">
        <v>0</v>
      </c>
      <c r="E37">
        <v>21440</v>
      </c>
      <c r="F37">
        <v>21440</v>
      </c>
      <c r="G37">
        <v>20326</v>
      </c>
      <c r="H37">
        <f t="shared" si="1"/>
        <v>6602</v>
      </c>
      <c r="I37">
        <f>IF($C37*5%&gt;18000,18000,INT($C37*5%))</f>
        <v>18000</v>
      </c>
      <c r="J37">
        <v>0</v>
      </c>
      <c r="K37">
        <v>21440</v>
      </c>
      <c r="L37">
        <v>21440</v>
      </c>
      <c r="M37">
        <v>20326</v>
      </c>
      <c r="N37">
        <f t="shared" si="3"/>
        <v>6602</v>
      </c>
      <c r="O37">
        <f t="shared" si="4"/>
        <v>18000</v>
      </c>
    </row>
    <row r="38" spans="1:15" x14ac:dyDescent="0.25">
      <c r="A38" t="s">
        <v>6</v>
      </c>
      <c r="B38">
        <v>132049</v>
      </c>
      <c r="C38">
        <f>200001+$G$7</f>
        <v>332001</v>
      </c>
      <c r="D38">
        <v>0</v>
      </c>
      <c r="E38">
        <v>13676</v>
      </c>
      <c r="F38">
        <v>13676</v>
      </c>
      <c r="G38">
        <v>12758</v>
      </c>
      <c r="H38">
        <f t="shared" si="1"/>
        <v>6602</v>
      </c>
      <c r="I38">
        <f t="shared" si="2"/>
        <v>16600</v>
      </c>
      <c r="J38">
        <v>0</v>
      </c>
      <c r="K38">
        <v>13676</v>
      </c>
      <c r="L38">
        <v>13676</v>
      </c>
      <c r="M38">
        <v>12758</v>
      </c>
      <c r="N38">
        <f t="shared" si="3"/>
        <v>6602</v>
      </c>
      <c r="O38">
        <f t="shared" si="4"/>
        <v>16600</v>
      </c>
    </row>
    <row r="39" spans="1:15" x14ac:dyDescent="0.25">
      <c r="A39" t="s">
        <v>6</v>
      </c>
      <c r="B39">
        <f>49999+$G$7</f>
        <v>181999</v>
      </c>
      <c r="C39">
        <f>200000+$G$7</f>
        <v>332000</v>
      </c>
      <c r="D39">
        <v>818</v>
      </c>
      <c r="E39">
        <v>13676</v>
      </c>
      <c r="F39">
        <v>14494</v>
      </c>
      <c r="G39">
        <v>20131</v>
      </c>
      <c r="H39">
        <f t="shared" si="1"/>
        <v>9099</v>
      </c>
      <c r="I39">
        <f t="shared" si="2"/>
        <v>16600</v>
      </c>
      <c r="J39">
        <v>818</v>
      </c>
      <c r="K39">
        <v>13676</v>
      </c>
      <c r="L39">
        <v>14494</v>
      </c>
      <c r="M39">
        <v>20131</v>
      </c>
      <c r="N39">
        <f t="shared" si="3"/>
        <v>9099</v>
      </c>
      <c r="O39">
        <f t="shared" si="4"/>
        <v>16600</v>
      </c>
    </row>
    <row r="40" spans="1:15" x14ac:dyDescent="0.25">
      <c r="A40" t="s">
        <v>6</v>
      </c>
      <c r="B40">
        <f>50000+$G$7</f>
        <v>182000</v>
      </c>
      <c r="C40">
        <f>199999+$G$7</f>
        <v>331999</v>
      </c>
      <c r="D40">
        <v>818</v>
      </c>
      <c r="E40">
        <v>13676</v>
      </c>
      <c r="F40">
        <v>14494</v>
      </c>
      <c r="G40">
        <v>20131</v>
      </c>
      <c r="H40">
        <f t="shared" si="1"/>
        <v>9100</v>
      </c>
      <c r="I40">
        <f t="shared" si="2"/>
        <v>16599</v>
      </c>
      <c r="J40">
        <v>818</v>
      </c>
      <c r="K40">
        <v>13676</v>
      </c>
      <c r="L40">
        <v>14494</v>
      </c>
      <c r="M40">
        <v>20131</v>
      </c>
      <c r="N40">
        <f t="shared" si="3"/>
        <v>9100</v>
      </c>
      <c r="O40">
        <f t="shared" si="4"/>
        <v>16599</v>
      </c>
    </row>
    <row r="41" spans="1:15" x14ac:dyDescent="0.25">
      <c r="A41" t="s">
        <v>6</v>
      </c>
      <c r="B41">
        <f>50001+$G$7</f>
        <v>182001</v>
      </c>
      <c r="C41">
        <f>170000+$G$7</f>
        <v>302000</v>
      </c>
      <c r="D41">
        <v>818</v>
      </c>
      <c r="E41">
        <v>9686</v>
      </c>
      <c r="F41">
        <v>10504</v>
      </c>
      <c r="G41">
        <v>15412</v>
      </c>
      <c r="H41">
        <f t="shared" si="1"/>
        <v>9100</v>
      </c>
      <c r="I41">
        <f t="shared" si="2"/>
        <v>15100</v>
      </c>
      <c r="J41">
        <v>818</v>
      </c>
      <c r="K41">
        <v>9686</v>
      </c>
      <c r="L41">
        <v>10504</v>
      </c>
      <c r="M41">
        <v>15412</v>
      </c>
      <c r="N41">
        <f t="shared" si="3"/>
        <v>9100</v>
      </c>
      <c r="O41">
        <f t="shared" si="4"/>
        <v>15100</v>
      </c>
    </row>
    <row r="42" spans="1:15" x14ac:dyDescent="0.25">
      <c r="A42" t="s">
        <v>6</v>
      </c>
      <c r="B42">
        <f>80000+$G$7</f>
        <v>212000</v>
      </c>
      <c r="C42">
        <f>160000+$G$7</f>
        <v>292000</v>
      </c>
      <c r="D42">
        <v>2164</v>
      </c>
      <c r="E42">
        <v>8540</v>
      </c>
      <c r="F42">
        <v>10704</v>
      </c>
      <c r="G42">
        <v>18516</v>
      </c>
      <c r="H42">
        <f t="shared" si="1"/>
        <v>10600</v>
      </c>
      <c r="I42">
        <f t="shared" si="2"/>
        <v>14600</v>
      </c>
      <c r="J42">
        <v>2164</v>
      </c>
      <c r="K42">
        <v>8540</v>
      </c>
      <c r="L42">
        <v>10704</v>
      </c>
      <c r="M42">
        <v>18516</v>
      </c>
      <c r="N42">
        <f t="shared" si="3"/>
        <v>10600</v>
      </c>
      <c r="O42">
        <f t="shared" si="4"/>
        <v>14600</v>
      </c>
    </row>
    <row r="43" spans="1:15" x14ac:dyDescent="0.25">
      <c r="A43" t="s">
        <v>6</v>
      </c>
      <c r="B43">
        <f>20000+$G$7</f>
        <v>152000</v>
      </c>
      <c r="C43">
        <f>150001+$G$7</f>
        <v>282001</v>
      </c>
      <c r="D43">
        <v>248</v>
      </c>
      <c r="E43">
        <v>7590</v>
      </c>
      <c r="F43">
        <v>7838</v>
      </c>
      <c r="G43">
        <v>8830</v>
      </c>
      <c r="H43">
        <f t="shared" si="1"/>
        <v>7600</v>
      </c>
      <c r="I43">
        <f t="shared" si="2"/>
        <v>14100</v>
      </c>
      <c r="J43">
        <v>248</v>
      </c>
      <c r="K43">
        <v>7590</v>
      </c>
      <c r="L43">
        <v>7838</v>
      </c>
      <c r="M43">
        <v>8830</v>
      </c>
      <c r="N43">
        <f t="shared" si="3"/>
        <v>7600</v>
      </c>
      <c r="O43">
        <f t="shared" si="4"/>
        <v>14100</v>
      </c>
    </row>
    <row r="44" spans="1:15" x14ac:dyDescent="0.25">
      <c r="A44" t="s">
        <v>6</v>
      </c>
      <c r="B44">
        <f>100000+$G$7</f>
        <v>232000</v>
      </c>
      <c r="C44">
        <f>150000+$G$7</f>
        <v>282000</v>
      </c>
      <c r="D44">
        <v>3304</v>
      </c>
      <c r="E44">
        <v>7590</v>
      </c>
      <c r="F44">
        <v>10894</v>
      </c>
      <c r="G44">
        <v>20131</v>
      </c>
      <c r="H44">
        <f t="shared" si="1"/>
        <v>11600</v>
      </c>
      <c r="I44">
        <f t="shared" si="2"/>
        <v>14100</v>
      </c>
      <c r="J44">
        <v>3304</v>
      </c>
      <c r="K44">
        <v>7590</v>
      </c>
      <c r="L44">
        <v>10894</v>
      </c>
      <c r="M44">
        <v>20131</v>
      </c>
      <c r="N44">
        <f t="shared" si="3"/>
        <v>11600</v>
      </c>
      <c r="O44">
        <f t="shared" si="4"/>
        <v>14100</v>
      </c>
    </row>
    <row r="45" spans="1:15" x14ac:dyDescent="0.25">
      <c r="A45" t="s">
        <v>6</v>
      </c>
      <c r="B45">
        <f>99999+$G$7</f>
        <v>231999</v>
      </c>
      <c r="C45">
        <f>149999+$G$7</f>
        <v>281999</v>
      </c>
      <c r="D45">
        <v>3304</v>
      </c>
      <c r="E45">
        <v>7590</v>
      </c>
      <c r="F45">
        <v>10894</v>
      </c>
      <c r="G45">
        <v>20131</v>
      </c>
      <c r="H45">
        <f t="shared" si="1"/>
        <v>11599</v>
      </c>
      <c r="I45">
        <f t="shared" si="2"/>
        <v>14099</v>
      </c>
      <c r="J45">
        <v>3304</v>
      </c>
      <c r="K45">
        <v>7590</v>
      </c>
      <c r="L45">
        <v>10894</v>
      </c>
      <c r="M45">
        <v>20131</v>
      </c>
      <c r="N45">
        <f t="shared" si="3"/>
        <v>11599</v>
      </c>
      <c r="O45">
        <f t="shared" si="4"/>
        <v>14099</v>
      </c>
    </row>
    <row r="46" spans="1:15" x14ac:dyDescent="0.25">
      <c r="A46" t="s">
        <v>6</v>
      </c>
      <c r="B46">
        <f>100001+$G$7</f>
        <v>232001</v>
      </c>
      <c r="C46">
        <f>130000+$G$7</f>
        <v>262000</v>
      </c>
      <c r="D46">
        <v>3304</v>
      </c>
      <c r="E46">
        <v>5690</v>
      </c>
      <c r="F46">
        <v>8994</v>
      </c>
      <c r="G46">
        <v>16901</v>
      </c>
      <c r="H46">
        <f t="shared" si="1"/>
        <v>11600</v>
      </c>
      <c r="I46">
        <f t="shared" si="2"/>
        <v>13100</v>
      </c>
      <c r="J46">
        <v>3304</v>
      </c>
      <c r="K46">
        <v>5690</v>
      </c>
      <c r="L46">
        <v>8994</v>
      </c>
      <c r="M46">
        <v>16901</v>
      </c>
      <c r="N46">
        <f t="shared" si="3"/>
        <v>11600</v>
      </c>
      <c r="O46">
        <f t="shared" si="4"/>
        <v>13100</v>
      </c>
    </row>
  </sheetData>
  <sortState xmlns:xlrd2="http://schemas.microsoft.com/office/spreadsheetml/2017/richdata2" ref="C34:C61">
    <sortCondition descending="1" ref="C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hosumlai</dc:creator>
  <cp:lastModifiedBy>hosumlai</cp:lastModifiedBy>
  <dcterms:created xsi:type="dcterms:W3CDTF">2020-03-25T05:15:11Z</dcterms:created>
  <dcterms:modified xsi:type="dcterms:W3CDTF">2020-04-01T08:00:10Z</dcterms:modified>
</cp:coreProperties>
</file>