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ReadMe" sheetId="2" r:id="rId1"/>
    <sheet name="F0.1" sheetId="5" r:id="rId2"/>
    <sheet name="F0.2" sheetId="29" r:id="rId3"/>
    <sheet name="F0.3" sheetId="10" r:id="rId4"/>
    <sheet name="F0.4" sheetId="8" r:id="rId5"/>
    <sheet name="F0.5" sheetId="12" r:id="rId6"/>
    <sheet name="F0.6" sheetId="33" r:id="rId7"/>
    <sheet name="F0.7" sheetId="18" r:id="rId8"/>
    <sheet name="F0.8" sheetId="19" r:id="rId9"/>
    <sheet name="F0.9" sheetId="22" r:id="rId10"/>
    <sheet name="DataF0.1" sheetId="6" r:id="rId11"/>
    <sheet name="DataF0.2" sheetId="28" r:id="rId12"/>
    <sheet name="DataF0.3" sheetId="9" r:id="rId13"/>
    <sheet name="DataF0.4" sheetId="7" r:id="rId14"/>
    <sheet name="DataF0.5" sheetId="11" r:id="rId15"/>
    <sheet name="DataF0.6" sheetId="32" r:id="rId16"/>
    <sheet name="DataF0.7" sheetId="16" r:id="rId17"/>
    <sheet name="DataF0.8" sheetId="15" r:id="rId18"/>
    <sheet name="DataF0.9" sheetId="24" r:id="rId19"/>
    <sheet name="DataF0.2a" sheetId="26" r:id="rId20"/>
    <sheet name="DataF0.2b" sheetId="27" r:id="rId21"/>
  </sheets>
  <externalReferences>
    <externalReference r:id="rId22"/>
    <externalReference r:id="rId23"/>
    <externalReference r:id="rId24"/>
    <externalReference r:id="rId25"/>
    <externalReference r:id="rId26"/>
    <externalReference r:id="rId27"/>
    <externalReference r:id="rId28"/>
  </externalReferences>
  <definedNames>
    <definedName name="_10000" localSheetId="11">[1]Регион!#REF!</definedName>
    <definedName name="_10000" localSheetId="12">[1]Регион!#REF!</definedName>
    <definedName name="_10000" localSheetId="13">[1]Регион!#REF!</definedName>
    <definedName name="_10000" localSheetId="18">[1]Регион!#REF!</definedName>
    <definedName name="_1080" localSheetId="11">[2]Регион!#REF!</definedName>
    <definedName name="_1080" localSheetId="12">[2]Регион!#REF!</definedName>
    <definedName name="_1080" localSheetId="13">[2]Регион!#REF!</definedName>
    <definedName name="_1080" localSheetId="18">[2]Регион!#REF!</definedName>
    <definedName name="_1090" localSheetId="11">[2]Регион!#REF!</definedName>
    <definedName name="_1090" localSheetId="12">[2]Регион!#REF!</definedName>
    <definedName name="_1090" localSheetId="13">[2]Регион!#REF!</definedName>
    <definedName name="_1090" localSheetId="18">[2]Регион!#REF!</definedName>
    <definedName name="_1100" localSheetId="11">[2]Регион!#REF!</definedName>
    <definedName name="_1100" localSheetId="12">[2]Регион!#REF!</definedName>
    <definedName name="_1100" localSheetId="13">[2]Регион!#REF!</definedName>
    <definedName name="_1100" localSheetId="18">[2]Регион!#REF!</definedName>
    <definedName name="_1110" localSheetId="11">[2]Регион!#REF!</definedName>
    <definedName name="_1110" localSheetId="12">[2]Регион!#REF!</definedName>
    <definedName name="_1110" localSheetId="13">[2]Регион!#REF!</definedName>
    <definedName name="_1110" localSheetId="18">[2]Регион!#REF!</definedName>
    <definedName name="_2" localSheetId="11">[1]Регион!#REF!</definedName>
    <definedName name="_2" localSheetId="12">[1]Регион!#REF!</definedName>
    <definedName name="_2" localSheetId="13">[1]Регион!#REF!</definedName>
    <definedName name="_2" localSheetId="18">[1]Регион!#REF!</definedName>
    <definedName name="_2010" localSheetId="11">#REF!</definedName>
    <definedName name="_2010" localSheetId="12">#REF!</definedName>
    <definedName name="_2010" localSheetId="13">#REF!</definedName>
    <definedName name="_2010" localSheetId="18">#REF!</definedName>
    <definedName name="_2080" localSheetId="11">[2]Регион!#REF!</definedName>
    <definedName name="_2080" localSheetId="12">[2]Регион!#REF!</definedName>
    <definedName name="_2080" localSheetId="13">[2]Регион!#REF!</definedName>
    <definedName name="_2080" localSheetId="18">[2]Регион!#REF!</definedName>
    <definedName name="_2090" localSheetId="11">[2]Регион!#REF!</definedName>
    <definedName name="_2090" localSheetId="12">[2]Регион!#REF!</definedName>
    <definedName name="_2090" localSheetId="13">[2]Регион!#REF!</definedName>
    <definedName name="_2090" localSheetId="18">[2]Регион!#REF!</definedName>
    <definedName name="_2100" localSheetId="11">[2]Регион!#REF!</definedName>
    <definedName name="_2100" localSheetId="12">[2]Регион!#REF!</definedName>
    <definedName name="_2100" localSheetId="13">[2]Регион!#REF!</definedName>
    <definedName name="_2100" localSheetId="18">[2]Регион!#REF!</definedName>
    <definedName name="_2110" localSheetId="11">[2]Регион!#REF!</definedName>
    <definedName name="_2110" localSheetId="12">[2]Регион!#REF!</definedName>
    <definedName name="_2110" localSheetId="13">[2]Регион!#REF!</definedName>
    <definedName name="_2110" localSheetId="18">[2]Регион!#REF!</definedName>
    <definedName name="_3080" localSheetId="11">[2]Регион!#REF!</definedName>
    <definedName name="_3080" localSheetId="12">[2]Регион!#REF!</definedName>
    <definedName name="_3080" localSheetId="13">[2]Регион!#REF!</definedName>
    <definedName name="_3080" localSheetId="18">[2]Регион!#REF!</definedName>
    <definedName name="_3090" localSheetId="11">[2]Регион!#REF!</definedName>
    <definedName name="_3090" localSheetId="12">[2]Регион!#REF!</definedName>
    <definedName name="_3090" localSheetId="13">[2]Регион!#REF!</definedName>
    <definedName name="_3090" localSheetId="18">[2]Регион!#REF!</definedName>
    <definedName name="_3100" localSheetId="11">[2]Регион!#REF!</definedName>
    <definedName name="_3100" localSheetId="12">[2]Регион!#REF!</definedName>
    <definedName name="_3100" localSheetId="13">[2]Регион!#REF!</definedName>
    <definedName name="_3100" localSheetId="18">[2]Регион!#REF!</definedName>
    <definedName name="_3110" localSheetId="11">[2]Регион!#REF!</definedName>
    <definedName name="_3110" localSheetId="12">[2]Регион!#REF!</definedName>
    <definedName name="_3110" localSheetId="13">[2]Регион!#REF!</definedName>
    <definedName name="_3110" localSheetId="18">[2]Регион!#REF!</definedName>
    <definedName name="_4080" localSheetId="11">[2]Регион!#REF!</definedName>
    <definedName name="_4080" localSheetId="12">[2]Регион!#REF!</definedName>
    <definedName name="_4080" localSheetId="13">[2]Регион!#REF!</definedName>
    <definedName name="_4080" localSheetId="18">[2]Регион!#REF!</definedName>
    <definedName name="_4090" localSheetId="11">[2]Регион!#REF!</definedName>
    <definedName name="_4090" localSheetId="12">[2]Регион!#REF!</definedName>
    <definedName name="_4090" localSheetId="13">[2]Регион!#REF!</definedName>
    <definedName name="_4090" localSheetId="18">[2]Регион!#REF!</definedName>
    <definedName name="_4100" localSheetId="11">[2]Регион!#REF!</definedName>
    <definedName name="_4100" localSheetId="12">[2]Регион!#REF!</definedName>
    <definedName name="_4100" localSheetId="13">[2]Регион!#REF!</definedName>
    <definedName name="_4100" localSheetId="18">[2]Регион!#REF!</definedName>
    <definedName name="_4110" localSheetId="11">[2]Регион!#REF!</definedName>
    <definedName name="_4110" localSheetId="12">[2]Регион!#REF!</definedName>
    <definedName name="_4110" localSheetId="13">[2]Регион!#REF!</definedName>
    <definedName name="_4110" localSheetId="18">[2]Регион!#REF!</definedName>
    <definedName name="_5080" localSheetId="11">[2]Регион!#REF!</definedName>
    <definedName name="_5080" localSheetId="12">[2]Регион!#REF!</definedName>
    <definedName name="_5080" localSheetId="13">[2]Регион!#REF!</definedName>
    <definedName name="_5080" localSheetId="18">[2]Регион!#REF!</definedName>
    <definedName name="_5090" localSheetId="11">[2]Регион!#REF!</definedName>
    <definedName name="_5090" localSheetId="12">[2]Регион!#REF!</definedName>
    <definedName name="_5090" localSheetId="13">[2]Регион!#REF!</definedName>
    <definedName name="_5090" localSheetId="18">[2]Регион!#REF!</definedName>
    <definedName name="_5100" localSheetId="11">[2]Регион!#REF!</definedName>
    <definedName name="_5100" localSheetId="12">[2]Регион!#REF!</definedName>
    <definedName name="_5100" localSheetId="13">[2]Регион!#REF!</definedName>
    <definedName name="_5100" localSheetId="18">[2]Регион!#REF!</definedName>
    <definedName name="_5110" localSheetId="11">[2]Регион!#REF!</definedName>
    <definedName name="_5110" localSheetId="12">[2]Регион!#REF!</definedName>
    <definedName name="_5110" localSheetId="13">[2]Регион!#REF!</definedName>
    <definedName name="_5110" localSheetId="18">[2]Регион!#REF!</definedName>
    <definedName name="_6080" localSheetId="11">[2]Регион!#REF!</definedName>
    <definedName name="_6080" localSheetId="12">[2]Регион!#REF!</definedName>
    <definedName name="_6080" localSheetId="13">[2]Регион!#REF!</definedName>
    <definedName name="_6080" localSheetId="18">[2]Регион!#REF!</definedName>
    <definedName name="_6090" localSheetId="11">[2]Регион!#REF!</definedName>
    <definedName name="_6090" localSheetId="12">[2]Регион!#REF!</definedName>
    <definedName name="_6090" localSheetId="13">[2]Регион!#REF!</definedName>
    <definedName name="_6090" localSheetId="18">[2]Регион!#REF!</definedName>
    <definedName name="_6100" localSheetId="11">[2]Регион!#REF!</definedName>
    <definedName name="_6100" localSheetId="12">[2]Регион!#REF!</definedName>
    <definedName name="_6100" localSheetId="13">[2]Регион!#REF!</definedName>
    <definedName name="_6100" localSheetId="18">[2]Регион!#REF!</definedName>
    <definedName name="_6110" localSheetId="11">[2]Регион!#REF!</definedName>
    <definedName name="_6110" localSheetId="12">[2]Регион!#REF!</definedName>
    <definedName name="_6110" localSheetId="13">[2]Регион!#REF!</definedName>
    <definedName name="_6110" localSheetId="18">[2]Регион!#REF!</definedName>
    <definedName name="_7031_1" localSheetId="11">[2]Регион!#REF!</definedName>
    <definedName name="_7031_1" localSheetId="12">[2]Регион!#REF!</definedName>
    <definedName name="_7031_1" localSheetId="13">[2]Регион!#REF!</definedName>
    <definedName name="_7031_1" localSheetId="18">[2]Регион!#REF!</definedName>
    <definedName name="_7031_2" localSheetId="11">[2]Регион!#REF!</definedName>
    <definedName name="_7031_2" localSheetId="12">[2]Регион!#REF!</definedName>
    <definedName name="_7031_2" localSheetId="13">[2]Регион!#REF!</definedName>
    <definedName name="_7031_2" localSheetId="18">[2]Регион!#REF!</definedName>
    <definedName name="_7032_1" localSheetId="11">[2]Регион!#REF!</definedName>
    <definedName name="_7032_1" localSheetId="12">[2]Регион!#REF!</definedName>
    <definedName name="_7032_1" localSheetId="13">[2]Регион!#REF!</definedName>
    <definedName name="_7032_1" localSheetId="18">[2]Регион!#REF!</definedName>
    <definedName name="_7032_2" localSheetId="11">[2]Регион!#REF!</definedName>
    <definedName name="_7032_2" localSheetId="12">[2]Регион!#REF!</definedName>
    <definedName name="_7032_2" localSheetId="13">[2]Регион!#REF!</definedName>
    <definedName name="_7032_2" localSheetId="18">[2]Регион!#REF!</definedName>
    <definedName name="_7033_1" localSheetId="11">[2]Регион!#REF!</definedName>
    <definedName name="_7033_1" localSheetId="12">[2]Регион!#REF!</definedName>
    <definedName name="_7033_1" localSheetId="13">[2]Регион!#REF!</definedName>
    <definedName name="_7033_1" localSheetId="18">[2]Регион!#REF!</definedName>
    <definedName name="_7033_2" localSheetId="11">[2]Регион!#REF!</definedName>
    <definedName name="_7033_2" localSheetId="12">[2]Регион!#REF!</definedName>
    <definedName name="_7033_2" localSheetId="13">[2]Регион!#REF!</definedName>
    <definedName name="_7033_2" localSheetId="18">[2]Регион!#REF!</definedName>
    <definedName name="_7034_1" localSheetId="11">[2]Регион!#REF!</definedName>
    <definedName name="_7034_1" localSheetId="12">[2]Регион!#REF!</definedName>
    <definedName name="_7034_1" localSheetId="13">[2]Регион!#REF!</definedName>
    <definedName name="_7034_1" localSheetId="18">[2]Регион!#REF!</definedName>
    <definedName name="_7034_2" localSheetId="11">[2]Регион!#REF!</definedName>
    <definedName name="_7034_2" localSheetId="12">[2]Регион!#REF!</definedName>
    <definedName name="_7034_2" localSheetId="13">[2]Регион!#REF!</definedName>
    <definedName name="_7034_2" localSheetId="18">[2]Регион!#REF!</definedName>
    <definedName name="column_head" localSheetId="11">#REF!</definedName>
    <definedName name="column_head" localSheetId="12">#REF!</definedName>
    <definedName name="column_head" localSheetId="13">#REF!</definedName>
    <definedName name="column_head" localSheetId="15">#REF!</definedName>
    <definedName name="column_head" localSheetId="18">#REF!</definedName>
    <definedName name="column_headings" localSheetId="11">#REF!</definedName>
    <definedName name="column_headings" localSheetId="19">#REF!</definedName>
    <definedName name="column_headings" localSheetId="20">#REF!</definedName>
    <definedName name="column_headings" localSheetId="12">#REF!</definedName>
    <definedName name="column_headings" localSheetId="13">#REF!</definedName>
    <definedName name="column_headings" localSheetId="15">#REF!</definedName>
    <definedName name="column_headings" localSheetId="16">#REF!</definedName>
    <definedName name="column_headings" localSheetId="18">#REF!</definedName>
    <definedName name="column_numbers" localSheetId="11">#REF!</definedName>
    <definedName name="column_numbers" localSheetId="19">#REF!</definedName>
    <definedName name="column_numbers" localSheetId="20">#REF!</definedName>
    <definedName name="column_numbers" localSheetId="12">#REF!</definedName>
    <definedName name="column_numbers" localSheetId="13">#REF!</definedName>
    <definedName name="column_numbers" localSheetId="15">#REF!</definedName>
    <definedName name="column_numbers" localSheetId="16">#REF!</definedName>
    <definedName name="column_numbers" localSheetId="18">#REF!</definedName>
    <definedName name="data" localSheetId="11">#REF!</definedName>
    <definedName name="data" localSheetId="19">#REF!</definedName>
    <definedName name="data" localSheetId="20">#REF!</definedName>
    <definedName name="data" localSheetId="12">#REF!</definedName>
    <definedName name="data" localSheetId="13">#REF!</definedName>
    <definedName name="data" localSheetId="15">#REF!</definedName>
    <definedName name="data" localSheetId="16">#REF!</definedName>
    <definedName name="data" localSheetId="18">#REF!</definedName>
    <definedName name="data2" localSheetId="11">#REF!</definedName>
    <definedName name="data2" localSheetId="19">#REF!</definedName>
    <definedName name="data2" localSheetId="20">#REF!</definedName>
    <definedName name="data2" localSheetId="12">#REF!</definedName>
    <definedName name="data2" localSheetId="13">#REF!</definedName>
    <definedName name="data2" localSheetId="15">#REF!</definedName>
    <definedName name="data2" localSheetId="16">#REF!</definedName>
    <definedName name="data2" localSheetId="18">#REF!</definedName>
    <definedName name="Diag" localSheetId="11">#REF!,#REF!</definedName>
    <definedName name="Diag" localSheetId="12">#REF!,#REF!</definedName>
    <definedName name="Diag" localSheetId="13">#REF!,#REF!</definedName>
    <definedName name="Diag" localSheetId="15">#REF!,#REF!</definedName>
    <definedName name="Diag" localSheetId="18">#REF!,#REF!</definedName>
    <definedName name="ea_flux" localSheetId="11">#REF!</definedName>
    <definedName name="ea_flux" localSheetId="19">#REF!</definedName>
    <definedName name="ea_flux" localSheetId="20">#REF!</definedName>
    <definedName name="ea_flux" localSheetId="12">#REF!</definedName>
    <definedName name="ea_flux" localSheetId="13">#REF!</definedName>
    <definedName name="ea_flux" localSheetId="15">#REF!</definedName>
    <definedName name="ea_flux" localSheetId="16">#REF!</definedName>
    <definedName name="ea_flux" localSheetId="18">#REF!</definedName>
    <definedName name="Equilibre" localSheetId="11">#REF!</definedName>
    <definedName name="Equilibre" localSheetId="19">#REF!</definedName>
    <definedName name="Equilibre" localSheetId="20">#REF!</definedName>
    <definedName name="Equilibre" localSheetId="12">#REF!</definedName>
    <definedName name="Equilibre" localSheetId="13">#REF!</definedName>
    <definedName name="Equilibre" localSheetId="15">#REF!</definedName>
    <definedName name="Equilibre" localSheetId="16">#REF!</definedName>
    <definedName name="Equilibre" localSheetId="18">#REF!</definedName>
    <definedName name="females" localSheetId="15">'[3]rba table'!$I$10:$I$49</definedName>
    <definedName name="females">'[4]rba table'!$I$10:$I$49</definedName>
    <definedName name="fig4b" localSheetId="11">#REF!</definedName>
    <definedName name="fig4b" localSheetId="12">#REF!</definedName>
    <definedName name="fig4b" localSheetId="13">#REF!</definedName>
    <definedName name="fig4b" localSheetId="15">#REF!</definedName>
    <definedName name="fig4b" localSheetId="18">#REF!</definedName>
    <definedName name="fmtr" localSheetId="11">#REF!</definedName>
    <definedName name="fmtr" localSheetId="12">#REF!</definedName>
    <definedName name="fmtr" localSheetId="13">#REF!</definedName>
    <definedName name="fmtr" localSheetId="15">#REF!</definedName>
    <definedName name="fmtr" localSheetId="18">#REF!</definedName>
    <definedName name="footno" localSheetId="11">#REF!</definedName>
    <definedName name="footno" localSheetId="12">#REF!</definedName>
    <definedName name="footno" localSheetId="13">#REF!</definedName>
    <definedName name="footno" localSheetId="15">#REF!</definedName>
    <definedName name="footno" localSheetId="18">#REF!</definedName>
    <definedName name="footnotes" localSheetId="11">#REF!</definedName>
    <definedName name="footnotes" localSheetId="19">#REF!</definedName>
    <definedName name="footnotes" localSheetId="20">#REF!</definedName>
    <definedName name="footnotes" localSheetId="12">#REF!</definedName>
    <definedName name="footnotes" localSheetId="13">#REF!</definedName>
    <definedName name="footnotes" localSheetId="15">#REF!</definedName>
    <definedName name="footnotes" localSheetId="16">#REF!</definedName>
    <definedName name="footnotes" localSheetId="18">#REF!</definedName>
    <definedName name="footnotes2" localSheetId="11">#REF!</definedName>
    <definedName name="footnotes2" localSheetId="12">#REF!</definedName>
    <definedName name="footnotes2" localSheetId="13">#REF!</definedName>
    <definedName name="footnotes2" localSheetId="15">#REF!</definedName>
    <definedName name="footnotes2" localSheetId="18">#REF!</definedName>
    <definedName name="GEOG9703" localSheetId="11">#REF!</definedName>
    <definedName name="GEOG9703" localSheetId="12">#REF!</definedName>
    <definedName name="GEOG9703" localSheetId="13">#REF!</definedName>
    <definedName name="GEOG9703" localSheetId="15">#REF!</definedName>
    <definedName name="GEOG9703" localSheetId="18">#REF!</definedName>
    <definedName name="HTML_CodePage" hidden="1">1252</definedName>
    <definedName name="HTML_Control" localSheetId="12" hidden="1">{"'swa xoffs'!$A$4:$Q$37"}</definedName>
    <definedName name="HTML_Control" localSheetId="15" hidden="1">{"'swa xoffs'!$A$4:$Q$37"}</definedName>
    <definedName name="HTML_Control" localSheetId="18"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 localSheetId="15">'[3]rba table'!$C$10:$C$49</definedName>
    <definedName name="males">'[4]rba table'!$C$10:$C$49</definedName>
    <definedName name="PIB" localSheetId="11">#REF!</definedName>
    <definedName name="PIB" localSheetId="19">#REF!</definedName>
    <definedName name="PIB" localSheetId="20">#REF!</definedName>
    <definedName name="PIB" localSheetId="12">#REF!</definedName>
    <definedName name="PIB" localSheetId="13">#REF!</definedName>
    <definedName name="PIB" localSheetId="15">#REF!</definedName>
    <definedName name="PIB" localSheetId="16">#REF!</definedName>
    <definedName name="PIB" localSheetId="18">#REF!</definedName>
    <definedName name="Print_Area" localSheetId="16">DataF0.7!$A$5:$E$120</definedName>
    <definedName name="Rentflag" localSheetId="15">IF([5]Comparison!$B$7,"","not ")</definedName>
    <definedName name="Rentflag">IF([6]Comparison!$B$7,"","not ")</definedName>
    <definedName name="ressources" localSheetId="11">#REF!</definedName>
    <definedName name="ressources" localSheetId="19">#REF!</definedName>
    <definedName name="ressources" localSheetId="20">#REF!</definedName>
    <definedName name="ressources" localSheetId="12">#REF!</definedName>
    <definedName name="ressources" localSheetId="13">#REF!</definedName>
    <definedName name="ressources" localSheetId="15">#REF!</definedName>
    <definedName name="ressources" localSheetId="16">#REF!</definedName>
    <definedName name="ressources" localSheetId="18">#REF!</definedName>
    <definedName name="rpflux" localSheetId="11">#REF!</definedName>
    <definedName name="rpflux" localSheetId="19">#REF!</definedName>
    <definedName name="rpflux" localSheetId="20">#REF!</definedName>
    <definedName name="rpflux" localSheetId="12">#REF!</definedName>
    <definedName name="rpflux" localSheetId="13">#REF!</definedName>
    <definedName name="rpflux" localSheetId="15">#REF!</definedName>
    <definedName name="rpflux" localSheetId="16">#REF!</definedName>
    <definedName name="rpflux" localSheetId="18">#REF!</definedName>
    <definedName name="rptof" localSheetId="11">#REF!</definedName>
    <definedName name="rptof" localSheetId="19">#REF!</definedName>
    <definedName name="rptof" localSheetId="20">#REF!</definedName>
    <definedName name="rptof" localSheetId="12">#REF!</definedName>
    <definedName name="rptof" localSheetId="13">#REF!</definedName>
    <definedName name="rptof" localSheetId="15">#REF!</definedName>
    <definedName name="rptof" localSheetId="16">#REF!</definedName>
    <definedName name="rptof" localSheetId="18">#REF!</definedName>
    <definedName name="rq" localSheetId="11">#REF!</definedName>
    <definedName name="rq" localSheetId="12">#REF!</definedName>
    <definedName name="rq" localSheetId="13">#REF!</definedName>
    <definedName name="rq" localSheetId="18">#REF!</definedName>
    <definedName name="spanners_level1" localSheetId="11">#REF!</definedName>
    <definedName name="spanners_level1" localSheetId="19">#REF!</definedName>
    <definedName name="spanners_level1" localSheetId="20">#REF!</definedName>
    <definedName name="spanners_level1" localSheetId="12">#REF!</definedName>
    <definedName name="spanners_level1" localSheetId="13">#REF!</definedName>
    <definedName name="spanners_level1" localSheetId="15">#REF!</definedName>
    <definedName name="spanners_level1" localSheetId="16">#REF!</definedName>
    <definedName name="spanners_level1" localSheetId="18">#REF!</definedName>
    <definedName name="spanners_level2" localSheetId="11">#REF!</definedName>
    <definedName name="spanners_level2" localSheetId="19">#REF!</definedName>
    <definedName name="spanners_level2" localSheetId="20">#REF!</definedName>
    <definedName name="spanners_level2" localSheetId="12">#REF!</definedName>
    <definedName name="spanners_level2" localSheetId="13">#REF!</definedName>
    <definedName name="spanners_level2" localSheetId="15">#REF!</definedName>
    <definedName name="spanners_level2" localSheetId="16">#REF!</definedName>
    <definedName name="spanners_level2" localSheetId="18">#REF!</definedName>
    <definedName name="spanners_level3" localSheetId="11">#REF!</definedName>
    <definedName name="spanners_level3" localSheetId="19">#REF!</definedName>
    <definedName name="spanners_level3" localSheetId="20">#REF!</definedName>
    <definedName name="spanners_level3" localSheetId="12">#REF!</definedName>
    <definedName name="spanners_level3" localSheetId="13">#REF!</definedName>
    <definedName name="spanners_level3" localSheetId="15">#REF!</definedName>
    <definedName name="spanners_level3" localSheetId="16">#REF!</definedName>
    <definedName name="spanners_level3" localSheetId="18">#REF!</definedName>
    <definedName name="spanners_level4" localSheetId="11">#REF!</definedName>
    <definedName name="spanners_level4" localSheetId="19">#REF!</definedName>
    <definedName name="spanners_level4" localSheetId="20">#REF!</definedName>
    <definedName name="spanners_level4" localSheetId="12">#REF!</definedName>
    <definedName name="spanners_level4" localSheetId="13">#REF!</definedName>
    <definedName name="spanners_level4" localSheetId="15">#REF!</definedName>
    <definedName name="spanners_level4" localSheetId="16">#REF!</definedName>
    <definedName name="spanners_level4" localSheetId="18">#REF!</definedName>
    <definedName name="spanners_level5" localSheetId="11">#REF!</definedName>
    <definedName name="spanners_level5" localSheetId="19">#REF!</definedName>
    <definedName name="spanners_level5" localSheetId="20">#REF!</definedName>
    <definedName name="spanners_level5" localSheetId="12">#REF!</definedName>
    <definedName name="spanners_level5" localSheetId="13">#REF!</definedName>
    <definedName name="spanners_level5" localSheetId="15">#REF!</definedName>
    <definedName name="spanners_level5" localSheetId="16">#REF!</definedName>
    <definedName name="spanners_level5" localSheetId="18">#REF!</definedName>
    <definedName name="spanners_levelV" localSheetId="11">#REF!</definedName>
    <definedName name="spanners_levelV" localSheetId="12">#REF!</definedName>
    <definedName name="spanners_levelV" localSheetId="13">#REF!</definedName>
    <definedName name="spanners_levelV" localSheetId="15">#REF!</definedName>
    <definedName name="spanners_levelV" localSheetId="18">#REF!</definedName>
    <definedName name="spanners_levelX" localSheetId="11">#REF!</definedName>
    <definedName name="spanners_levelX" localSheetId="12">#REF!</definedName>
    <definedName name="spanners_levelX" localSheetId="13">#REF!</definedName>
    <definedName name="spanners_levelX" localSheetId="15">#REF!</definedName>
    <definedName name="spanners_levelX" localSheetId="18">#REF!</definedName>
    <definedName name="spanners_levelY" localSheetId="11">#REF!</definedName>
    <definedName name="spanners_levelY" localSheetId="12">#REF!</definedName>
    <definedName name="spanners_levelY" localSheetId="13">#REF!</definedName>
    <definedName name="spanners_levelY" localSheetId="15">#REF!</definedName>
    <definedName name="spanners_levelY" localSheetId="18">#REF!</definedName>
    <definedName name="spanners_levelZ" localSheetId="11">#REF!</definedName>
    <definedName name="spanners_levelZ" localSheetId="12">#REF!</definedName>
    <definedName name="spanners_levelZ" localSheetId="13">#REF!</definedName>
    <definedName name="spanners_levelZ" localSheetId="15">#REF!</definedName>
    <definedName name="spanners_levelZ" localSheetId="18">#REF!</definedName>
    <definedName name="stub_lines" localSheetId="11">#REF!</definedName>
    <definedName name="stub_lines" localSheetId="19">#REF!</definedName>
    <definedName name="stub_lines" localSheetId="20">#REF!</definedName>
    <definedName name="stub_lines" localSheetId="12">#REF!</definedName>
    <definedName name="stub_lines" localSheetId="13">#REF!</definedName>
    <definedName name="stub_lines" localSheetId="15">#REF!</definedName>
    <definedName name="stub_lines" localSheetId="16">#REF!</definedName>
    <definedName name="stub_lines" localSheetId="18">#REF!</definedName>
    <definedName name="Table_DE.4b__Sources_of_private_wealth_accumulation_in_Germany__1870_2010___Multiplicative_decomposition">[7]TableDE4b!$A$3</definedName>
    <definedName name="temp" localSheetId="11">#REF!</definedName>
    <definedName name="temp" localSheetId="12">#REF!</definedName>
    <definedName name="temp" localSheetId="13">#REF!</definedName>
    <definedName name="temp" localSheetId="15">#REF!</definedName>
    <definedName name="temp" localSheetId="16">#REF!</definedName>
    <definedName name="temp" localSheetId="18">#REF!</definedName>
    <definedName name="test" localSheetId="11">[1]Регион!#REF!</definedName>
    <definedName name="test" localSheetId="12">[1]Регион!#REF!</definedName>
    <definedName name="test" localSheetId="13">[1]Регион!#REF!</definedName>
    <definedName name="test" localSheetId="18">[1]Регион!#REF!</definedName>
    <definedName name="titles" localSheetId="11">#REF!</definedName>
    <definedName name="titles" localSheetId="19">#REF!</definedName>
    <definedName name="titles" localSheetId="20">#REF!</definedName>
    <definedName name="titles" localSheetId="12">#REF!</definedName>
    <definedName name="titles" localSheetId="13">#REF!</definedName>
    <definedName name="titles" localSheetId="15">#REF!</definedName>
    <definedName name="titles" localSheetId="16">#REF!</definedName>
    <definedName name="titles" localSheetId="18">#REF!</definedName>
    <definedName name="totals" localSheetId="11">#REF!</definedName>
    <definedName name="totals" localSheetId="19">#REF!</definedName>
    <definedName name="totals" localSheetId="20">#REF!</definedName>
    <definedName name="totals" localSheetId="12">#REF!</definedName>
    <definedName name="totals" localSheetId="13">#REF!</definedName>
    <definedName name="totals" localSheetId="15">#REF!</definedName>
    <definedName name="totals" localSheetId="16">#REF!</definedName>
    <definedName name="totals" localSheetId="18">#REF!</definedName>
    <definedName name="tt" localSheetId="11">#REF!</definedName>
    <definedName name="tt" localSheetId="12">#REF!</definedName>
    <definedName name="tt" localSheetId="13">#REF!</definedName>
    <definedName name="tt" localSheetId="18">#REF!</definedName>
    <definedName name="xxx" localSheetId="11">#REF!</definedName>
    <definedName name="xxx" localSheetId="12">#REF!</definedName>
    <definedName name="xxx" localSheetId="13">#REF!</definedName>
    <definedName name="xxx" localSheetId="15">#REF!</definedName>
    <definedName name="xxx" localSheetId="16">#REF!</definedName>
    <definedName name="xxx" localSheetId="18">#REF!</definedName>
    <definedName name="Year" localSheetId="15">[5]Output!$C$4:$C$38</definedName>
    <definedName name="Year">[6]Output!$C$4:$C$38</definedName>
    <definedName name="YearLabel" localSheetId="15">[5]Output!$B$15</definedName>
    <definedName name="YearLabel">[6]Output!$B$15</definedName>
  </definedNames>
  <calcPr calcId="152511"/>
</workbook>
</file>

<file path=xl/calcChain.xml><?xml version="1.0" encoding="utf-8"?>
<calcChain xmlns="http://schemas.openxmlformats.org/spreadsheetml/2006/main">
  <c r="G126" i="16" l="1"/>
  <c r="Q126" i="32"/>
  <c r="F126" i="32"/>
  <c r="C126" i="32"/>
  <c r="A125" i="32"/>
  <c r="A126" i="32"/>
  <c r="A122" i="32"/>
  <c r="A123" i="32"/>
  <c r="A124" i="32"/>
  <c r="F43" i="9"/>
  <c r="A7" i="32"/>
  <c r="A8" i="32"/>
  <c r="A9" i="32"/>
  <c r="A10" i="32"/>
  <c r="A11" i="32"/>
  <c r="A12" i="32"/>
  <c r="A13" i="32"/>
  <c r="A14" i="32"/>
  <c r="A15" i="32"/>
  <c r="A16" i="32"/>
  <c r="A17" i="32"/>
  <c r="A18" i="32"/>
  <c r="A19" i="32"/>
  <c r="A20" i="32"/>
  <c r="A21" i="32"/>
  <c r="A22" i="32"/>
  <c r="A23" i="32"/>
  <c r="A24" i="32"/>
  <c r="A25" i="32"/>
  <c r="A26" i="32"/>
  <c r="A27" i="32"/>
  <c r="A28" i="32"/>
  <c r="A29" i="32"/>
  <c r="A30" i="32"/>
  <c r="A31" i="32"/>
  <c r="A32" i="32"/>
  <c r="A33" i="32"/>
  <c r="A34" i="32"/>
  <c r="A35" i="32"/>
  <c r="A36" i="32"/>
  <c r="A37" i="32"/>
  <c r="A38" i="32"/>
  <c r="A39" i="32"/>
  <c r="A40" i="32"/>
  <c r="A41" i="32"/>
  <c r="A42" i="32"/>
  <c r="A43" i="32"/>
  <c r="A44" i="32"/>
  <c r="A45" i="32"/>
  <c r="A46" i="32"/>
  <c r="A47" i="32"/>
  <c r="A48" i="32"/>
  <c r="A49" i="32"/>
  <c r="A50" i="32"/>
  <c r="A51" i="32"/>
  <c r="A52" i="32"/>
  <c r="A53" i="32"/>
  <c r="A54" i="32"/>
  <c r="A55" i="32"/>
  <c r="A56" i="32"/>
  <c r="A57" i="32"/>
  <c r="A58" i="32"/>
  <c r="A59" i="32"/>
  <c r="A60" i="32"/>
  <c r="A61" i="32"/>
  <c r="A62" i="32"/>
  <c r="A63" i="32"/>
  <c r="A64" i="32"/>
  <c r="A65" i="32"/>
  <c r="A66" i="32"/>
  <c r="A67" i="32"/>
  <c r="A68" i="32"/>
  <c r="A69" i="32"/>
  <c r="A70" i="32"/>
  <c r="A71" i="32"/>
  <c r="A72" i="32"/>
  <c r="A73" i="32"/>
  <c r="A74" i="32"/>
  <c r="A75" i="32"/>
  <c r="A76" i="32"/>
  <c r="A77" i="32"/>
  <c r="A78" i="32"/>
  <c r="A79" i="32"/>
  <c r="A80" i="32"/>
  <c r="A81" i="32"/>
  <c r="A82" i="32"/>
  <c r="A83" i="32"/>
  <c r="A84" i="32"/>
  <c r="A85" i="32"/>
  <c r="A86" i="32"/>
  <c r="A87" i="32"/>
  <c r="A88" i="32"/>
  <c r="A89" i="32"/>
  <c r="A90" i="32"/>
  <c r="A91" i="32"/>
  <c r="A92" i="32"/>
  <c r="A93" i="32"/>
  <c r="A94" i="32"/>
  <c r="A95" i="32"/>
  <c r="A96" i="32"/>
  <c r="A97" i="32"/>
  <c r="A98" i="32"/>
  <c r="A99" i="32"/>
  <c r="A100" i="32"/>
  <c r="A101" i="32"/>
  <c r="A102" i="32"/>
  <c r="A103" i="32"/>
  <c r="A104" i="32"/>
  <c r="A105" i="32"/>
  <c r="A106" i="32"/>
  <c r="A107" i="32"/>
  <c r="A108" i="32"/>
  <c r="A109" i="32"/>
  <c r="A110" i="32"/>
  <c r="A111" i="32"/>
  <c r="A112" i="32"/>
  <c r="A113" i="32"/>
  <c r="A114" i="32"/>
  <c r="A115" i="32"/>
  <c r="A117" i="32"/>
  <c r="A118" i="32"/>
  <c r="A119" i="32"/>
  <c r="A120" i="32"/>
  <c r="C35" i="28"/>
  <c r="C33" i="28"/>
  <c r="C31" i="28"/>
  <c r="C29" i="28"/>
  <c r="C25" i="28"/>
  <c r="C21" i="28"/>
  <c r="C16" i="28"/>
  <c r="C4" i="28"/>
  <c r="C10" i="28"/>
  <c r="C36" i="28"/>
  <c r="B33" i="28"/>
  <c r="F22" i="27"/>
  <c r="E22" i="27"/>
  <c r="D22" i="27"/>
  <c r="C22" i="27"/>
  <c r="B22" i="27"/>
  <c r="O18" i="26"/>
  <c r="L18" i="26"/>
  <c r="K18" i="26"/>
  <c r="J18" i="26"/>
  <c r="I18" i="26"/>
  <c r="H18" i="26"/>
  <c r="F18" i="27"/>
  <c r="E18" i="27"/>
  <c r="D18" i="27"/>
  <c r="C18" i="27"/>
  <c r="B18" i="27"/>
  <c r="O17" i="26"/>
  <c r="H17" i="26"/>
  <c r="L17" i="26"/>
  <c r="K17" i="26"/>
  <c r="E17" i="26"/>
  <c r="J17" i="26"/>
  <c r="D17" i="26"/>
  <c r="I17" i="26"/>
  <c r="F17" i="27"/>
  <c r="E17" i="27"/>
  <c r="D17" i="27"/>
  <c r="C17" i="27"/>
  <c r="B17" i="27"/>
  <c r="O16" i="26"/>
  <c r="H16" i="26"/>
  <c r="L16" i="26"/>
  <c r="F16" i="26"/>
  <c r="K16" i="26"/>
  <c r="J16" i="26"/>
  <c r="I16" i="26"/>
  <c r="F16" i="27"/>
  <c r="E16" i="27"/>
  <c r="D16" i="27"/>
  <c r="C16" i="27"/>
  <c r="B16" i="27"/>
  <c r="O15" i="26"/>
  <c r="L15" i="26"/>
  <c r="K15" i="26"/>
  <c r="J15" i="26"/>
  <c r="I15" i="26"/>
  <c r="C15" i="26"/>
  <c r="H15" i="26"/>
  <c r="F15" i="27"/>
  <c r="E15" i="27"/>
  <c r="D15" i="27"/>
  <c r="C15" i="27"/>
  <c r="B15" i="27"/>
  <c r="O14" i="26"/>
  <c r="H14" i="26"/>
  <c r="L14" i="26"/>
  <c r="K14" i="26"/>
  <c r="J14" i="26"/>
  <c r="I14" i="26"/>
  <c r="F14" i="27"/>
  <c r="E14" i="27"/>
  <c r="D14" i="27"/>
  <c r="C14" i="27"/>
  <c r="B14" i="27"/>
  <c r="O13" i="26"/>
  <c r="L13" i="26"/>
  <c r="K13" i="26"/>
  <c r="E13" i="26"/>
  <c r="J13" i="26"/>
  <c r="I13" i="26"/>
  <c r="H13" i="26"/>
  <c r="F13" i="27"/>
  <c r="E13" i="27"/>
  <c r="D13" i="27"/>
  <c r="C13" i="27"/>
  <c r="B13" i="27"/>
  <c r="O12" i="26"/>
  <c r="L12" i="26"/>
  <c r="F12" i="26"/>
  <c r="K12" i="26"/>
  <c r="E12" i="26"/>
  <c r="J12" i="26"/>
  <c r="D12" i="26"/>
  <c r="I12" i="26"/>
  <c r="C12" i="26"/>
  <c r="H12" i="26"/>
  <c r="B16" i="28"/>
  <c r="F12" i="27"/>
  <c r="E12" i="27"/>
  <c r="D12" i="27"/>
  <c r="C12" i="27"/>
  <c r="B12" i="27"/>
  <c r="O11" i="26"/>
  <c r="H11" i="26"/>
  <c r="L11" i="26"/>
  <c r="F11" i="26"/>
  <c r="K11" i="26"/>
  <c r="J11" i="26"/>
  <c r="I11" i="26"/>
  <c r="F11" i="27"/>
  <c r="E11" i="27"/>
  <c r="D11" i="27"/>
  <c r="C11" i="27"/>
  <c r="B11" i="27"/>
  <c r="O10" i="26"/>
  <c r="L10" i="26"/>
  <c r="K10" i="26"/>
  <c r="J10" i="26"/>
  <c r="D10" i="26"/>
  <c r="I10" i="26"/>
  <c r="C10" i="26"/>
  <c r="H10" i="26"/>
  <c r="F10" i="27"/>
  <c r="E10" i="27"/>
  <c r="D10" i="27"/>
  <c r="C10" i="27"/>
  <c r="B10" i="27"/>
  <c r="O9" i="26"/>
  <c r="H9" i="26"/>
  <c r="E9" i="26"/>
  <c r="L9" i="26"/>
  <c r="F9" i="26"/>
  <c r="K9" i="26"/>
  <c r="J9" i="26"/>
  <c r="I9" i="26"/>
  <c r="F9" i="27"/>
  <c r="E9" i="27"/>
  <c r="D9" i="27"/>
  <c r="C9" i="27"/>
  <c r="B9" i="27"/>
  <c r="O8" i="26"/>
  <c r="L8" i="26"/>
  <c r="K8" i="26"/>
  <c r="J8" i="26"/>
  <c r="I8" i="26"/>
  <c r="H8" i="26"/>
  <c r="F8" i="27"/>
  <c r="E8" i="27"/>
  <c r="D8" i="27"/>
  <c r="C8" i="27"/>
  <c r="B8" i="27"/>
  <c r="W28" i="26"/>
  <c r="W27" i="26"/>
  <c r="W26" i="26"/>
  <c r="W25" i="26"/>
  <c r="W24" i="26"/>
  <c r="W23" i="26"/>
  <c r="W22" i="26"/>
  <c r="C18" i="26"/>
  <c r="F17" i="26"/>
  <c r="B15" i="26"/>
  <c r="F14" i="26"/>
  <c r="E14" i="26"/>
  <c r="D14" i="26"/>
  <c r="D13" i="26"/>
  <c r="C13" i="26"/>
  <c r="B13" i="26"/>
  <c r="E11" i="26"/>
  <c r="D11" i="26"/>
  <c r="C11" i="26"/>
  <c r="B10" i="26"/>
  <c r="E8" i="26"/>
  <c r="D8" i="26"/>
  <c r="C8" i="26"/>
  <c r="B8" i="26"/>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7" i="15"/>
  <c r="A8" i="15"/>
  <c r="A9" i="15"/>
  <c r="B129" i="16"/>
  <c r="G125" i="16"/>
  <c r="G124" i="16"/>
  <c r="G123" i="16"/>
  <c r="G122" i="16"/>
  <c r="G121" i="16"/>
  <c r="G120" i="16"/>
  <c r="G119" i="16"/>
  <c r="G118" i="16"/>
  <c r="G117" i="16"/>
  <c r="G116" i="16"/>
  <c r="G115" i="16"/>
  <c r="G114" i="16"/>
  <c r="G113" i="16"/>
  <c r="G112" i="16"/>
  <c r="G111" i="16"/>
  <c r="G110" i="16"/>
  <c r="G109" i="16"/>
  <c r="G108" i="16"/>
  <c r="G107" i="16"/>
  <c r="G106" i="16"/>
  <c r="G105" i="16"/>
  <c r="G104" i="16"/>
  <c r="G103" i="16"/>
  <c r="G102" i="16"/>
  <c r="G101" i="16"/>
  <c r="G100" i="16"/>
  <c r="G99" i="16"/>
  <c r="G98" i="16"/>
  <c r="G97" i="16"/>
  <c r="G96" i="16"/>
  <c r="G95" i="16"/>
  <c r="G94" i="16"/>
  <c r="G93" i="16"/>
  <c r="G92" i="16"/>
  <c r="G130" i="16"/>
  <c r="G91" i="16"/>
  <c r="G90" i="16"/>
  <c r="G89" i="16"/>
  <c r="G88" i="16"/>
  <c r="G87" i="16"/>
  <c r="G86" i="16"/>
  <c r="G85" i="16"/>
  <c r="G84" i="16"/>
  <c r="G83" i="16"/>
  <c r="G82" i="16"/>
  <c r="G81" i="16"/>
  <c r="G80" i="16"/>
  <c r="G79" i="16"/>
  <c r="G78" i="16"/>
  <c r="G76" i="16"/>
  <c r="G75" i="16"/>
  <c r="G74" i="16"/>
  <c r="G73" i="16"/>
  <c r="G72" i="16"/>
  <c r="G71" i="16"/>
  <c r="G70" i="16"/>
  <c r="G69" i="16"/>
  <c r="G68" i="16"/>
  <c r="G67" i="16"/>
  <c r="G66" i="16"/>
  <c r="G65" i="16"/>
  <c r="G64" i="16"/>
  <c r="G63" i="16"/>
  <c r="G62" i="16"/>
  <c r="G61" i="16"/>
  <c r="G60" i="16"/>
  <c r="G59" i="16"/>
  <c r="G58" i="16"/>
  <c r="G57" i="16"/>
  <c r="G56" i="16"/>
  <c r="G55" i="16"/>
  <c r="G54" i="16"/>
  <c r="G53" i="16"/>
  <c r="G52" i="16"/>
  <c r="G51" i="16"/>
  <c r="G50" i="16"/>
  <c r="G49" i="16"/>
  <c r="G48" i="16"/>
  <c r="G47" i="16"/>
  <c r="G46" i="16"/>
  <c r="G45" i="16"/>
  <c r="G44" i="16"/>
  <c r="G43" i="16"/>
  <c r="G129"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28" i="16"/>
  <c r="G10" i="16"/>
  <c r="G9" i="16"/>
  <c r="G8" i="16"/>
  <c r="G7" i="16"/>
  <c r="G77" i="16"/>
  <c r="F130" i="16"/>
  <c r="E130" i="16"/>
  <c r="D130" i="16"/>
  <c r="C130" i="16"/>
  <c r="F129" i="16"/>
  <c r="E129" i="16"/>
  <c r="D129" i="16"/>
  <c r="C129" i="16"/>
  <c r="F128" i="16"/>
  <c r="E128" i="16"/>
  <c r="D128" i="16"/>
  <c r="C128" i="16"/>
  <c r="B128" i="16"/>
  <c r="B130" i="16"/>
  <c r="A121" i="16"/>
  <c r="A122" i="16"/>
  <c r="A123" i="16"/>
  <c r="A124" i="16"/>
  <c r="A125"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C32" i="6"/>
  <c r="C34" i="6"/>
  <c r="C33" i="6"/>
  <c r="C31" i="6"/>
  <c r="E16" i="26"/>
  <c r="B31" i="28"/>
  <c r="D16" i="26"/>
  <c r="C16" i="26"/>
  <c r="B16" i="26"/>
  <c r="F18" i="26"/>
  <c r="B35" i="28"/>
  <c r="B36" i="28"/>
  <c r="E18" i="26"/>
  <c r="B18" i="26"/>
  <c r="F15" i="26"/>
  <c r="B29" i="28"/>
  <c r="F8" i="26"/>
  <c r="D9" i="26"/>
  <c r="B11" i="26"/>
  <c r="B4" i="28"/>
  <c r="B10" i="28"/>
  <c r="B25" i="28"/>
  <c r="C14" i="26"/>
  <c r="B14" i="26"/>
  <c r="D15" i="26"/>
  <c r="C17" i="26"/>
  <c r="B17" i="26"/>
  <c r="D18" i="26"/>
  <c r="F10" i="26"/>
  <c r="E10" i="26"/>
  <c r="B21" i="28"/>
  <c r="F13" i="26"/>
  <c r="E15" i="26"/>
  <c r="C9" i="26"/>
  <c r="B9" i="26"/>
  <c r="B12" i="26"/>
</calcChain>
</file>

<file path=xl/sharedStrings.xml><?xml version="1.0" encoding="utf-8"?>
<sst xmlns="http://schemas.openxmlformats.org/spreadsheetml/2006/main" count="184" uniqueCount="141">
  <si>
    <t>Voir texte de l'annexe pour les références bibliographiques complètes liées à ces estimations</t>
  </si>
  <si>
    <t>Données utilisées pour le graphique sur l'espérance de vie et l'alaphabétisation dans le monde 1820-2015</t>
  </si>
  <si>
    <t>Espérance de vie à la naissance</t>
  </si>
  <si>
    <t xml:space="preserve">Sources: </t>
  </si>
  <si>
    <t>1820-Afrique subsaharienne</t>
  </si>
  <si>
    <t>1820-Europe occidentale</t>
  </si>
  <si>
    <t>2020-Europe occidentale</t>
  </si>
  <si>
    <t>2020-Afrique subsaharienne</t>
  </si>
  <si>
    <t>EV naissance</t>
  </si>
  <si>
    <t>EV un an</t>
  </si>
  <si>
    <t>(see detailed computations in OECDHawWasLife.xlsx, sheet Table 6.2)</t>
  </si>
  <si>
    <r>
      <rPr>
        <b/>
        <sz val="12"/>
        <rFont val="Arial"/>
        <family val="2"/>
      </rPr>
      <t>Espérances de vie</t>
    </r>
    <r>
      <rPr>
        <sz val="12"/>
        <rFont val="Arial"/>
        <family val="2"/>
      </rPr>
      <t>: calculs à partir de "How was life? Global well-being since 1820", OECD 2014 p.108-111, Table 6.2, Figure 6.2</t>
    </r>
  </si>
  <si>
    <t>(voir aussi fichiers dans les répertoires ClioInfra et DataEduc/Unesco)</t>
  </si>
  <si>
    <t>Espérance de vie à un an</t>
  </si>
  <si>
    <t>Taux d'alphabétisation</t>
  </si>
  <si>
    <t>(voir aussi fichiers dans les répertoires ClioInfra)</t>
  </si>
  <si>
    <t>(see detailed computations in OECDHawWasLife.xlsx, sheet Figure 5.1)</t>
  </si>
  <si>
    <r>
      <rPr>
        <b/>
        <sz val="12"/>
        <rFont val="Arial"/>
        <family val="2"/>
      </rPr>
      <t>Taux d'alphabétisation</t>
    </r>
    <r>
      <rPr>
        <sz val="12"/>
        <rFont val="Arial"/>
        <family val="2"/>
      </rPr>
      <t>: calculs à partir de "How was life? Global well-being since 1820", OECD 2014 p.94-95, Figure 5.1</t>
    </r>
  </si>
  <si>
    <t>Sources:</t>
  </si>
  <si>
    <t>Part du top 10% dans le revenu total (2018)</t>
  </si>
  <si>
    <t>Europe</t>
  </si>
  <si>
    <t>Chine</t>
  </si>
  <si>
    <t>Russie</t>
  </si>
  <si>
    <t>Etats-Unis</t>
  </si>
  <si>
    <t>Inde</t>
  </si>
  <si>
    <t>World Inequality Report 2018, Figure E1</t>
  </si>
  <si>
    <t>Year</t>
  </si>
  <si>
    <t>Dernière année disponible (2018, 2017 ou 2016)</t>
  </si>
  <si>
    <t xml:space="preserve">Données utilisées pour le graphique sur l'inégalité dans les différentes régions du monde en 2018 </t>
  </si>
  <si>
    <t>Sauf Etats-Unis (Etats-Unis et non Canada)</t>
  </si>
  <si>
    <t xml:space="preserve">Données utilisées pour le graphique sur l'évolution de inégalité dans les différentes régions du monde 1980-2018 </t>
  </si>
  <si>
    <t xml:space="preserve">Part du top 10% dans le revenu total </t>
  </si>
  <si>
    <t>Income group</t>
  </si>
  <si>
    <t>Cumulative Growth Rate</t>
  </si>
  <si>
    <t>Source: World inequality report 2018, figure E4</t>
  </si>
  <si>
    <t>France</t>
  </si>
  <si>
    <t>Germany</t>
  </si>
  <si>
    <t>Séries de données pour la courbe de l'éléphant, 1980-2018</t>
  </si>
  <si>
    <t>Parent Income Rank</t>
  </si>
  <si>
    <t>College Attendance Rates</t>
  </si>
  <si>
    <t>US</t>
  </si>
  <si>
    <t>UK</t>
  </si>
  <si>
    <t>Japan</t>
  </si>
  <si>
    <t>Average</t>
  </si>
  <si>
    <t>Top marginal income tax rate in rich countries, 1900-2018</t>
  </si>
  <si>
    <t>Données utilisées pour le graphique sur le taux marginal supérieur de l'impot sur le revenu</t>
  </si>
  <si>
    <t>Source: WIR 2018, Figure 5.2.2. , mise à jour pour 2018</t>
  </si>
  <si>
    <t>1932-1980</t>
  </si>
  <si>
    <t>1980-2018</t>
  </si>
  <si>
    <t>1900-1932</t>
  </si>
  <si>
    <t>Données utilisées pour le graphique sur l'accès aux universités aux Etats-Unis</t>
  </si>
  <si>
    <t>Source: WIR 2018, Figure 5.4.1.  College attendance rates and parent income rank in the US (Chetty-Saez, Equal opportunity project)</t>
  </si>
  <si>
    <t>Russie: top 10% share augmentée de 5 points sur 1980-1991 (et bottom 50% share abaissée de 5 points) pour prendre en compte les avantages en nature</t>
  </si>
  <si>
    <t>Sauf Moyen-Orient: estimation révisée issue de Alvaredo-Assouad-Piketty 2018</t>
  </si>
  <si>
    <t>controles âge, sexe, revenu, race</t>
  </si>
  <si>
    <t>Année</t>
  </si>
  <si>
    <t>after controls sexe, age, income, wealth</t>
  </si>
  <si>
    <t>FR: Vote gauche: t10 - b90 education</t>
  </si>
  <si>
    <t>controles âge, sexe, diplome, race</t>
  </si>
  <si>
    <t>Tableau S1.2a. La répartition de la population mondiale, 0-2012 (séries utilisées pour les graphiques 1.2 et S1.2)</t>
  </si>
  <si>
    <t>Tableau S1.2b. Données détaillées sur la répartition de la population mondiale, 0-2012</t>
  </si>
  <si>
    <t>Population mondiale</t>
  </si>
  <si>
    <t>Amérique</t>
  </si>
  <si>
    <t>Afrique</t>
  </si>
  <si>
    <t>Asie</t>
  </si>
  <si>
    <t>Population mondiale (millions)</t>
  </si>
  <si>
    <t>Europe de l'Ouest</t>
  </si>
  <si>
    <t>Europe de l'Est</t>
  </si>
  <si>
    <t>Russie (+Ukraine/ Biélorussie/ Moldavie)</t>
  </si>
  <si>
    <t>Amérique du Nord</t>
  </si>
  <si>
    <t>Amérique Latine</t>
  </si>
  <si>
    <t>Afrique du Nord</t>
  </si>
  <si>
    <t>Afrique Sub-saharienne</t>
  </si>
  <si>
    <t>Japon</t>
  </si>
  <si>
    <t>Australie/NZ</t>
  </si>
  <si>
    <t>Moyen Orient (y.c. Turquie)</t>
  </si>
  <si>
    <t>Asie Centrale</t>
  </si>
  <si>
    <t>Autres pays d'Asie</t>
  </si>
  <si>
    <t>Source: Calculs de l'auteur à partir des séries historiques de Angus Maddison, "Historical statistics of the world economy 1-2008" (February 2010) et des séries Nations Unies/Banque Mondiale pour la période 1990-2012 (Octobre 2012). La Russie a été incluse dans l'Europe, et les anciennes républiques d'Asie centrale et l'Océanie dans l'Asie. Tous les détails sont donnés dans le fichier excel suivant: MaddisonWorldGDPSeries1to2008.xls, feuille "CorrectedSummaryTables". Le lien vers ce fichier a été rompu le 8-2-2013. Voir ce fichier pour modifications et mises à jour.</t>
  </si>
  <si>
    <t>Tableau S1.3a. Le PIB par habitant 0-2012 (données utilisées sur les graphiques 1.3 et S1.3)</t>
  </si>
  <si>
    <t>Tableau S1.3b: Données détaillées sur le PIB par habitant, 0-2012</t>
  </si>
  <si>
    <t xml:space="preserve">Production mondiale par habitant </t>
  </si>
  <si>
    <t>Europe + Amérique</t>
  </si>
  <si>
    <t>Asie + Afrique</t>
  </si>
  <si>
    <t>Production mondiale par habitant (€ 2012) (PPP)</t>
  </si>
  <si>
    <t>Source: Calculs de l'auteur à partir des séries historiques de Angus Maddison, "Historical statistics of the world economy 1-2008" (February 2010) et des séries officielles Nations Unies/Banque Mondiale pour la période 1990-2012 (Octobre 2012). La Russie a été incluse dans l'Europe, et les anciennes républiques d'Asie centrale et l'Océanie dans l'Asie. Calculs réalisés à partir des séries de PIB et population des deux tableaux précédents (voir formules)</t>
  </si>
  <si>
    <t>Données utilisées pour le graphique sur la population et le revenu moyen dans le monde 1700-2020</t>
  </si>
  <si>
    <t>(feuille reprise directement de T. Piketty, Le capital au 21e siècle, 2013, Chapitre1TablauxGraphiques.xlsx, Tableau S1.2)</t>
  </si>
  <si>
    <t>(feuille reprise directement de T. Piketty, Le capital au 21e siècle, 2013, Chapitre1TablauxGraphiques.xlsx, Tableau S1.3)</t>
  </si>
  <si>
    <t>Calculs à partir des séries de population et de revenu national WID.world et UN/WB/Maddison</t>
  </si>
  <si>
    <t>Croissance population mondiale 2012-2020</t>
  </si>
  <si>
    <t>Inflation en euros 2012-2020</t>
  </si>
  <si>
    <t>Croissance revenu moyen 2012-2020</t>
  </si>
  <si>
    <t>Hypothèses sous-jacentes à la mise à jour 2010-2020 (voir Le capital au 21e siècle, 2013, Chapitre2TableauxGraphiques.xlsx, Tableaux 2.5 et S2.2):</t>
  </si>
  <si>
    <t>Population mondiale (en milliards d'habitants)</t>
  </si>
  <si>
    <t>Revenu moyen par mois et par habitant (en euros 2020)</t>
  </si>
  <si>
    <t>Voir également World Inequality Report 2018, Table 2.2.1: revenu moyen par adulte = 1340 euros en 2016 (cohérent avec revenu moyen par adulte donné ici)</t>
  </si>
  <si>
    <t>Détail des données utilisées pour le graphique sur la population et le revenu moyen dans le monde 1700-2020</t>
  </si>
  <si>
    <t>(see formulas and links to sheets with detailed series, themselves borrowed T. Piketty, Le capital au 21e siècle, 2013, Chapitre1TableauxGraphiques.xlsx)</t>
  </si>
  <si>
    <r>
      <t xml:space="preserve">Japon    (top 1%) </t>
    </r>
    <r>
      <rPr>
        <sz val="12"/>
        <rFont val="Arial"/>
        <family val="2"/>
      </rPr>
      <t>(série annuelle)</t>
    </r>
  </si>
  <si>
    <r>
      <t xml:space="preserve">Japon            (top 10%) </t>
    </r>
    <r>
      <rPr>
        <sz val="12"/>
        <rFont val="Arial Narrow"/>
        <family val="2"/>
      </rPr>
      <t>(moyennes mobiles quinquenalles)</t>
    </r>
  </si>
  <si>
    <r>
      <t xml:space="preserve">Japon    (top 10%) </t>
    </r>
    <r>
      <rPr>
        <sz val="12"/>
        <rFont val="Arial"/>
        <family val="2"/>
      </rPr>
      <t>(série annuelle)</t>
    </r>
  </si>
  <si>
    <r>
      <t xml:space="preserve">Suède    (top 1%) </t>
    </r>
    <r>
      <rPr>
        <sz val="12"/>
        <rFont val="Arial"/>
        <family val="2"/>
      </rPr>
      <t>(série annuelle)</t>
    </r>
  </si>
  <si>
    <r>
      <t xml:space="preserve">Suède    (top 10%) </t>
    </r>
    <r>
      <rPr>
        <sz val="12"/>
        <rFont val="Arial"/>
        <family val="2"/>
      </rPr>
      <t>(série annuelle)</t>
    </r>
  </si>
  <si>
    <r>
      <t xml:space="preserve">Allemagne (top 1%) </t>
    </r>
    <r>
      <rPr>
        <sz val="12"/>
        <rFont val="Arial"/>
        <family val="2"/>
      </rPr>
      <t>(série annuelle)</t>
    </r>
  </si>
  <si>
    <r>
      <t xml:space="preserve">Allemagne (top 10%) </t>
    </r>
    <r>
      <rPr>
        <sz val="12"/>
        <rFont val="Arial"/>
        <family val="2"/>
      </rPr>
      <t>(série annuelle)</t>
    </r>
  </si>
  <si>
    <r>
      <t xml:space="preserve">U.K.           (top 1%) </t>
    </r>
    <r>
      <rPr>
        <sz val="12"/>
        <rFont val="Arial"/>
        <family val="2"/>
      </rPr>
      <t>(série annuelle)</t>
    </r>
  </si>
  <si>
    <r>
      <t xml:space="preserve">U.K.           (top 10%) </t>
    </r>
    <r>
      <rPr>
        <sz val="12"/>
        <rFont val="Arial"/>
        <family val="2"/>
      </rPr>
      <t>(série annuelle)</t>
    </r>
  </si>
  <si>
    <r>
      <t xml:space="preserve">France (top 1%)         </t>
    </r>
    <r>
      <rPr>
        <sz val="12"/>
        <rFont val="Arial"/>
        <family val="2"/>
      </rPr>
      <t>(série annuelle)</t>
    </r>
  </si>
  <si>
    <r>
      <t xml:space="preserve">France (top 10%) </t>
    </r>
    <r>
      <rPr>
        <sz val="12"/>
        <rFont val="Arial"/>
        <family val="2"/>
      </rPr>
      <t>(série annuelle)</t>
    </r>
  </si>
  <si>
    <r>
      <t xml:space="preserve">Europe (top 1%) </t>
    </r>
    <r>
      <rPr>
        <sz val="12"/>
        <rFont val="Arial"/>
        <family val="2"/>
      </rPr>
      <t>(série annuelle) (UK-FR-AL-SU)</t>
    </r>
  </si>
  <si>
    <r>
      <t xml:space="preserve">Europe (top 10%) </t>
    </r>
    <r>
      <rPr>
        <sz val="12"/>
        <rFont val="Arial Narrow"/>
        <family val="2"/>
      </rPr>
      <t>(moyennes mobiles quinquenalles)</t>
    </r>
    <r>
      <rPr>
        <sz val="12"/>
        <rFont val="Arial"/>
        <family val="2"/>
      </rPr>
      <t xml:space="preserve"> (UK-FR-AL-SU)</t>
    </r>
  </si>
  <si>
    <r>
      <t xml:space="preserve">Europe (top 10%) </t>
    </r>
    <r>
      <rPr>
        <sz val="12"/>
        <rFont val="Arial"/>
        <family val="2"/>
      </rPr>
      <t>(série annuelle) (UK-FR-AL-SU)</t>
    </r>
  </si>
  <si>
    <r>
      <t xml:space="preserve">U.S.              (top 1%) </t>
    </r>
    <r>
      <rPr>
        <sz val="12"/>
        <rFont val="Arial"/>
        <family val="2"/>
      </rPr>
      <t>(série annuelle)</t>
    </r>
  </si>
  <si>
    <r>
      <t xml:space="preserve">U.S.              (top 10%) </t>
    </r>
    <r>
      <rPr>
        <sz val="12"/>
        <rFont val="Arial Narrow"/>
        <family val="2"/>
      </rPr>
      <t>(moyennes mobiles quinquenalles)</t>
    </r>
  </si>
  <si>
    <r>
      <t xml:space="preserve">U.S.              (top 10%) </t>
    </r>
    <r>
      <rPr>
        <sz val="12"/>
        <rFont val="Arial"/>
        <family val="2"/>
      </rPr>
      <t>(série annuelle)</t>
    </r>
  </si>
  <si>
    <r>
      <t xml:space="preserve">Séries utilisés sur la part du top 10% et du top 1% dans le revenu total </t>
    </r>
    <r>
      <rPr>
        <sz val="12"/>
        <rFont val="Arial"/>
        <family val="2"/>
      </rPr>
      <t xml:space="preserve">(calculs de l'auteur à partir des séries WID.world) </t>
    </r>
  </si>
  <si>
    <t>Données utilisées pour le graphique sur l'inégalité des revenus en Europe, aux Etats-Unis et au Japon 1900-2015 (séries copiées depuis DataG10.1 le 9-1-2019)</t>
  </si>
  <si>
    <t>World Inequality Report 2018, Figure E2, with the following exceptions:</t>
  </si>
  <si>
    <t>Europe (west+east): new series from Blanchet-Chancel-Gethin 2019</t>
  </si>
  <si>
    <t xml:space="preserve">Europe </t>
  </si>
  <si>
    <t>Sauf Europe (west+east): new series from Blanchet-Chancel-Gethin 2019</t>
  </si>
  <si>
    <t>USA</t>
  </si>
  <si>
    <t>Vote dem:     t10 - b90 revenu (no control)</t>
  </si>
  <si>
    <t>FR: Vote gauche: t10 - b90 revenu</t>
  </si>
  <si>
    <t>Vote dem:     top10 vs bottom90 éducation (no control)</t>
  </si>
  <si>
    <t>after controls sexe, age, education, wealth</t>
  </si>
  <si>
    <t>Séries de données utilisées pour le graphique sur la transformation du conflit politique (tables US1 et FR5 de Piketty2018AppendixUS.xlsx et Piketty2018AppendixFrance.xlsx)</t>
  </si>
  <si>
    <t>T. Piketty, Capital and ideology, HUP 2020</t>
  </si>
  <si>
    <t>Tables and figures from the introduction</t>
  </si>
  <si>
    <t>Beware: the estimates presented in this folder are fragile and ought to be interpreted with care</t>
  </si>
  <si>
    <t>See text of the chapter for an interpretative discussion</t>
  </si>
  <si>
    <t>See texte of the appendix for full biblographical references in relation to these estimates</t>
  </si>
  <si>
    <t>China</t>
  </si>
  <si>
    <t>Russia</t>
  </si>
  <si>
    <t>United States</t>
  </si>
  <si>
    <t>Subsaharan Africa</t>
  </si>
  <si>
    <t>India</t>
  </si>
  <si>
    <t>Brasil</t>
  </si>
  <si>
    <t>Middle East</t>
  </si>
  <si>
    <t>(last revised: 2/8/2019)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</si>
</sst>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000"/>
  </numFmts>
  <fonts count="15" x14ac:knownFonts="1">
    <font>
      <sz val="11"/>
      <color theme="1"/>
      <name val="Calibri"/>
      <family val="2"/>
      <scheme val="minor"/>
    </font>
    <font>
      <sz val="12"/>
      <name val="Arial"/>
      <family val="2"/>
    </font>
    <font>
      <sz val="12"/>
      <color theme="1"/>
      <name val="Arial"/>
      <family val="2"/>
    </font>
    <font>
      <sz val="12"/>
      <color theme="1"/>
      <name val="Arial"/>
      <family val="2"/>
    </font>
    <font>
      <b/>
      <sz val="12"/>
      <color theme="1"/>
      <name val="Arial"/>
      <family val="2"/>
    </font>
    <font>
      <sz val="12"/>
      <color theme="1"/>
      <name val="Calibri"/>
      <family val="2"/>
      <scheme val="minor"/>
    </font>
    <font>
      <sz val="10"/>
      <name val="Arial"/>
      <family val="2"/>
    </font>
    <font>
      <sz val="12"/>
      <name val="Arial"/>
      <family val="2"/>
    </font>
    <font>
      <b/>
      <sz val="12"/>
      <name val="Arial"/>
      <family val="2"/>
    </font>
    <font>
      <sz val="11"/>
      <color theme="1"/>
      <name val="Calibri"/>
      <family val="2"/>
      <scheme val="minor"/>
    </font>
    <font>
      <b/>
      <sz val="14"/>
      <name val="Arial"/>
      <family val="2"/>
    </font>
    <font>
      <sz val="11"/>
      <color theme="1"/>
      <name val="Arial"/>
      <family val="2"/>
    </font>
    <font>
      <sz val="10"/>
      <name val="Arial"/>
      <family val="2"/>
    </font>
    <font>
      <b/>
      <sz val="10"/>
      <name val="Arial"/>
      <family val="2"/>
    </font>
    <font>
      <sz val="12"/>
      <name val="Arial Narrow"/>
      <family val="2"/>
    </font>
  </fonts>
  <fills count="2">
    <fill>
      <patternFill patternType="none"/>
    </fill>
    <fill>
      <patternFill patternType="gray125"/>
    </fill>
  </fills>
  <borders count="31">
    <border>
      <left/>
      <right/>
      <top/>
      <bottom/>
      <diagonal/>
    </border>
    <border>
      <left/>
      <right style="thick">
        <color auto="1"/>
      </right>
      <top/>
      <bottom style="thick">
        <color auto="1"/>
      </bottom>
      <diagonal/>
    </border>
    <border>
      <left/>
      <right/>
      <top/>
      <bottom style="thick">
        <color auto="1"/>
      </bottom>
      <diagonal/>
    </border>
    <border>
      <left style="thick">
        <color auto="1"/>
      </left>
      <right/>
      <top/>
      <bottom style="thick">
        <color auto="1"/>
      </bottom>
      <diagonal/>
    </border>
    <border>
      <left/>
      <right style="thick">
        <color auto="1"/>
      </right>
      <top/>
      <bottom/>
      <diagonal/>
    </border>
    <border>
      <left/>
      <right style="thick">
        <color auto="1"/>
      </right>
      <top style="thick">
        <color auto="1"/>
      </top>
      <bottom/>
      <diagonal/>
    </border>
    <border>
      <left/>
      <right/>
      <top style="thick">
        <color auto="1"/>
      </top>
      <bottom/>
      <diagonal/>
    </border>
    <border>
      <left style="thick">
        <color auto="1"/>
      </left>
      <right/>
      <top style="thick">
        <color auto="1"/>
      </top>
      <bottom/>
      <diagonal/>
    </border>
    <border>
      <left style="thick">
        <color auto="1"/>
      </left>
      <right style="thick">
        <color auto="1"/>
      </right>
      <top/>
      <bottom style="thick">
        <color auto="1"/>
      </bottom>
      <diagonal/>
    </border>
    <border>
      <left style="thick">
        <color auto="1"/>
      </left>
      <right/>
      <top/>
      <bottom/>
      <diagonal/>
    </border>
    <border>
      <left style="thick">
        <color auto="1"/>
      </left>
      <right style="thick">
        <color auto="1"/>
      </right>
      <top/>
      <bottom/>
      <diagonal/>
    </border>
    <border>
      <left/>
      <right/>
      <top style="thin">
        <color theme="4"/>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right style="thin">
        <color indexed="64"/>
      </right>
      <top style="thick">
        <color indexed="64"/>
      </top>
      <bottom/>
      <diagonal/>
    </border>
    <border>
      <left style="thin">
        <color indexed="64"/>
      </left>
      <right/>
      <top style="thick">
        <color indexed="64"/>
      </top>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s>
  <cellStyleXfs count="10">
    <xf numFmtId="0" fontId="0" fillId="0" borderId="0"/>
    <xf numFmtId="0" fontId="5" fillId="0" borderId="0"/>
    <xf numFmtId="0" fontId="6" fillId="0" borderId="0"/>
    <xf numFmtId="9" fontId="9" fillId="0" borderId="0" applyFont="0" applyFill="0" applyBorder="0" applyAlignment="0" applyProtection="0"/>
    <xf numFmtId="0" fontId="6" fillId="0" borderId="0"/>
    <xf numFmtId="9" fontId="6" fillId="0" borderId="0" applyFont="0" applyFill="0" applyBorder="0" applyAlignment="0" applyProtection="0"/>
    <xf numFmtId="0" fontId="12" fillId="0" borderId="0"/>
    <xf numFmtId="0" fontId="12" fillId="0" borderId="0"/>
    <xf numFmtId="0" fontId="6" fillId="0" borderId="0"/>
    <xf numFmtId="9" fontId="6" fillId="0" borderId="0" applyFont="0" applyFill="0" applyBorder="0" applyAlignment="0" applyProtection="0"/>
  </cellStyleXfs>
  <cellXfs count="157">
    <xf numFmtId="0" fontId="0" fillId="0" borderId="0" xfId="0"/>
    <xf numFmtId="0" fontId="3" fillId="0" borderId="0" xfId="0" applyFont="1"/>
    <xf numFmtId="0" fontId="4" fillId="0" borderId="0" xfId="0" applyFont="1"/>
    <xf numFmtId="0" fontId="6" fillId="0" borderId="0" xfId="2"/>
    <xf numFmtId="9" fontId="7" fillId="0" borderId="0" xfId="2" applyNumberFormat="1" applyFont="1"/>
    <xf numFmtId="0" fontId="7" fillId="0" borderId="0" xfId="2" applyFont="1"/>
    <xf numFmtId="0" fontId="7" fillId="0" borderId="0" xfId="2" applyFont="1" applyAlignment="1">
      <alignment wrapText="1"/>
    </xf>
    <xf numFmtId="0" fontId="8" fillId="0" borderId="0" xfId="2" applyFont="1"/>
    <xf numFmtId="164" fontId="7" fillId="0" borderId="0" xfId="2" applyNumberFormat="1" applyFont="1" applyAlignment="1">
      <alignment horizontal="center"/>
    </xf>
    <xf numFmtId="9" fontId="7" fillId="0" borderId="0" xfId="2" applyNumberFormat="1" applyFont="1" applyAlignment="1">
      <alignment horizontal="center"/>
    </xf>
    <xf numFmtId="0" fontId="3" fillId="0" borderId="0" xfId="0" applyFont="1" applyAlignment="1">
      <alignment horizontal="center" vertical="center"/>
    </xf>
    <xf numFmtId="0" fontId="3" fillId="0" borderId="0" xfId="0" applyFont="1" applyAlignment="1">
      <alignment horizontal="center"/>
    </xf>
    <xf numFmtId="165" fontId="3" fillId="0" borderId="1" xfId="0" applyNumberFormat="1" applyFont="1" applyBorder="1" applyAlignment="1">
      <alignment horizontal="center"/>
    </xf>
    <xf numFmtId="165" fontId="3" fillId="0" borderId="2" xfId="0" applyNumberFormat="1" applyFont="1" applyBorder="1" applyAlignment="1">
      <alignment horizontal="center"/>
    </xf>
    <xf numFmtId="165" fontId="3" fillId="0" borderId="3" xfId="0" applyNumberFormat="1" applyFont="1" applyBorder="1" applyAlignment="1">
      <alignment horizontal="center"/>
    </xf>
    <xf numFmtId="0" fontId="3" fillId="0" borderId="5" xfId="0" applyFont="1" applyBorder="1"/>
    <xf numFmtId="0" fontId="3" fillId="0" borderId="6" xfId="0" applyFont="1" applyBorder="1"/>
    <xf numFmtId="0" fontId="3" fillId="0" borderId="7" xfId="0" applyFont="1" applyBorder="1"/>
    <xf numFmtId="0" fontId="7" fillId="0" borderId="0" xfId="0" applyFont="1" applyFill="1" applyAlignment="1">
      <alignment horizontal="center" vertical="center"/>
    </xf>
    <xf numFmtId="0" fontId="7" fillId="0" borderId="0" xfId="0" applyFont="1" applyAlignment="1">
      <alignment horizontal="center" vertical="center"/>
    </xf>
    <xf numFmtId="0" fontId="3" fillId="0" borderId="0" xfId="0" applyFont="1" applyAlignment="1">
      <alignment horizontal="left" vertical="center"/>
    </xf>
    <xf numFmtId="0" fontId="7" fillId="0" borderId="4" xfId="0" applyFont="1" applyBorder="1" applyAlignment="1">
      <alignment horizontal="center" vertical="center"/>
    </xf>
    <xf numFmtId="165" fontId="3" fillId="0" borderId="0" xfId="0" applyNumberFormat="1" applyFont="1" applyAlignment="1">
      <alignment horizontal="center"/>
    </xf>
    <xf numFmtId="0" fontId="4" fillId="0" borderId="0" xfId="1" applyFont="1"/>
    <xf numFmtId="0" fontId="5" fillId="0" borderId="0" xfId="1"/>
    <xf numFmtId="0" fontId="3" fillId="0" borderId="0" xfId="1" applyFont="1" applyAlignment="1">
      <alignment horizontal="center" vertical="center"/>
    </xf>
    <xf numFmtId="0" fontId="3" fillId="0" borderId="0" xfId="1" applyFont="1"/>
    <xf numFmtId="9" fontId="3" fillId="0" borderId="0" xfId="3" applyFont="1" applyAlignment="1">
      <alignment horizontal="center"/>
    </xf>
    <xf numFmtId="0" fontId="6" fillId="0" borderId="0" xfId="4"/>
    <xf numFmtId="0" fontId="8" fillId="0" borderId="0" xfId="4" applyFont="1"/>
    <xf numFmtId="0" fontId="7" fillId="0" borderId="0" xfId="4" applyFont="1" applyBorder="1" applyAlignment="1">
      <alignment horizontal="center"/>
    </xf>
    <xf numFmtId="0" fontId="7" fillId="0" borderId="9" xfId="4" applyFont="1" applyBorder="1"/>
    <xf numFmtId="0" fontId="8" fillId="0" borderId="0" xfId="4" applyFont="1" applyBorder="1" applyAlignment="1">
      <alignment horizontal="center" vertical="center" wrapText="1"/>
    </xf>
    <xf numFmtId="0" fontId="4" fillId="0" borderId="11" xfId="1" applyFont="1" applyBorder="1"/>
    <xf numFmtId="0" fontId="11" fillId="0" borderId="0" xfId="1" applyFont="1"/>
    <xf numFmtId="166" fontId="3" fillId="0" borderId="0" xfId="1" applyNumberFormat="1" applyFont="1" applyAlignment="1">
      <alignment horizontal="center" vertical="center"/>
    </xf>
    <xf numFmtId="0" fontId="8" fillId="0" borderId="0" xfId="4" applyFont="1" applyAlignment="1">
      <alignment vertical="center"/>
    </xf>
    <xf numFmtId="0" fontId="6" fillId="0" borderId="0" xfId="4" applyAlignment="1">
      <alignment horizontal="center" vertical="center"/>
    </xf>
    <xf numFmtId="0" fontId="7" fillId="0" borderId="15" xfId="4" applyFont="1" applyBorder="1" applyAlignment="1">
      <alignment horizontal="center" vertical="center" wrapText="1"/>
    </xf>
    <xf numFmtId="0" fontId="7" fillId="0" borderId="16" xfId="4" applyFont="1" applyBorder="1" applyAlignment="1">
      <alignment horizontal="center"/>
    </xf>
    <xf numFmtId="9" fontId="7" fillId="0" borderId="16" xfId="4" applyNumberFormat="1" applyFont="1" applyBorder="1" applyAlignment="1">
      <alignment horizontal="center"/>
    </xf>
    <xf numFmtId="9" fontId="7" fillId="0" borderId="0" xfId="4" applyNumberFormat="1" applyFont="1" applyBorder="1" applyAlignment="1">
      <alignment horizontal="center"/>
    </xf>
    <xf numFmtId="0" fontId="7" fillId="0" borderId="10" xfId="4" applyFont="1" applyBorder="1" applyAlignment="1">
      <alignment horizontal="center"/>
    </xf>
    <xf numFmtId="9" fontId="7" fillId="0" borderId="10" xfId="4" applyNumberFormat="1" applyFont="1" applyBorder="1" applyAlignment="1">
      <alignment horizontal="center"/>
    </xf>
    <xf numFmtId="9" fontId="6" fillId="0" borderId="0" xfId="4" applyNumberFormat="1"/>
    <xf numFmtId="0" fontId="6" fillId="0" borderId="0" xfId="4" applyAlignment="1">
      <alignment horizontal="left"/>
    </xf>
    <xf numFmtId="9" fontId="7" fillId="0" borderId="0" xfId="4" applyNumberFormat="1" applyFont="1" applyAlignment="1">
      <alignment horizontal="center"/>
    </xf>
    <xf numFmtId="0" fontId="7" fillId="0" borderId="0" xfId="4" applyFont="1" applyAlignment="1">
      <alignment horizontal="center"/>
    </xf>
    <xf numFmtId="0" fontId="3" fillId="0" borderId="9" xfId="0" applyFont="1" applyBorder="1" applyAlignment="1">
      <alignment horizontal="center"/>
    </xf>
    <xf numFmtId="9" fontId="3" fillId="0" borderId="0" xfId="0" applyNumberFormat="1" applyFont="1" applyAlignment="1">
      <alignment horizontal="center"/>
    </xf>
    <xf numFmtId="165" fontId="3" fillId="0" borderId="10" xfId="0" applyNumberFormat="1" applyFont="1" applyBorder="1" applyAlignment="1">
      <alignment horizontal="center"/>
    </xf>
    <xf numFmtId="9" fontId="3" fillId="0" borderId="0" xfId="0" applyNumberFormat="1" applyFont="1" applyBorder="1" applyAlignment="1">
      <alignment horizontal="center"/>
    </xf>
    <xf numFmtId="9" fontId="3" fillId="0" borderId="9" xfId="0" applyNumberFormat="1" applyFont="1" applyBorder="1" applyAlignment="1">
      <alignment horizontal="center"/>
    </xf>
    <xf numFmtId="0" fontId="0" fillId="0" borderId="0" xfId="0" applyBorder="1"/>
    <xf numFmtId="0" fontId="3" fillId="0" borderId="7" xfId="0" applyFont="1" applyBorder="1" applyAlignment="1">
      <alignment horizontal="center"/>
    </xf>
    <xf numFmtId="0" fontId="3" fillId="0" borderId="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3" xfId="0" applyFont="1" applyBorder="1" applyAlignment="1">
      <alignment horizontal="center"/>
    </xf>
    <xf numFmtId="0" fontId="3" fillId="0" borderId="0" xfId="0" applyFont="1" applyAlignment="1">
      <alignment horizontal="left"/>
    </xf>
    <xf numFmtId="0" fontId="0" fillId="0" borderId="9" xfId="0" applyBorder="1"/>
    <xf numFmtId="0" fontId="4" fillId="0" borderId="0" xfId="0" applyFont="1" applyAlignment="1">
      <alignment horizontal="left"/>
    </xf>
    <xf numFmtId="0" fontId="12" fillId="0" borderId="0" xfId="6"/>
    <xf numFmtId="167" fontId="13" fillId="0" borderId="0" xfId="6" applyNumberFormat="1" applyFont="1"/>
    <xf numFmtId="0" fontId="13" fillId="0" borderId="0" xfId="6" applyFont="1"/>
    <xf numFmtId="0" fontId="8" fillId="0" borderId="0" xfId="6" applyFont="1" applyBorder="1" applyAlignment="1">
      <alignment horizontal="center" vertical="center" wrapText="1"/>
    </xf>
    <xf numFmtId="0" fontId="12" fillId="0" borderId="0" xfId="6" applyBorder="1"/>
    <xf numFmtId="0" fontId="12" fillId="0" borderId="0" xfId="6" applyBorder="1" applyAlignment="1">
      <alignment horizontal="center"/>
    </xf>
    <xf numFmtId="0" fontId="12" fillId="0" borderId="0" xfId="6" applyFont="1" applyBorder="1" applyAlignment="1">
      <alignment horizontal="center"/>
    </xf>
    <xf numFmtId="0" fontId="12" fillId="0" borderId="1" xfId="6" applyFont="1" applyBorder="1" applyAlignment="1">
      <alignment horizontal="center" vertical="center" wrapText="1"/>
    </xf>
    <xf numFmtId="0" fontId="13" fillId="0" borderId="17" xfId="6" applyFont="1" applyBorder="1" applyAlignment="1">
      <alignment horizontal="center" vertical="center" wrapText="1"/>
    </xf>
    <xf numFmtId="0" fontId="12" fillId="0" borderId="18" xfId="6" applyFont="1" applyBorder="1" applyAlignment="1">
      <alignment horizontal="center" vertical="center" wrapText="1"/>
    </xf>
    <xf numFmtId="0" fontId="12" fillId="0" borderId="19" xfId="6" applyFont="1" applyBorder="1" applyAlignment="1">
      <alignment horizontal="center" vertical="center" wrapText="1"/>
    </xf>
    <xf numFmtId="0" fontId="12" fillId="0" borderId="0" xfId="6" applyFont="1" applyBorder="1"/>
    <xf numFmtId="0" fontId="12" fillId="0" borderId="0" xfId="6" applyFont="1" applyBorder="1" applyAlignment="1">
      <alignment horizontal="center" vertical="center" wrapText="1"/>
    </xf>
    <xf numFmtId="0" fontId="12" fillId="0" borderId="0" xfId="6" applyFont="1"/>
    <xf numFmtId="0" fontId="13" fillId="0" borderId="20" xfId="6" applyFont="1" applyBorder="1" applyAlignment="1">
      <alignment horizontal="center" vertical="center" wrapText="1"/>
    </xf>
    <xf numFmtId="0" fontId="12" fillId="0" borderId="20" xfId="6" applyFont="1" applyBorder="1" applyAlignment="1">
      <alignment horizontal="center" vertical="center" wrapText="1"/>
    </xf>
    <xf numFmtId="0" fontId="12" fillId="0" borderId="21" xfId="6" applyFont="1" applyBorder="1" applyAlignment="1">
      <alignment horizontal="center" vertical="center" wrapText="1"/>
    </xf>
    <xf numFmtId="0" fontId="12" fillId="0" borderId="22" xfId="6" applyFont="1" applyBorder="1" applyAlignment="1">
      <alignment horizontal="center" vertical="center" wrapText="1"/>
    </xf>
    <xf numFmtId="0" fontId="6" fillId="0" borderId="23" xfId="6" applyFont="1" applyBorder="1" applyAlignment="1">
      <alignment horizontal="center" vertical="center" wrapText="1"/>
    </xf>
    <xf numFmtId="0" fontId="12" fillId="0" borderId="23" xfId="6" applyFont="1" applyBorder="1" applyAlignment="1">
      <alignment horizontal="center" vertical="center" wrapText="1"/>
    </xf>
    <xf numFmtId="0" fontId="12" fillId="0" borderId="24" xfId="6" applyFont="1" applyBorder="1" applyAlignment="1">
      <alignment horizontal="center" vertical="center" wrapText="1"/>
    </xf>
    <xf numFmtId="0" fontId="12" fillId="0" borderId="9" xfId="6" applyFont="1" applyBorder="1" applyAlignment="1">
      <alignment horizontal="center"/>
    </xf>
    <xf numFmtId="9" fontId="13" fillId="0" borderId="10" xfId="6" applyNumberFormat="1" applyFont="1" applyBorder="1" applyAlignment="1">
      <alignment horizontal="center"/>
    </xf>
    <xf numFmtId="9" fontId="12" fillId="0" borderId="25" xfId="6" applyNumberFormat="1" applyFont="1" applyBorder="1" applyAlignment="1">
      <alignment horizontal="center"/>
    </xf>
    <xf numFmtId="9" fontId="12" fillId="0" borderId="26" xfId="6" applyNumberFormat="1" applyFont="1" applyBorder="1" applyAlignment="1">
      <alignment horizontal="center"/>
    </xf>
    <xf numFmtId="9" fontId="12" fillId="0" borderId="27" xfId="6" applyNumberFormat="1" applyFont="1" applyBorder="1" applyAlignment="1">
      <alignment horizontal="center"/>
    </xf>
    <xf numFmtId="3" fontId="13" fillId="0" borderId="9" xfId="6" applyNumberFormat="1" applyFont="1" applyBorder="1" applyAlignment="1">
      <alignment horizontal="center"/>
    </xf>
    <xf numFmtId="3" fontId="12" fillId="0" borderId="0" xfId="6" applyNumberFormat="1" applyFont="1" applyBorder="1" applyAlignment="1">
      <alignment horizontal="center"/>
    </xf>
    <xf numFmtId="3" fontId="12" fillId="0" borderId="4" xfId="6" applyNumberFormat="1" applyFont="1" applyBorder="1" applyAlignment="1">
      <alignment horizontal="center"/>
    </xf>
    <xf numFmtId="0" fontId="12" fillId="0" borderId="16" xfId="6" applyFont="1" applyBorder="1" applyAlignment="1">
      <alignment horizontal="center"/>
    </xf>
    <xf numFmtId="3" fontId="13" fillId="0" borderId="7" xfId="6" applyNumberFormat="1" applyFont="1" applyBorder="1" applyAlignment="1">
      <alignment horizontal="center"/>
    </xf>
    <xf numFmtId="3" fontId="12" fillId="0" borderId="7" xfId="6" applyNumberFormat="1" applyFont="1" applyBorder="1" applyAlignment="1">
      <alignment horizontal="center"/>
    </xf>
    <xf numFmtId="3" fontId="12" fillId="0" borderId="6" xfId="6" applyNumberFormat="1" applyFont="1" applyBorder="1" applyAlignment="1">
      <alignment horizontal="center"/>
    </xf>
    <xf numFmtId="3" fontId="12" fillId="0" borderId="5" xfId="6" applyNumberFormat="1" applyFont="1" applyBorder="1" applyAlignment="1">
      <alignment horizontal="center"/>
    </xf>
    <xf numFmtId="3" fontId="12" fillId="0" borderId="9" xfId="6" applyNumberFormat="1" applyFont="1" applyBorder="1" applyAlignment="1">
      <alignment horizontal="center"/>
    </xf>
    <xf numFmtId="1" fontId="12" fillId="0" borderId="4" xfId="6" applyNumberFormat="1" applyFont="1" applyBorder="1" applyAlignment="1">
      <alignment horizontal="center"/>
    </xf>
    <xf numFmtId="0" fontId="12" fillId="0" borderId="9" xfId="6" applyFont="1" applyBorder="1" applyAlignment="1">
      <alignment horizontal="center" vertical="justify"/>
    </xf>
    <xf numFmtId="0" fontId="12" fillId="0" borderId="3" xfId="6" applyFont="1" applyBorder="1" applyAlignment="1">
      <alignment horizontal="center" vertical="justify"/>
    </xf>
    <xf numFmtId="9" fontId="13" fillId="0" borderId="8" xfId="6" applyNumberFormat="1" applyFont="1" applyBorder="1" applyAlignment="1">
      <alignment horizontal="center"/>
    </xf>
    <xf numFmtId="9" fontId="12" fillId="0" borderId="28" xfId="6" applyNumberFormat="1" applyFont="1" applyBorder="1" applyAlignment="1">
      <alignment horizontal="center"/>
    </xf>
    <xf numFmtId="9" fontId="12" fillId="0" borderId="29" xfId="6" applyNumberFormat="1" applyFont="1" applyBorder="1" applyAlignment="1">
      <alignment horizontal="center"/>
    </xf>
    <xf numFmtId="9" fontId="12" fillId="0" borderId="30" xfId="6" applyNumberFormat="1" applyFont="1" applyBorder="1" applyAlignment="1">
      <alignment horizontal="center"/>
    </xf>
    <xf numFmtId="3" fontId="13" fillId="0" borderId="3" xfId="6" applyNumberFormat="1" applyFont="1" applyBorder="1" applyAlignment="1">
      <alignment horizontal="center"/>
    </xf>
    <xf numFmtId="3" fontId="12" fillId="0" borderId="2" xfId="6" applyNumberFormat="1" applyFont="1" applyBorder="1" applyAlignment="1">
      <alignment horizontal="center"/>
    </xf>
    <xf numFmtId="3" fontId="12" fillId="0" borderId="1" xfId="6" applyNumberFormat="1" applyFont="1" applyBorder="1" applyAlignment="1">
      <alignment horizontal="center"/>
    </xf>
    <xf numFmtId="3" fontId="12" fillId="0" borderId="3" xfId="6" applyNumberFormat="1" applyFont="1" applyBorder="1" applyAlignment="1">
      <alignment horizontal="center"/>
    </xf>
    <xf numFmtId="1" fontId="12" fillId="0" borderId="1" xfId="6" applyNumberFormat="1" applyFont="1" applyBorder="1" applyAlignment="1">
      <alignment horizontal="center"/>
    </xf>
    <xf numFmtId="0" fontId="12" fillId="0" borderId="0" xfId="7" applyBorder="1" applyAlignment="1">
      <alignment wrapText="1"/>
    </xf>
    <xf numFmtId="0" fontId="8" fillId="0" borderId="0" xfId="6" applyFont="1" applyBorder="1" applyAlignment="1">
      <alignment horizontal="center" vertical="center"/>
    </xf>
    <xf numFmtId="0" fontId="12" fillId="0" borderId="4" xfId="6" applyFont="1" applyBorder="1" applyAlignment="1">
      <alignment horizontal="center" vertical="center" wrapText="1"/>
    </xf>
    <xf numFmtId="0" fontId="12" fillId="0" borderId="7" xfId="6" applyFont="1" applyBorder="1" applyAlignment="1">
      <alignment horizontal="center"/>
    </xf>
    <xf numFmtId="9" fontId="13" fillId="0" borderId="16" xfId="6" applyNumberFormat="1" applyFont="1" applyBorder="1" applyAlignment="1">
      <alignment horizontal="center"/>
    </xf>
    <xf numFmtId="9" fontId="12" fillId="0" borderId="20" xfId="6" applyNumberFormat="1" applyFont="1" applyBorder="1" applyAlignment="1">
      <alignment horizontal="center"/>
    </xf>
    <xf numFmtId="9" fontId="12" fillId="0" borderId="21" xfId="6" applyNumberFormat="1" applyFont="1" applyBorder="1" applyAlignment="1">
      <alignment horizontal="center"/>
    </xf>
    <xf numFmtId="9" fontId="12" fillId="0" borderId="22" xfId="6" applyNumberFormat="1" applyFont="1" applyBorder="1" applyAlignment="1">
      <alignment horizontal="center"/>
    </xf>
    <xf numFmtId="165" fontId="7" fillId="0" borderId="0" xfId="3" applyNumberFormat="1" applyFont="1" applyAlignment="1">
      <alignment horizontal="center"/>
    </xf>
    <xf numFmtId="2" fontId="7" fillId="0" borderId="0" xfId="2" applyNumberFormat="1" applyFont="1" applyAlignment="1">
      <alignment horizontal="center"/>
    </xf>
    <xf numFmtId="2" fontId="7" fillId="0" borderId="0" xfId="2" applyNumberFormat="1" applyFont="1"/>
    <xf numFmtId="1" fontId="7" fillId="0" borderId="0" xfId="2" applyNumberFormat="1" applyFont="1" applyAlignment="1">
      <alignment horizontal="center"/>
    </xf>
    <xf numFmtId="0" fontId="6" fillId="0" borderId="0" xfId="8"/>
    <xf numFmtId="0" fontId="7" fillId="0" borderId="0" xfId="8" applyFont="1"/>
    <xf numFmtId="0" fontId="7" fillId="0" borderId="8" xfId="8" applyFont="1" applyBorder="1" applyAlignment="1">
      <alignment horizontal="center"/>
    </xf>
    <xf numFmtId="165" fontId="7" fillId="0" borderId="10" xfId="8" applyNumberFormat="1" applyFont="1" applyBorder="1" applyAlignment="1">
      <alignment horizontal="center"/>
    </xf>
    <xf numFmtId="0" fontId="7" fillId="0" borderId="10" xfId="8" applyFont="1" applyBorder="1"/>
    <xf numFmtId="0" fontId="7" fillId="0" borderId="10" xfId="8" applyFont="1" applyBorder="1" applyAlignment="1">
      <alignment horizontal="center"/>
    </xf>
    <xf numFmtId="0" fontId="8" fillId="0" borderId="10" xfId="8" applyFont="1" applyBorder="1" applyAlignment="1">
      <alignment horizontal="center" vertical="center" wrapText="1"/>
    </xf>
    <xf numFmtId="0" fontId="8" fillId="0" borderId="10" xfId="8" applyFont="1" applyBorder="1"/>
    <xf numFmtId="0" fontId="10" fillId="0" borderId="16" xfId="8" applyFont="1" applyBorder="1" applyAlignment="1">
      <alignment vertical="center"/>
    </xf>
    <xf numFmtId="165" fontId="7" fillId="0" borderId="10" xfId="9" applyNumberFormat="1" applyFont="1" applyBorder="1" applyAlignment="1">
      <alignment horizontal="center"/>
    </xf>
    <xf numFmtId="0" fontId="7" fillId="0" borderId="0" xfId="0" applyFont="1" applyAlignment="1">
      <alignment horizontal="center" vertical="center" wrapText="1"/>
    </xf>
    <xf numFmtId="0" fontId="3" fillId="0" borderId="13" xfId="0" applyFont="1" applyBorder="1" applyAlignment="1">
      <alignment horizontal="left"/>
    </xf>
    <xf numFmtId="165" fontId="7" fillId="0" borderId="0" xfId="8" applyNumberFormat="1" applyFont="1" applyAlignment="1">
      <alignment horizontal="center"/>
    </xf>
    <xf numFmtId="0" fontId="2" fillId="0" borderId="0" xfId="0" applyFont="1"/>
    <xf numFmtId="0" fontId="8" fillId="0" borderId="16" xfId="8" applyFont="1" applyBorder="1" applyAlignment="1">
      <alignment horizontal="center" vertical="center" wrapText="1"/>
    </xf>
    <xf numFmtId="0" fontId="7" fillId="0" borderId="12" xfId="4" applyFont="1" applyBorder="1" applyAlignment="1">
      <alignment horizontal="center" vertical="center" wrapText="1"/>
    </xf>
    <xf numFmtId="0" fontId="7" fillId="0" borderId="13" xfId="4" applyFont="1" applyBorder="1" applyAlignment="1">
      <alignment horizontal="center" vertical="center" wrapText="1"/>
    </xf>
    <xf numFmtId="0" fontId="7" fillId="0" borderId="14" xfId="4" applyFont="1" applyBorder="1" applyAlignment="1">
      <alignment horizontal="center" vertical="center" wrapText="1"/>
    </xf>
    <xf numFmtId="0" fontId="3" fillId="0" borderId="12" xfId="0" applyFont="1" applyBorder="1" applyAlignment="1">
      <alignment horizontal="left"/>
    </xf>
    <xf numFmtId="0" fontId="3" fillId="0" borderId="13" xfId="0" applyFont="1" applyBorder="1" applyAlignment="1">
      <alignment horizontal="left"/>
    </xf>
    <xf numFmtId="0" fontId="3" fillId="0" borderId="1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2" xfId="0" applyFont="1" applyBorder="1" applyAlignment="1">
      <alignment horizontal="center"/>
    </xf>
    <xf numFmtId="0" fontId="3" fillId="0" borderId="13" xfId="0" applyFont="1" applyBorder="1" applyAlignment="1">
      <alignment horizontal="center"/>
    </xf>
    <xf numFmtId="0" fontId="8" fillId="0" borderId="12" xfId="6" applyFont="1" applyBorder="1" applyAlignment="1">
      <alignment horizontal="center" vertical="center" wrapText="1"/>
    </xf>
    <xf numFmtId="0" fontId="12" fillId="0" borderId="13" xfId="7" applyBorder="1" applyAlignment="1">
      <alignment horizontal="center" vertical="center" wrapText="1"/>
    </xf>
    <xf numFmtId="0" fontId="12" fillId="0" borderId="14" xfId="7" applyBorder="1" applyAlignment="1">
      <alignment horizontal="center" vertical="center" wrapText="1"/>
    </xf>
    <xf numFmtId="0" fontId="8" fillId="0" borderId="13" xfId="6" applyFont="1" applyBorder="1" applyAlignment="1">
      <alignment horizontal="center" vertical="center" wrapText="1"/>
    </xf>
    <xf numFmtId="0" fontId="8" fillId="0" borderId="14" xfId="6" applyFont="1" applyBorder="1" applyAlignment="1">
      <alignment horizontal="center" vertical="center" wrapText="1"/>
    </xf>
    <xf numFmtId="0" fontId="12" fillId="0" borderId="12" xfId="6" applyFont="1" applyBorder="1" applyAlignment="1">
      <alignment vertical="top" wrapText="1"/>
    </xf>
    <xf numFmtId="0" fontId="12" fillId="0" borderId="13" xfId="6" applyBorder="1" applyAlignment="1">
      <alignment vertical="top" wrapText="1"/>
    </xf>
    <xf numFmtId="0" fontId="12" fillId="0" borderId="13" xfId="7" applyBorder="1" applyAlignment="1">
      <alignment wrapText="1"/>
    </xf>
    <xf numFmtId="0" fontId="12" fillId="0" borderId="14" xfId="7" applyBorder="1" applyAlignment="1">
      <alignment wrapText="1"/>
    </xf>
    <xf numFmtId="0" fontId="8" fillId="0" borderId="12" xfId="6" applyFont="1" applyBorder="1" applyAlignment="1">
      <alignment horizontal="center" vertical="center"/>
    </xf>
    <xf numFmtId="0" fontId="8" fillId="0" borderId="13" xfId="6" applyFont="1" applyBorder="1" applyAlignment="1">
      <alignment horizontal="center" vertical="center"/>
    </xf>
    <xf numFmtId="0" fontId="8" fillId="0" borderId="14" xfId="6" applyFont="1" applyBorder="1" applyAlignment="1">
      <alignment horizontal="center" vertical="center"/>
    </xf>
    <xf numFmtId="0" fontId="12" fillId="0" borderId="14" xfId="6" applyBorder="1" applyAlignment="1">
      <alignment vertical="top" wrapText="1"/>
    </xf>
  </cellXfs>
  <cellStyles count="10">
    <cellStyle name="Normal" xfId="0" builtinId="0"/>
    <cellStyle name="Normal 15 12" xfId="1"/>
    <cellStyle name="Normal 2" xfId="4"/>
    <cellStyle name="Normal 2 2" xfId="8"/>
    <cellStyle name="Normal 3" xfId="7"/>
    <cellStyle name="Normal_France" xfId="6"/>
    <cellStyle name="Normal_TabAnnexeH" xfId="2"/>
    <cellStyle name="Pourcentage" xfId="3" builtinId="5"/>
    <cellStyle name="Pourcentage 2" xfId="5"/>
    <cellStyle name="Pourcentage 2 2" xfId="9"/>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7.xml"/><Relationship Id="rId13" Type="http://schemas.openxmlformats.org/officeDocument/2006/relationships/worksheet" Target="worksheets/sheet4.xml"/><Relationship Id="rId18" Type="http://schemas.openxmlformats.org/officeDocument/2006/relationships/worksheet" Target="worksheets/sheet9.xml"/><Relationship Id="rId26" Type="http://schemas.openxmlformats.org/officeDocument/2006/relationships/externalLink" Target="externalLinks/externalLink5.xml"/><Relationship Id="rId3" Type="http://schemas.openxmlformats.org/officeDocument/2006/relationships/chartsheet" Target="chartsheets/sheet2.xml"/><Relationship Id="rId21" Type="http://schemas.openxmlformats.org/officeDocument/2006/relationships/worksheet" Target="worksheets/sheet12.xml"/><Relationship Id="rId7" Type="http://schemas.openxmlformats.org/officeDocument/2006/relationships/chartsheet" Target="chartsheets/sheet6.xml"/><Relationship Id="rId12" Type="http://schemas.openxmlformats.org/officeDocument/2006/relationships/worksheet" Target="worksheets/sheet3.xml"/><Relationship Id="rId17" Type="http://schemas.openxmlformats.org/officeDocument/2006/relationships/worksheet" Target="worksheets/sheet8.xml"/><Relationship Id="rId25" Type="http://schemas.openxmlformats.org/officeDocument/2006/relationships/externalLink" Target="externalLinks/externalLink4.xml"/><Relationship Id="rId2" Type="http://schemas.openxmlformats.org/officeDocument/2006/relationships/chartsheet" Target="chartsheets/sheet1.xml"/><Relationship Id="rId16" Type="http://schemas.openxmlformats.org/officeDocument/2006/relationships/worksheet" Target="worksheets/sheet7.xml"/><Relationship Id="rId20" Type="http://schemas.openxmlformats.org/officeDocument/2006/relationships/worksheet" Target="worksheets/sheet11.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worksheet" Target="worksheets/sheet2.xml"/><Relationship Id="rId24" Type="http://schemas.openxmlformats.org/officeDocument/2006/relationships/externalLink" Target="externalLinks/externalLink3.xml"/><Relationship Id="rId32" Type="http://schemas.openxmlformats.org/officeDocument/2006/relationships/calcChain" Target="calcChain.xml"/><Relationship Id="rId5" Type="http://schemas.openxmlformats.org/officeDocument/2006/relationships/chartsheet" Target="chartsheets/sheet4.xml"/><Relationship Id="rId15" Type="http://schemas.openxmlformats.org/officeDocument/2006/relationships/worksheet" Target="worksheets/sheet6.xml"/><Relationship Id="rId23" Type="http://schemas.openxmlformats.org/officeDocument/2006/relationships/externalLink" Target="externalLinks/externalLink2.xml"/><Relationship Id="rId28" Type="http://schemas.openxmlformats.org/officeDocument/2006/relationships/externalLink" Target="externalLinks/externalLink7.xml"/><Relationship Id="rId10" Type="http://schemas.openxmlformats.org/officeDocument/2006/relationships/chartsheet" Target="chartsheets/sheet9.xml"/><Relationship Id="rId19" Type="http://schemas.openxmlformats.org/officeDocument/2006/relationships/worksheet" Target="worksheets/sheet10.xml"/><Relationship Id="rId31" Type="http://schemas.openxmlformats.org/officeDocument/2006/relationships/sharedStrings" Target="sharedStrings.xml"/><Relationship Id="rId4" Type="http://schemas.openxmlformats.org/officeDocument/2006/relationships/chartsheet" Target="chartsheets/sheet3.xml"/><Relationship Id="rId9" Type="http://schemas.openxmlformats.org/officeDocument/2006/relationships/chartsheet" Target="chartsheets/sheet8.xml"/><Relationship Id="rId14" Type="http://schemas.openxmlformats.org/officeDocument/2006/relationships/worksheet" Target="worksheets/sheet5.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Health and education in the world, 1820-2020</a:t>
            </a:r>
            <a:endParaRPr lang="fr-FR" sz="2000" b="0" baseline="0">
              <a:latin typeface="Arial" panose="020B0604020202020204" pitchFamily="34" charset="0"/>
              <a:cs typeface="Arial" panose="020B0604020202020204" pitchFamily="34" charset="0"/>
            </a:endParaRPr>
          </a:p>
        </c:rich>
      </c:tx>
      <c:layout>
        <c:manualLayout>
          <c:xMode val="edge"/>
          <c:yMode val="edge"/>
          <c:x val="0.21281517935258096"/>
          <c:y val="2.2031846775357349E-3"/>
        </c:manualLayout>
      </c:layout>
      <c:overlay val="0"/>
      <c:spPr>
        <a:noFill/>
        <a:ln w="25400">
          <a:noFill/>
        </a:ln>
      </c:spPr>
    </c:title>
    <c:autoTitleDeleted val="0"/>
    <c:plotArea>
      <c:layout>
        <c:manualLayout>
          <c:layoutTarget val="inner"/>
          <c:xMode val="edge"/>
          <c:yMode val="edge"/>
          <c:x val="6.3245494255557852E-2"/>
          <c:y val="6.3435991822727064E-2"/>
          <c:w val="0.878932674591418"/>
          <c:h val="0.70365000533400746"/>
        </c:manualLayout>
      </c:layout>
      <c:lineChart>
        <c:grouping val="standard"/>
        <c:varyColors val="0"/>
        <c:ser>
          <c:idx val="0"/>
          <c:order val="0"/>
          <c:tx>
            <c:v>Life expectancy at birth                  (all births combined)</c:v>
          </c:tx>
          <c:spPr>
            <a:ln w="44450"/>
          </c:spPr>
          <c:marker>
            <c:symbol val="none"/>
          </c:marker>
          <c:cat>
            <c:numRef>
              <c:f>DataF0.1!$A$4:$A$24</c:f>
              <c:numCache>
                <c:formatCode>General</c:formatCode>
                <c:ptCount val="21"/>
                <c:pt idx="0">
                  <c:v>1820</c:v>
                </c:pt>
                <c:pt idx="1">
                  <c:v>1830</c:v>
                </c:pt>
                <c:pt idx="2">
                  <c:v>1840</c:v>
                </c:pt>
                <c:pt idx="3">
                  <c:v>1850</c:v>
                </c:pt>
                <c:pt idx="4">
                  <c:v>1860</c:v>
                </c:pt>
                <c:pt idx="5">
                  <c:v>1870</c:v>
                </c:pt>
                <c:pt idx="6">
                  <c:v>1880</c:v>
                </c:pt>
                <c:pt idx="7">
                  <c:v>1890</c:v>
                </c:pt>
                <c:pt idx="8">
                  <c:v>1900</c:v>
                </c:pt>
                <c:pt idx="9">
                  <c:v>1910</c:v>
                </c:pt>
                <c:pt idx="10">
                  <c:v>1920</c:v>
                </c:pt>
                <c:pt idx="11">
                  <c:v>1930</c:v>
                </c:pt>
                <c:pt idx="12">
                  <c:v>1940</c:v>
                </c:pt>
                <c:pt idx="13">
                  <c:v>1950</c:v>
                </c:pt>
                <c:pt idx="14">
                  <c:v>1960</c:v>
                </c:pt>
                <c:pt idx="15">
                  <c:v>1970</c:v>
                </c:pt>
                <c:pt idx="16">
                  <c:v>1980</c:v>
                </c:pt>
                <c:pt idx="17">
                  <c:v>1990</c:v>
                </c:pt>
                <c:pt idx="18">
                  <c:v>2000</c:v>
                </c:pt>
                <c:pt idx="19">
                  <c:v>2010</c:v>
                </c:pt>
                <c:pt idx="20">
                  <c:v>2020</c:v>
                </c:pt>
              </c:numCache>
            </c:numRef>
          </c:cat>
          <c:val>
            <c:numRef>
              <c:f>DataF0.1!$B$4:$B$24</c:f>
              <c:numCache>
                <c:formatCode>0.0</c:formatCode>
                <c:ptCount val="21"/>
                <c:pt idx="0">
                  <c:v>25.835635231113219</c:v>
                </c:pt>
                <c:pt idx="1">
                  <c:v>25.82038312058344</c:v>
                </c:pt>
                <c:pt idx="2">
                  <c:v>25.90264364223577</c:v>
                </c:pt>
                <c:pt idx="3">
                  <c:v>26.077668385685264</c:v>
                </c:pt>
                <c:pt idx="4">
                  <c:v>26.231669010782937</c:v>
                </c:pt>
                <c:pt idx="5">
                  <c:v>26.423909985935303</c:v>
                </c:pt>
                <c:pt idx="6">
                  <c:v>26.769831223628692</c:v>
                </c:pt>
                <c:pt idx="7">
                  <c:v>27.85</c:v>
                </c:pt>
                <c:pt idx="8">
                  <c:v>29.75</c:v>
                </c:pt>
                <c:pt idx="9">
                  <c:v>31.799999999999997</c:v>
                </c:pt>
                <c:pt idx="10">
                  <c:v>34.599999999999994</c:v>
                </c:pt>
                <c:pt idx="11">
                  <c:v>38.200000000000003</c:v>
                </c:pt>
                <c:pt idx="12">
                  <c:v>41.75</c:v>
                </c:pt>
                <c:pt idx="13">
                  <c:v>47.15</c:v>
                </c:pt>
                <c:pt idx="14">
                  <c:v>53.4</c:v>
                </c:pt>
                <c:pt idx="15">
                  <c:v>58.8</c:v>
                </c:pt>
                <c:pt idx="16">
                  <c:v>63.099999999999994</c:v>
                </c:pt>
                <c:pt idx="17">
                  <c:v>65.599999999999994</c:v>
                </c:pt>
                <c:pt idx="18">
                  <c:v>67.849999999999994</c:v>
                </c:pt>
                <c:pt idx="19">
                  <c:v>70.099999999999994</c:v>
                </c:pt>
                <c:pt idx="20">
                  <c:v>72.424613117170225</c:v>
                </c:pt>
              </c:numCache>
            </c:numRef>
          </c:val>
          <c:smooth val="1"/>
        </c:ser>
        <c:ser>
          <c:idx val="1"/>
          <c:order val="1"/>
          <c:tx>
            <c:v>Life expectancy at birth (individuals reaching one-year)</c:v>
          </c:tx>
          <c:spPr>
            <a:ln w="44450"/>
          </c:spPr>
          <c:marker>
            <c:symbol val="none"/>
          </c:marker>
          <c:cat>
            <c:numRef>
              <c:f>DataF0.1!$A$4:$A$24</c:f>
              <c:numCache>
                <c:formatCode>General</c:formatCode>
                <c:ptCount val="21"/>
                <c:pt idx="0">
                  <c:v>1820</c:v>
                </c:pt>
                <c:pt idx="1">
                  <c:v>1830</c:v>
                </c:pt>
                <c:pt idx="2">
                  <c:v>1840</c:v>
                </c:pt>
                <c:pt idx="3">
                  <c:v>1850</c:v>
                </c:pt>
                <c:pt idx="4">
                  <c:v>1860</c:v>
                </c:pt>
                <c:pt idx="5">
                  <c:v>1870</c:v>
                </c:pt>
                <c:pt idx="6">
                  <c:v>1880</c:v>
                </c:pt>
                <c:pt idx="7">
                  <c:v>1890</c:v>
                </c:pt>
                <c:pt idx="8">
                  <c:v>1900</c:v>
                </c:pt>
                <c:pt idx="9">
                  <c:v>1910</c:v>
                </c:pt>
                <c:pt idx="10">
                  <c:v>1920</c:v>
                </c:pt>
                <c:pt idx="11">
                  <c:v>1930</c:v>
                </c:pt>
                <c:pt idx="12">
                  <c:v>1940</c:v>
                </c:pt>
                <c:pt idx="13">
                  <c:v>1950</c:v>
                </c:pt>
                <c:pt idx="14">
                  <c:v>1960</c:v>
                </c:pt>
                <c:pt idx="15">
                  <c:v>1970</c:v>
                </c:pt>
                <c:pt idx="16">
                  <c:v>1980</c:v>
                </c:pt>
                <c:pt idx="17">
                  <c:v>1990</c:v>
                </c:pt>
                <c:pt idx="18">
                  <c:v>2000</c:v>
                </c:pt>
                <c:pt idx="19">
                  <c:v>2010</c:v>
                </c:pt>
                <c:pt idx="20">
                  <c:v>2020</c:v>
                </c:pt>
              </c:numCache>
            </c:numRef>
          </c:cat>
          <c:val>
            <c:numRef>
              <c:f>DataF0.1!$C$4:$C$24</c:f>
              <c:numCache>
                <c:formatCode>0.0</c:formatCode>
                <c:ptCount val="21"/>
                <c:pt idx="0">
                  <c:v>32.294544038891523</c:v>
                </c:pt>
                <c:pt idx="1">
                  <c:v>32.275478900729297</c:v>
                </c:pt>
                <c:pt idx="2">
                  <c:v>32.37830455279471</c:v>
                </c:pt>
                <c:pt idx="3">
                  <c:v>32.597085482106579</c:v>
                </c:pt>
                <c:pt idx="4">
                  <c:v>32.451549291690235</c:v>
                </c:pt>
                <c:pt idx="5">
                  <c:v>32.355808146043231</c:v>
                </c:pt>
                <c:pt idx="6">
                  <c:v>32.44828027106508</c:v>
                </c:pt>
                <c:pt idx="7">
                  <c:v>33.42</c:v>
                </c:pt>
                <c:pt idx="8">
                  <c:v>35.346534653465348</c:v>
                </c:pt>
                <c:pt idx="9">
                  <c:v>37.411764705882348</c:v>
                </c:pt>
                <c:pt idx="10">
                  <c:v>40.105374077976805</c:v>
                </c:pt>
                <c:pt idx="11">
                  <c:v>43.634475597092418</c:v>
                </c:pt>
                <c:pt idx="12">
                  <c:v>47.006141248720574</c:v>
                </c:pt>
                <c:pt idx="13">
                  <c:v>52.336024217961658</c:v>
                </c:pt>
                <c:pt idx="14">
                  <c:v>58.447761194029852</c:v>
                </c:pt>
                <c:pt idx="15">
                  <c:v>63.473994111874383</c:v>
                </c:pt>
                <c:pt idx="16">
                  <c:v>67.192642787996121</c:v>
                </c:pt>
                <c:pt idx="17">
                  <c:v>68.920725883476592</c:v>
                </c:pt>
                <c:pt idx="18">
                  <c:v>70.344015080113095</c:v>
                </c:pt>
                <c:pt idx="19">
                  <c:v>71.730232558139534</c:v>
                </c:pt>
                <c:pt idx="20">
                  <c:v>73.156174865828504</c:v>
                </c:pt>
              </c:numCache>
            </c:numRef>
          </c:val>
          <c:smooth val="1"/>
        </c:ser>
        <c:dLbls>
          <c:showLegendKey val="0"/>
          <c:showVal val="0"/>
          <c:showCatName val="0"/>
          <c:showSerName val="0"/>
          <c:showPercent val="0"/>
          <c:showBubbleSize val="0"/>
        </c:dLbls>
        <c:marker val="1"/>
        <c:smooth val="0"/>
        <c:axId val="635609160"/>
        <c:axId val="635605632"/>
      </c:lineChart>
      <c:lineChart>
        <c:grouping val="standard"/>
        <c:varyColors val="0"/>
        <c:ser>
          <c:idx val="2"/>
          <c:order val="2"/>
          <c:tx>
            <c:v>Literacy rate (%)</c:v>
          </c:tx>
          <c:spPr>
            <a:ln w="44450"/>
          </c:spPr>
          <c:marker>
            <c:symbol val="none"/>
          </c:marker>
          <c:cat>
            <c:numRef>
              <c:f>DataF0.1!$A$4:$A$24</c:f>
              <c:numCache>
                <c:formatCode>General</c:formatCode>
                <c:ptCount val="21"/>
                <c:pt idx="0">
                  <c:v>1820</c:v>
                </c:pt>
                <c:pt idx="1">
                  <c:v>1830</c:v>
                </c:pt>
                <c:pt idx="2">
                  <c:v>1840</c:v>
                </c:pt>
                <c:pt idx="3">
                  <c:v>1850</c:v>
                </c:pt>
                <c:pt idx="4">
                  <c:v>1860</c:v>
                </c:pt>
                <c:pt idx="5">
                  <c:v>1870</c:v>
                </c:pt>
                <c:pt idx="6">
                  <c:v>1880</c:v>
                </c:pt>
                <c:pt idx="7">
                  <c:v>1890</c:v>
                </c:pt>
                <c:pt idx="8">
                  <c:v>1900</c:v>
                </c:pt>
                <c:pt idx="9">
                  <c:v>1910</c:v>
                </c:pt>
                <c:pt idx="10">
                  <c:v>1920</c:v>
                </c:pt>
                <c:pt idx="11">
                  <c:v>1930</c:v>
                </c:pt>
                <c:pt idx="12">
                  <c:v>1940</c:v>
                </c:pt>
                <c:pt idx="13">
                  <c:v>1950</c:v>
                </c:pt>
                <c:pt idx="14">
                  <c:v>1960</c:v>
                </c:pt>
                <c:pt idx="15">
                  <c:v>1970</c:v>
                </c:pt>
                <c:pt idx="16">
                  <c:v>1980</c:v>
                </c:pt>
                <c:pt idx="17">
                  <c:v>1990</c:v>
                </c:pt>
                <c:pt idx="18">
                  <c:v>2000</c:v>
                </c:pt>
                <c:pt idx="19">
                  <c:v>2010</c:v>
                </c:pt>
                <c:pt idx="20">
                  <c:v>2020</c:v>
                </c:pt>
              </c:numCache>
            </c:numRef>
          </c:cat>
          <c:val>
            <c:numRef>
              <c:f>DataF0.1!$D$4:$D$24</c:f>
              <c:numCache>
                <c:formatCode>0%</c:formatCode>
                <c:ptCount val="21"/>
                <c:pt idx="0">
                  <c:v>0.1204668918030765</c:v>
                </c:pt>
                <c:pt idx="1">
                  <c:v>0.1271626474462616</c:v>
                </c:pt>
                <c:pt idx="2">
                  <c:v>0.13385840308944666</c:v>
                </c:pt>
                <c:pt idx="3">
                  <c:v>0.14055415873263177</c:v>
                </c:pt>
                <c:pt idx="4">
                  <c:v>0.16357046335072883</c:v>
                </c:pt>
                <c:pt idx="5">
                  <c:v>0.18740554497684236</c:v>
                </c:pt>
                <c:pt idx="6">
                  <c:v>0.19628455602087461</c:v>
                </c:pt>
                <c:pt idx="7">
                  <c:v>0.20516356706490682</c:v>
                </c:pt>
                <c:pt idx="8">
                  <c:v>0.21404257810893904</c:v>
                </c:pt>
                <c:pt idx="9">
                  <c:v>0.26445601917401573</c:v>
                </c:pt>
                <c:pt idx="10">
                  <c:v>0.31623163220068795</c:v>
                </c:pt>
                <c:pt idx="11">
                  <c:v>0.32527629458655594</c:v>
                </c:pt>
                <c:pt idx="12">
                  <c:v>0.41879224362813611</c:v>
                </c:pt>
                <c:pt idx="13">
                  <c:v>0.35959376306528712</c:v>
                </c:pt>
                <c:pt idx="14">
                  <c:v>0.41620376429533024</c:v>
                </c:pt>
                <c:pt idx="15">
                  <c:v>0.55622615122395391</c:v>
                </c:pt>
                <c:pt idx="16">
                  <c:v>0.56052562431682718</c:v>
                </c:pt>
                <c:pt idx="17">
                  <c:v>0.68250848441367717</c:v>
                </c:pt>
                <c:pt idx="18">
                  <c:v>0.80784883720930234</c:v>
                </c:pt>
                <c:pt idx="19">
                  <c:v>0.82664468412840675</c:v>
                </c:pt>
                <c:pt idx="20">
                  <c:v>0.84544053104751116</c:v>
                </c:pt>
              </c:numCache>
            </c:numRef>
          </c:val>
          <c:smooth val="1"/>
        </c:ser>
        <c:dLbls>
          <c:showLegendKey val="0"/>
          <c:showVal val="0"/>
          <c:showCatName val="0"/>
          <c:showSerName val="0"/>
          <c:showPercent val="0"/>
          <c:showBubbleSize val="0"/>
        </c:dLbls>
        <c:marker val="1"/>
        <c:smooth val="0"/>
        <c:axId val="583150488"/>
        <c:axId val="583148920"/>
      </c:lineChart>
      <c:catAx>
        <c:axId val="63560916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35605632"/>
        <c:crossesAt val="0"/>
        <c:auto val="0"/>
        <c:lblAlgn val="ctr"/>
        <c:lblOffset val="100"/>
        <c:tickLblSkip val="2"/>
        <c:tickMarkSkip val="1"/>
        <c:noMultiLvlLbl val="0"/>
      </c:catAx>
      <c:valAx>
        <c:axId val="635605632"/>
        <c:scaling>
          <c:orientation val="minMax"/>
          <c:max val="90"/>
          <c:min val="10"/>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35609160"/>
        <c:crossesAt val="1"/>
        <c:crossBetween val="midCat"/>
        <c:majorUnit val="5"/>
      </c:valAx>
      <c:valAx>
        <c:axId val="583148920"/>
        <c:scaling>
          <c:orientation val="minMax"/>
          <c:min val="0.1"/>
        </c:scaling>
        <c:delete val="0"/>
        <c:axPos val="r"/>
        <c:numFmt formatCode="0%" sourceLinked="0"/>
        <c:majorTickMark val="out"/>
        <c:minorTickMark val="none"/>
        <c:tickLblPos val="nextTo"/>
        <c:txPr>
          <a:bodyPr/>
          <a:lstStyle/>
          <a:p>
            <a:pPr>
              <a:defRPr sz="1400"/>
            </a:pPr>
            <a:endParaRPr lang="fr-FR"/>
          </a:p>
        </c:txPr>
        <c:crossAx val="583150488"/>
        <c:crosses val="max"/>
        <c:crossBetween val="between"/>
        <c:majorUnit val="5.000000000000001E-2"/>
        <c:minorUnit val="5.000000000000001E-2"/>
      </c:valAx>
      <c:catAx>
        <c:axId val="583150488"/>
        <c:scaling>
          <c:orientation val="minMax"/>
        </c:scaling>
        <c:delete val="1"/>
        <c:axPos val="t"/>
        <c:numFmt formatCode="General" sourceLinked="1"/>
        <c:majorTickMark val="out"/>
        <c:minorTickMark val="none"/>
        <c:tickLblPos val="nextTo"/>
        <c:crossAx val="583148920"/>
        <c:crosses val="max"/>
        <c:auto val="1"/>
        <c:lblAlgn val="ctr"/>
        <c:lblOffset val="100"/>
        <c:noMultiLvlLbl val="0"/>
      </c:catAx>
      <c:spPr>
        <a:noFill/>
        <a:ln w="25400">
          <a:solidFill>
            <a:srgbClr val="000000"/>
          </a:solidFill>
        </a:ln>
      </c:spPr>
    </c:plotArea>
    <c:legend>
      <c:legendPos val="l"/>
      <c:layout>
        <c:manualLayout>
          <c:xMode val="edge"/>
          <c:yMode val="edge"/>
          <c:x val="0.16548697719352143"/>
          <c:y val="0.12070281993348869"/>
          <c:w val="0.33132174103237094"/>
          <c:h val="0.2594120244544092"/>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World population and income, 1700-2020</a:t>
            </a:r>
            <a:endParaRPr lang="fr-FR" sz="2000" b="0" baseline="0">
              <a:latin typeface="Arial" panose="020B0604020202020204" pitchFamily="34" charset="0"/>
              <a:cs typeface="Arial" panose="020B0604020202020204" pitchFamily="34" charset="0"/>
            </a:endParaRPr>
          </a:p>
        </c:rich>
      </c:tx>
      <c:layout>
        <c:manualLayout>
          <c:xMode val="edge"/>
          <c:yMode val="edge"/>
          <c:x val="0.22673851706036749"/>
          <c:y val="2.2031846775357349E-3"/>
        </c:manualLayout>
      </c:layout>
      <c:overlay val="0"/>
      <c:spPr>
        <a:noFill/>
        <a:ln w="25400">
          <a:noFill/>
        </a:ln>
      </c:spPr>
    </c:title>
    <c:autoTitleDeleted val="0"/>
    <c:plotArea>
      <c:layout>
        <c:manualLayout>
          <c:layoutTarget val="inner"/>
          <c:xMode val="edge"/>
          <c:yMode val="edge"/>
          <c:x val="6.3245494255557852E-2"/>
          <c:y val="6.3435991822727064E-2"/>
          <c:w val="0.878932674591418"/>
          <c:h val="0.70365000533400746"/>
        </c:manualLayout>
      </c:layout>
      <c:lineChart>
        <c:grouping val="standard"/>
        <c:varyColors val="0"/>
        <c:ser>
          <c:idx val="0"/>
          <c:order val="0"/>
          <c:tx>
            <c:v>World population                                        (in billions inhabitants) (left axis)</c:v>
          </c:tx>
          <c:spPr>
            <a:ln w="44450"/>
          </c:spPr>
          <c:marker>
            <c:symbol val="none"/>
          </c:marker>
          <c:cat>
            <c:numRef>
              <c:f>DataF0.2!$A$4:$A$36</c:f>
              <c:numCache>
                <c:formatCode>General</c:formatCode>
                <c:ptCount val="33"/>
                <c:pt idx="0">
                  <c:v>1700</c:v>
                </c:pt>
                <c:pt idx="4">
                  <c:v>1740</c:v>
                </c:pt>
                <c:pt idx="8">
                  <c:v>1780</c:v>
                </c:pt>
                <c:pt idx="12">
                  <c:v>1820</c:v>
                </c:pt>
                <c:pt idx="16">
                  <c:v>1860</c:v>
                </c:pt>
                <c:pt idx="20">
                  <c:v>1900</c:v>
                </c:pt>
                <c:pt idx="24">
                  <c:v>1940</c:v>
                </c:pt>
                <c:pt idx="28">
                  <c:v>1980</c:v>
                </c:pt>
                <c:pt idx="32">
                  <c:v>2020</c:v>
                </c:pt>
              </c:numCache>
            </c:numRef>
          </c:cat>
          <c:val>
            <c:numRef>
              <c:f>DataF0.2!$B$4:$B$36</c:f>
              <c:numCache>
                <c:formatCode>General</c:formatCode>
                <c:ptCount val="33"/>
                <c:pt idx="0" formatCode="0.0">
                  <c:v>0.60348999999999986</c:v>
                </c:pt>
                <c:pt idx="6" formatCode="0.0">
                  <c:v>0.79288103968779378</c:v>
                </c:pt>
                <c:pt idx="12" formatCode="0.0">
                  <c:v>1.0417079704657854</c:v>
                </c:pt>
                <c:pt idx="17" formatCode="0.0">
                  <c:v>1.2757320676894062</c:v>
                </c:pt>
                <c:pt idx="21" formatCode="0.0">
                  <c:v>1.7929247028219832</c:v>
                </c:pt>
                <c:pt idx="25" formatCode="0.0">
                  <c:v>2.5279598949347428</c:v>
                </c:pt>
                <c:pt idx="27" formatCode="0.0">
                  <c:v>3.6911574281273154</c:v>
                </c:pt>
                <c:pt idx="29" formatCode="0.0">
                  <c:v>5.3064251540000003</c:v>
                </c:pt>
                <c:pt idx="31" formatCode="0.0">
                  <c:v>6.9268902032353052</c:v>
                </c:pt>
                <c:pt idx="32" formatCode="0.0">
                  <c:v>7.5761744484624227</c:v>
                </c:pt>
              </c:numCache>
            </c:numRef>
          </c:val>
          <c:smooth val="1"/>
        </c:ser>
        <c:dLbls>
          <c:showLegendKey val="0"/>
          <c:showVal val="0"/>
          <c:showCatName val="0"/>
          <c:showSerName val="0"/>
          <c:showPercent val="0"/>
          <c:showBubbleSize val="0"/>
        </c:dLbls>
        <c:marker val="1"/>
        <c:smooth val="0"/>
        <c:axId val="580210744"/>
        <c:axId val="632834120"/>
      </c:lineChart>
      <c:lineChart>
        <c:grouping val="standard"/>
        <c:varyColors val="0"/>
        <c:ser>
          <c:idx val="2"/>
          <c:order val="1"/>
          <c:tx>
            <c:v>Average income per month and per inhabitant (in euros 2020) (right axis)</c:v>
          </c:tx>
          <c:spPr>
            <a:ln w="44450">
              <a:solidFill>
                <a:srgbClr val="FF0000"/>
              </a:solidFill>
            </a:ln>
          </c:spPr>
          <c:marker>
            <c:symbol val="none"/>
          </c:marker>
          <c:cat>
            <c:numRef>
              <c:f>DataF0.1!$A$4:$A$24</c:f>
              <c:numCache>
                <c:formatCode>General</c:formatCode>
                <c:ptCount val="21"/>
                <c:pt idx="0">
                  <c:v>1820</c:v>
                </c:pt>
                <c:pt idx="1">
                  <c:v>1830</c:v>
                </c:pt>
                <c:pt idx="2">
                  <c:v>1840</c:v>
                </c:pt>
                <c:pt idx="3">
                  <c:v>1850</c:v>
                </c:pt>
                <c:pt idx="4">
                  <c:v>1860</c:v>
                </c:pt>
                <c:pt idx="5">
                  <c:v>1870</c:v>
                </c:pt>
                <c:pt idx="6">
                  <c:v>1880</c:v>
                </c:pt>
                <c:pt idx="7">
                  <c:v>1890</c:v>
                </c:pt>
                <c:pt idx="8">
                  <c:v>1900</c:v>
                </c:pt>
                <c:pt idx="9">
                  <c:v>1910</c:v>
                </c:pt>
                <c:pt idx="10">
                  <c:v>1920</c:v>
                </c:pt>
                <c:pt idx="11">
                  <c:v>1930</c:v>
                </c:pt>
                <c:pt idx="12">
                  <c:v>1940</c:v>
                </c:pt>
                <c:pt idx="13">
                  <c:v>1950</c:v>
                </c:pt>
                <c:pt idx="14">
                  <c:v>1960</c:v>
                </c:pt>
                <c:pt idx="15">
                  <c:v>1970</c:v>
                </c:pt>
                <c:pt idx="16">
                  <c:v>1980</c:v>
                </c:pt>
                <c:pt idx="17">
                  <c:v>1990</c:v>
                </c:pt>
                <c:pt idx="18">
                  <c:v>2000</c:v>
                </c:pt>
                <c:pt idx="19">
                  <c:v>2010</c:v>
                </c:pt>
                <c:pt idx="20">
                  <c:v>2020</c:v>
                </c:pt>
              </c:numCache>
            </c:numRef>
          </c:cat>
          <c:val>
            <c:numRef>
              <c:f>DataF0.2!$C$4:$C$36</c:f>
              <c:numCache>
                <c:formatCode>0.00</c:formatCode>
                <c:ptCount val="33"/>
                <c:pt idx="0" formatCode="0">
                  <c:v>69.336821353657328</c:v>
                </c:pt>
                <c:pt idx="6" formatCode="0">
                  <c:v>72.322449735621319</c:v>
                </c:pt>
                <c:pt idx="12" formatCode="0">
                  <c:v>75.436638623549712</c:v>
                </c:pt>
                <c:pt idx="17" formatCode="0">
                  <c:v>99.067698732530687</c:v>
                </c:pt>
                <c:pt idx="21" formatCode="0">
                  <c:v>173.31991314034664</c:v>
                </c:pt>
                <c:pt idx="25" formatCode="0">
                  <c:v>238.4219573751445</c:v>
                </c:pt>
                <c:pt idx="27" formatCode="0">
                  <c:v>415.30643394177861</c:v>
                </c:pt>
                <c:pt idx="29" formatCode="0">
                  <c:v>542.15678101511423</c:v>
                </c:pt>
                <c:pt idx="31" formatCode="0">
                  <c:v>819.53347984985817</c:v>
                </c:pt>
                <c:pt idx="32" formatCode="0">
                  <c:v>999.00673893586281</c:v>
                </c:pt>
              </c:numCache>
            </c:numRef>
          </c:val>
          <c:smooth val="1"/>
        </c:ser>
        <c:dLbls>
          <c:showLegendKey val="0"/>
          <c:showVal val="0"/>
          <c:showCatName val="0"/>
          <c:showSerName val="0"/>
          <c:showPercent val="0"/>
          <c:showBubbleSize val="0"/>
        </c:dLbls>
        <c:marker val="1"/>
        <c:smooth val="0"/>
        <c:axId val="255286128"/>
        <c:axId val="632833728"/>
      </c:lineChart>
      <c:catAx>
        <c:axId val="58021074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32834120"/>
        <c:crossesAt val="0"/>
        <c:auto val="0"/>
        <c:lblAlgn val="ctr"/>
        <c:lblOffset val="100"/>
        <c:tickLblSkip val="1"/>
        <c:tickMarkSkip val="2"/>
        <c:noMultiLvlLbl val="0"/>
      </c:catAx>
      <c:valAx>
        <c:axId val="632834120"/>
        <c:scaling>
          <c:logBase val="2"/>
          <c:orientation val="minMax"/>
          <c:max val="10.5"/>
          <c:min val="0.5"/>
        </c:scaling>
        <c:delete val="0"/>
        <c:axPos val="l"/>
        <c:majorGridlines>
          <c:spPr>
            <a:ln w="12700">
              <a:solidFill>
                <a:srgbClr val="000000"/>
              </a:solidFill>
              <a:prstDash val="sysDash"/>
            </a:ln>
          </c:spPr>
        </c:majorGridlines>
        <c:numFmt formatCode="#,##0.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80210744"/>
        <c:crossesAt val="1"/>
        <c:crossBetween val="midCat"/>
      </c:valAx>
      <c:valAx>
        <c:axId val="632833728"/>
        <c:scaling>
          <c:logBase val="2"/>
          <c:orientation val="minMax"/>
          <c:max val="1050"/>
          <c:min val="50"/>
        </c:scaling>
        <c:delete val="0"/>
        <c:axPos val="r"/>
        <c:numFmt formatCode="#,##0\ &quot;€&quot;" sourceLinked="0"/>
        <c:majorTickMark val="out"/>
        <c:minorTickMark val="none"/>
        <c:tickLblPos val="nextTo"/>
        <c:txPr>
          <a:bodyPr/>
          <a:lstStyle/>
          <a:p>
            <a:pPr>
              <a:defRPr sz="1600"/>
            </a:pPr>
            <a:endParaRPr lang="fr-FR"/>
          </a:p>
        </c:txPr>
        <c:crossAx val="255286128"/>
        <c:crosses val="max"/>
        <c:crossBetween val="between"/>
        <c:majorUnit val="2"/>
      </c:valAx>
      <c:catAx>
        <c:axId val="255286128"/>
        <c:scaling>
          <c:orientation val="minMax"/>
        </c:scaling>
        <c:delete val="1"/>
        <c:axPos val="b"/>
        <c:numFmt formatCode="General" sourceLinked="1"/>
        <c:majorTickMark val="out"/>
        <c:minorTickMark val="none"/>
        <c:tickLblPos val="nextTo"/>
        <c:crossAx val="632833728"/>
        <c:crossesAt val="1050"/>
        <c:auto val="1"/>
        <c:lblAlgn val="ctr"/>
        <c:lblOffset val="100"/>
        <c:noMultiLvlLbl val="0"/>
      </c:catAx>
      <c:spPr>
        <a:noFill/>
        <a:ln w="25400">
          <a:solidFill>
            <a:srgbClr val="000000"/>
          </a:solidFill>
        </a:ln>
      </c:spPr>
    </c:plotArea>
    <c:legend>
      <c:legendPos val="l"/>
      <c:layout>
        <c:manualLayout>
          <c:xMode val="edge"/>
          <c:yMode val="edge"/>
          <c:x val="0.14604427724476307"/>
          <c:y val="0.17254546486628397"/>
          <c:w val="0.37026345144356954"/>
          <c:h val="0.2008846402191112"/>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The rise of inequality around the world, 1980-2018</a:t>
            </a:r>
            <a:endParaRPr lang="fr-FR" sz="2000" b="0" baseline="0">
              <a:latin typeface="Arial" panose="020B0604020202020204" pitchFamily="34" charset="0"/>
              <a:cs typeface="Arial" panose="020B0604020202020204" pitchFamily="34" charset="0"/>
            </a:endParaRPr>
          </a:p>
        </c:rich>
      </c:tx>
      <c:layout>
        <c:manualLayout>
          <c:xMode val="edge"/>
          <c:yMode val="edge"/>
          <c:x val="0.19899026684164478"/>
          <c:y val="2.2031846775357349E-3"/>
        </c:manualLayout>
      </c:layout>
      <c:overlay val="0"/>
      <c:spPr>
        <a:noFill/>
        <a:ln w="25400">
          <a:noFill/>
        </a:ln>
      </c:spPr>
    </c:title>
    <c:autoTitleDeleted val="0"/>
    <c:plotArea>
      <c:layout>
        <c:manualLayout>
          <c:layoutTarget val="inner"/>
          <c:xMode val="edge"/>
          <c:yMode val="edge"/>
          <c:x val="9.4599660088082918E-2"/>
          <c:y val="6.3435991822727064E-2"/>
          <c:w val="0.87198296434755418"/>
          <c:h val="0.71713164241453564"/>
        </c:manualLayout>
      </c:layout>
      <c:lineChart>
        <c:grouping val="standard"/>
        <c:varyColors val="0"/>
        <c:ser>
          <c:idx val="1"/>
          <c:order val="0"/>
          <c:tx>
            <c:v>India</c:v>
          </c:tx>
          <c:spPr>
            <a:ln w="44450">
              <a:solidFill>
                <a:schemeClr val="accent4"/>
              </a:solidFill>
            </a:ln>
          </c:spPr>
          <c:marker>
            <c:symbol val="circle"/>
            <c:size val="9"/>
            <c:spPr>
              <a:solidFill>
                <a:schemeClr val="accent4"/>
              </a:solidFill>
              <a:ln>
                <a:solidFill>
                  <a:schemeClr val="accent4"/>
                </a:solidFill>
              </a:ln>
            </c:spPr>
          </c:marker>
          <c:cat>
            <c:numRef>
              <c:f>DataF0.3!$A$5:$A$43</c:f>
              <c:numCache>
                <c:formatCode>General</c:formatCode>
                <c:ptCount val="3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numCache>
            </c:numRef>
          </c:cat>
          <c:val>
            <c:numRef>
              <c:f>DataF0.3!$C$5:$C$43</c:f>
              <c:numCache>
                <c:formatCode>0.0%</c:formatCode>
                <c:ptCount val="39"/>
                <c:pt idx="0">
                  <c:v>0.31492963000000002</c:v>
                </c:pt>
                <c:pt idx="1">
                  <c:v>0.30696489999999998</c:v>
                </c:pt>
                <c:pt idx="2">
                  <c:v>0.30046444</c:v>
                </c:pt>
                <c:pt idx="3">
                  <c:v>0.34275267999999998</c:v>
                </c:pt>
                <c:pt idx="4">
                  <c:v>0.33375781000000004</c:v>
                </c:pt>
                <c:pt idx="5">
                  <c:v>0.34789135999999998</c:v>
                </c:pt>
                <c:pt idx="6">
                  <c:v>0.35066949999999997</c:v>
                </c:pt>
                <c:pt idx="7">
                  <c:v>0.34468715999999999</c:v>
                </c:pt>
                <c:pt idx="8">
                  <c:v>0.35376095999999996</c:v>
                </c:pt>
                <c:pt idx="9">
                  <c:v>0.35406472999999999</c:v>
                </c:pt>
                <c:pt idx="10">
                  <c:v>0.33483809999999997</c:v>
                </c:pt>
                <c:pt idx="11">
                  <c:v>0.34089305000000003</c:v>
                </c:pt>
                <c:pt idx="12">
                  <c:v>0.35047229000000002</c:v>
                </c:pt>
                <c:pt idx="13">
                  <c:v>0.36700350999999998</c:v>
                </c:pt>
                <c:pt idx="14">
                  <c:v>0.38239398000000002</c:v>
                </c:pt>
                <c:pt idx="15">
                  <c:v>0.38521822999999999</c:v>
                </c:pt>
                <c:pt idx="16">
                  <c:v>0.37942652999999998</c:v>
                </c:pt>
                <c:pt idx="17">
                  <c:v>0.38740363</c:v>
                </c:pt>
                <c:pt idx="18">
                  <c:v>0.39235719000000002</c:v>
                </c:pt>
                <c:pt idx="19">
                  <c:v>0.39489379000000002</c:v>
                </c:pt>
                <c:pt idx="20">
                  <c:v>0.39868693999999999</c:v>
                </c:pt>
                <c:pt idx="21">
                  <c:v>0.40943199000000002</c:v>
                </c:pt>
                <c:pt idx="22">
                  <c:v>0.42046712999999997</c:v>
                </c:pt>
                <c:pt idx="23">
                  <c:v>0.43170183000000001</c:v>
                </c:pt>
                <c:pt idx="24">
                  <c:v>0.45312799999999998</c:v>
                </c:pt>
                <c:pt idx="25">
                  <c:v>0.45460754999999997</c:v>
                </c:pt>
                <c:pt idx="26">
                  <c:v>0.46750584000000006</c:v>
                </c:pt>
                <c:pt idx="27">
                  <c:v>0.48059781000000001</c:v>
                </c:pt>
                <c:pt idx="28">
                  <c:v>0.48399568999999998</c:v>
                </c:pt>
                <c:pt idx="29">
                  <c:v>0.50767985000000004</c:v>
                </c:pt>
                <c:pt idx="30">
                  <c:v>0.52171266000000005</c:v>
                </c:pt>
                <c:pt idx="31">
                  <c:v>0.54544296999999997</c:v>
                </c:pt>
                <c:pt idx="32">
                  <c:v>0.55413639000000003</c:v>
                </c:pt>
                <c:pt idx="33">
                  <c:v>0.55456488999999998</c:v>
                </c:pt>
                <c:pt idx="34">
                  <c:v>0.55456488999999998</c:v>
                </c:pt>
                <c:pt idx="35">
                  <c:v>0.55456488999999998</c:v>
                </c:pt>
                <c:pt idx="36">
                  <c:v>0.55456488999999998</c:v>
                </c:pt>
                <c:pt idx="37">
                  <c:v>0.55956488999999998</c:v>
                </c:pt>
                <c:pt idx="38">
                  <c:v>0.55456488999999998</c:v>
                </c:pt>
              </c:numCache>
            </c:numRef>
          </c:val>
          <c:smooth val="1"/>
        </c:ser>
        <c:ser>
          <c:idx val="2"/>
          <c:order val="1"/>
          <c:tx>
            <c:v>United States</c:v>
          </c:tx>
          <c:spPr>
            <a:ln w="44450">
              <a:solidFill>
                <a:schemeClr val="accent1"/>
              </a:solidFill>
            </a:ln>
          </c:spPr>
          <c:marker>
            <c:symbol val="square"/>
            <c:size val="8"/>
            <c:spPr>
              <a:solidFill>
                <a:schemeClr val="accent1"/>
              </a:solidFill>
              <a:ln>
                <a:solidFill>
                  <a:schemeClr val="accent1"/>
                </a:solidFill>
              </a:ln>
            </c:spPr>
          </c:marker>
          <c:cat>
            <c:numRef>
              <c:f>DataF0.3!$A$5:$A$43</c:f>
              <c:numCache>
                <c:formatCode>General</c:formatCode>
                <c:ptCount val="3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numCache>
            </c:numRef>
          </c:cat>
          <c:val>
            <c:numRef>
              <c:f>DataF0.3!$D$5:$D$43</c:f>
              <c:numCache>
                <c:formatCode>0.0%</c:formatCode>
                <c:ptCount val="39"/>
                <c:pt idx="0">
                  <c:v>0.34230327000000005</c:v>
                </c:pt>
                <c:pt idx="1">
                  <c:v>0.34708415000000004</c:v>
                </c:pt>
                <c:pt idx="2">
                  <c:v>0.34879646000000003</c:v>
                </c:pt>
                <c:pt idx="3">
                  <c:v>0.35396901999999997</c:v>
                </c:pt>
                <c:pt idx="4">
                  <c:v>0.36683356000000006</c:v>
                </c:pt>
                <c:pt idx="5">
                  <c:v>0.36629707000000006</c:v>
                </c:pt>
                <c:pt idx="6">
                  <c:v>0.36452976999999998</c:v>
                </c:pt>
                <c:pt idx="7">
                  <c:v>0.37583454000000005</c:v>
                </c:pt>
                <c:pt idx="8">
                  <c:v>0.38926569</c:v>
                </c:pt>
                <c:pt idx="9">
                  <c:v>0.38647846999999996</c:v>
                </c:pt>
                <c:pt idx="10">
                  <c:v>0.38677180999999999</c:v>
                </c:pt>
                <c:pt idx="11">
                  <c:v>0.38522073000000001</c:v>
                </c:pt>
                <c:pt idx="12">
                  <c:v>0.39740434000000002</c:v>
                </c:pt>
                <c:pt idx="13">
                  <c:v>0.39527653000000001</c:v>
                </c:pt>
                <c:pt idx="14">
                  <c:v>0.39830210999999999</c:v>
                </c:pt>
                <c:pt idx="15">
                  <c:v>0.40629629</c:v>
                </c:pt>
                <c:pt idx="16">
                  <c:v>0.41524059000000002</c:v>
                </c:pt>
                <c:pt idx="17">
                  <c:v>0.42246581999999999</c:v>
                </c:pt>
                <c:pt idx="18">
                  <c:v>0.42611945000000001</c:v>
                </c:pt>
                <c:pt idx="19">
                  <c:v>0.43332341000000002</c:v>
                </c:pt>
                <c:pt idx="20">
                  <c:v>0.43867862000000002</c:v>
                </c:pt>
                <c:pt idx="21">
                  <c:v>0.42779721999999998</c:v>
                </c:pt>
                <c:pt idx="22">
                  <c:v>0.42704051999999998</c:v>
                </c:pt>
                <c:pt idx="23">
                  <c:v>0.42838299999999996</c:v>
                </c:pt>
                <c:pt idx="24">
                  <c:v>0.43879247999999998</c:v>
                </c:pt>
                <c:pt idx="25">
                  <c:v>0.45033926999999996</c:v>
                </c:pt>
                <c:pt idx="26">
                  <c:v>0.46000425</c:v>
                </c:pt>
                <c:pt idx="27">
                  <c:v>0.45770717</c:v>
                </c:pt>
                <c:pt idx="28">
                  <c:v>0.45275157999999999</c:v>
                </c:pt>
                <c:pt idx="29">
                  <c:v>0.44286757999999998</c:v>
                </c:pt>
                <c:pt idx="30">
                  <c:v>0.45696330000000002</c:v>
                </c:pt>
                <c:pt idx="31">
                  <c:v>0.45868397</c:v>
                </c:pt>
                <c:pt idx="32">
                  <c:v>0.47086920999999998</c:v>
                </c:pt>
                <c:pt idx="33">
                  <c:v>0.46270552999999998</c:v>
                </c:pt>
                <c:pt idx="34">
                  <c:v>0.46962419</c:v>
                </c:pt>
                <c:pt idx="35">
                  <c:v>0.46962419999999999</c:v>
                </c:pt>
                <c:pt idx="36">
                  <c:v>0.46962419999999999</c:v>
                </c:pt>
                <c:pt idx="37">
                  <c:v>0.4796242</c:v>
                </c:pt>
                <c:pt idx="38">
                  <c:v>0.4796242</c:v>
                </c:pt>
              </c:numCache>
            </c:numRef>
          </c:val>
          <c:smooth val="1"/>
        </c:ser>
        <c:ser>
          <c:idx val="3"/>
          <c:order val="2"/>
          <c:tx>
            <c:v>Russia</c:v>
          </c:tx>
          <c:spPr>
            <a:ln w="44450">
              <a:solidFill>
                <a:srgbClr val="C00000"/>
              </a:solidFill>
            </a:ln>
          </c:spPr>
          <c:marker>
            <c:symbol val="diamond"/>
            <c:size val="10"/>
            <c:spPr>
              <a:solidFill>
                <a:srgbClr val="C00000"/>
              </a:solidFill>
              <a:ln>
                <a:solidFill>
                  <a:srgbClr val="C00000"/>
                </a:solidFill>
              </a:ln>
            </c:spPr>
          </c:marker>
          <c:cat>
            <c:numRef>
              <c:f>DataF0.3!$A$5:$A$43</c:f>
              <c:numCache>
                <c:formatCode>General</c:formatCode>
                <c:ptCount val="3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numCache>
            </c:numRef>
          </c:cat>
          <c:val>
            <c:numRef>
              <c:f>DataF0.3!$E$5:$E$43</c:f>
              <c:numCache>
                <c:formatCode>0.0%</c:formatCode>
                <c:ptCount val="39"/>
                <c:pt idx="0">
                  <c:v>0.26021998000000002</c:v>
                </c:pt>
                <c:pt idx="1">
                  <c:v>0.26297056000000002</c:v>
                </c:pt>
                <c:pt idx="2">
                  <c:v>0.26569364000000001</c:v>
                </c:pt>
                <c:pt idx="3">
                  <c:v>0.26838961</c:v>
                </c:pt>
                <c:pt idx="4">
                  <c:v>0.27105888</c:v>
                </c:pt>
                <c:pt idx="5">
                  <c:v>0.27370184999999997</c:v>
                </c:pt>
                <c:pt idx="6">
                  <c:v>0.27372848</c:v>
                </c:pt>
                <c:pt idx="7">
                  <c:v>0.27375476999999998</c:v>
                </c:pt>
                <c:pt idx="8">
                  <c:v>0.27378074000000002</c:v>
                </c:pt>
                <c:pt idx="9">
                  <c:v>0.28724319999999998</c:v>
                </c:pt>
                <c:pt idx="10">
                  <c:v>0.28579780999999999</c:v>
                </c:pt>
                <c:pt idx="11">
                  <c:v>0.29627768999999998</c:v>
                </c:pt>
                <c:pt idx="12">
                  <c:v>0.32368319999999995</c:v>
                </c:pt>
                <c:pt idx="13">
                  <c:v>0.34287424</c:v>
                </c:pt>
                <c:pt idx="14">
                  <c:v>0.40578766999999999</c:v>
                </c:pt>
                <c:pt idx="15">
                  <c:v>0.42447378999999996</c:v>
                </c:pt>
                <c:pt idx="16">
                  <c:v>0.4831918</c:v>
                </c:pt>
                <c:pt idx="17">
                  <c:v>0.45170994999999997</c:v>
                </c:pt>
                <c:pt idx="18">
                  <c:v>0.43241422000000002</c:v>
                </c:pt>
                <c:pt idx="19">
                  <c:v>0.45951684999999998</c:v>
                </c:pt>
                <c:pt idx="20">
                  <c:v>0.48190829999999996</c:v>
                </c:pt>
                <c:pt idx="21">
                  <c:v>0.49526009999999998</c:v>
                </c:pt>
                <c:pt idx="22">
                  <c:v>0.47940382999999998</c:v>
                </c:pt>
                <c:pt idx="23">
                  <c:v>0.48178662999999999</c:v>
                </c:pt>
                <c:pt idx="24">
                  <c:v>0.48240707999999999</c:v>
                </c:pt>
                <c:pt idx="25">
                  <c:v>0.47395052999999998</c:v>
                </c:pt>
                <c:pt idx="26">
                  <c:v>0.49235179000000001</c:v>
                </c:pt>
                <c:pt idx="27">
                  <c:v>0.48998170000000002</c:v>
                </c:pt>
                <c:pt idx="28">
                  <c:v>0.52131196000000002</c:v>
                </c:pt>
                <c:pt idx="29">
                  <c:v>0.49636282999999998</c:v>
                </c:pt>
                <c:pt idx="30">
                  <c:v>0.46836146999999995</c:v>
                </c:pt>
                <c:pt idx="31">
                  <c:v>0.48060626999999995</c:v>
                </c:pt>
                <c:pt idx="32">
                  <c:v>0.45527670999999997</c:v>
                </c:pt>
                <c:pt idx="33">
                  <c:v>0.47265967000000003</c:v>
                </c:pt>
                <c:pt idx="34">
                  <c:v>0.45666486000000001</c:v>
                </c:pt>
                <c:pt idx="35">
                  <c:v>0.45513779999999998</c:v>
                </c:pt>
                <c:pt idx="36">
                  <c:v>0.45513779999999998</c:v>
                </c:pt>
                <c:pt idx="37">
                  <c:v>0.46513779999999999</c:v>
                </c:pt>
                <c:pt idx="38">
                  <c:v>0.45513779999999998</c:v>
                </c:pt>
              </c:numCache>
            </c:numRef>
          </c:val>
          <c:smooth val="1"/>
        </c:ser>
        <c:ser>
          <c:idx val="0"/>
          <c:order val="3"/>
          <c:tx>
            <c:v>China</c:v>
          </c:tx>
          <c:spPr>
            <a:ln w="44450">
              <a:solidFill>
                <a:schemeClr val="accent6"/>
              </a:solidFill>
            </a:ln>
          </c:spPr>
          <c:marker>
            <c:symbol val="triangle"/>
            <c:size val="9"/>
            <c:spPr>
              <a:solidFill>
                <a:schemeClr val="accent6"/>
              </a:solidFill>
              <a:ln>
                <a:solidFill>
                  <a:schemeClr val="accent6"/>
                </a:solidFill>
              </a:ln>
            </c:spPr>
          </c:marker>
          <c:cat>
            <c:numRef>
              <c:f>DataF0.3!$A$5:$A$43</c:f>
              <c:numCache>
                <c:formatCode>General</c:formatCode>
                <c:ptCount val="3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numCache>
            </c:numRef>
          </c:cat>
          <c:val>
            <c:numRef>
              <c:f>DataF0.3!$B$5:$B$43</c:f>
              <c:numCache>
                <c:formatCode>0.0%</c:formatCode>
                <c:ptCount val="39"/>
                <c:pt idx="0">
                  <c:v>0.27241647000000002</c:v>
                </c:pt>
                <c:pt idx="1">
                  <c:v>0.27675474</c:v>
                </c:pt>
                <c:pt idx="2">
                  <c:v>0.28091764999999996</c:v>
                </c:pt>
                <c:pt idx="3">
                  <c:v>0.28187736999999996</c:v>
                </c:pt>
                <c:pt idx="4">
                  <c:v>0.28667543000000001</c:v>
                </c:pt>
                <c:pt idx="5">
                  <c:v>0.29516234000000002</c:v>
                </c:pt>
                <c:pt idx="6">
                  <c:v>0.29866811999999998</c:v>
                </c:pt>
                <c:pt idx="7">
                  <c:v>0.29735096</c:v>
                </c:pt>
                <c:pt idx="8">
                  <c:v>0.30097942</c:v>
                </c:pt>
                <c:pt idx="9">
                  <c:v>0.30666798000000001</c:v>
                </c:pt>
                <c:pt idx="10">
                  <c:v>0.30409032000000003</c:v>
                </c:pt>
                <c:pt idx="11">
                  <c:v>0.31111296999999999</c:v>
                </c:pt>
                <c:pt idx="12">
                  <c:v>0.32338470000000002</c:v>
                </c:pt>
                <c:pt idx="13">
                  <c:v>0.33542495999999999</c:v>
                </c:pt>
                <c:pt idx="14">
                  <c:v>0.33972352</c:v>
                </c:pt>
                <c:pt idx="15">
                  <c:v>0.33552218000000006</c:v>
                </c:pt>
                <c:pt idx="16">
                  <c:v>0.33547231999999999</c:v>
                </c:pt>
                <c:pt idx="17">
                  <c:v>0.33575021999999999</c:v>
                </c:pt>
                <c:pt idx="18">
                  <c:v>0.33906640999999998</c:v>
                </c:pt>
                <c:pt idx="19">
                  <c:v>0.34466064000000002</c:v>
                </c:pt>
                <c:pt idx="20">
                  <c:v>0.35564709</c:v>
                </c:pt>
                <c:pt idx="21">
                  <c:v>0.36323136</c:v>
                </c:pt>
                <c:pt idx="22">
                  <c:v>0.39382317999999999</c:v>
                </c:pt>
                <c:pt idx="23">
                  <c:v>0.40214561999999998</c:v>
                </c:pt>
                <c:pt idx="24">
                  <c:v>0.40895691000000001</c:v>
                </c:pt>
                <c:pt idx="25">
                  <c:v>0.41857740999999998</c:v>
                </c:pt>
                <c:pt idx="26">
                  <c:v>0.42065164999999999</c:v>
                </c:pt>
                <c:pt idx="27">
                  <c:v>0.42393093999999998</c:v>
                </c:pt>
                <c:pt idx="28">
                  <c:v>0.42394032999999998</c:v>
                </c:pt>
                <c:pt idx="29">
                  <c:v>0.42340933999999997</c:v>
                </c:pt>
                <c:pt idx="30">
                  <c:v>0.42602477</c:v>
                </c:pt>
                <c:pt idx="31">
                  <c:v>0.42872672000000001</c:v>
                </c:pt>
                <c:pt idx="32">
                  <c:v>0.41461830999999999</c:v>
                </c:pt>
                <c:pt idx="33">
                  <c:v>0.42115437</c:v>
                </c:pt>
                <c:pt idx="34">
                  <c:v>0.41319252000000001</c:v>
                </c:pt>
                <c:pt idx="35">
                  <c:v>0.41422612000000003</c:v>
                </c:pt>
                <c:pt idx="36">
                  <c:v>0.41422614000000002</c:v>
                </c:pt>
                <c:pt idx="37">
                  <c:v>0.42422614000000003</c:v>
                </c:pt>
                <c:pt idx="38">
                  <c:v>0.41422614000000002</c:v>
                </c:pt>
              </c:numCache>
            </c:numRef>
          </c:val>
          <c:smooth val="1"/>
        </c:ser>
        <c:ser>
          <c:idx val="4"/>
          <c:order val="4"/>
          <c:tx>
            <c:v>Europe</c:v>
          </c:tx>
          <c:spPr>
            <a:ln w="44450">
              <a:solidFill>
                <a:schemeClr val="accent3"/>
              </a:solidFill>
            </a:ln>
          </c:spPr>
          <c:marker>
            <c:symbol val="square"/>
            <c:size val="8"/>
            <c:spPr>
              <a:solidFill>
                <a:schemeClr val="accent3"/>
              </a:solidFill>
              <a:ln>
                <a:solidFill>
                  <a:schemeClr val="accent3"/>
                </a:solidFill>
              </a:ln>
            </c:spPr>
          </c:marker>
          <c:val>
            <c:numRef>
              <c:f>DataF0.3!$F$5:$F$43</c:f>
              <c:numCache>
                <c:formatCode>0.0%</c:formatCode>
                <c:ptCount val="39"/>
                <c:pt idx="0">
                  <c:v>0.28392085433006287</c:v>
                </c:pt>
                <c:pt idx="1">
                  <c:v>0.28313007950782776</c:v>
                </c:pt>
                <c:pt idx="2">
                  <c:v>0.28197428584098816</c:v>
                </c:pt>
                <c:pt idx="3">
                  <c:v>0.28231874108314514</c:v>
                </c:pt>
                <c:pt idx="4">
                  <c:v>0.28464338183403015</c:v>
                </c:pt>
                <c:pt idx="5">
                  <c:v>0.28717720508575439</c:v>
                </c:pt>
                <c:pt idx="6">
                  <c:v>0.29005500674247742</c:v>
                </c:pt>
                <c:pt idx="7">
                  <c:v>0.29430243372917175</c:v>
                </c:pt>
                <c:pt idx="8">
                  <c:v>0.29921236634254456</c:v>
                </c:pt>
                <c:pt idx="9">
                  <c:v>0.30257627367973328</c:v>
                </c:pt>
                <c:pt idx="10">
                  <c:v>0.3059004545211792</c:v>
                </c:pt>
                <c:pt idx="11">
                  <c:v>0.31117528676986694</c:v>
                </c:pt>
                <c:pt idx="12">
                  <c:v>0.31270706653594971</c:v>
                </c:pt>
                <c:pt idx="13">
                  <c:v>0.3160458505153656</c:v>
                </c:pt>
                <c:pt idx="14">
                  <c:v>0.31756964325904846</c:v>
                </c:pt>
                <c:pt idx="15">
                  <c:v>0.31805551052093506</c:v>
                </c:pt>
                <c:pt idx="16">
                  <c:v>0.32129806280136108</c:v>
                </c:pt>
                <c:pt idx="17">
                  <c:v>0.32432901859283447</c:v>
                </c:pt>
                <c:pt idx="18">
                  <c:v>0.32746925950050354</c:v>
                </c:pt>
                <c:pt idx="19">
                  <c:v>0.33011236786842346</c:v>
                </c:pt>
                <c:pt idx="20">
                  <c:v>0.33036181330680847</c:v>
                </c:pt>
                <c:pt idx="21">
                  <c:v>0.3305225670337677</c:v>
                </c:pt>
                <c:pt idx="22">
                  <c:v>0.3284991979598999</c:v>
                </c:pt>
                <c:pt idx="23">
                  <c:v>0.32853507995605469</c:v>
                </c:pt>
                <c:pt idx="24">
                  <c:v>0.33140826225280762</c:v>
                </c:pt>
                <c:pt idx="25">
                  <c:v>0.33601281046867371</c:v>
                </c:pt>
                <c:pt idx="26">
                  <c:v>0.33670470118522644</c:v>
                </c:pt>
                <c:pt idx="27">
                  <c:v>0.34224176406860352</c:v>
                </c:pt>
                <c:pt idx="28">
                  <c:v>0.3364417552947998</c:v>
                </c:pt>
                <c:pt idx="29">
                  <c:v>0.33240365982055664</c:v>
                </c:pt>
                <c:pt idx="30">
                  <c:v>0.33029067516326904</c:v>
                </c:pt>
                <c:pt idx="31">
                  <c:v>0.33423429727554321</c:v>
                </c:pt>
                <c:pt idx="32">
                  <c:v>0.33350685238838196</c:v>
                </c:pt>
                <c:pt idx="33">
                  <c:v>0.33854648470878601</c:v>
                </c:pt>
                <c:pt idx="34">
                  <c:v>0.33697167038917542</c:v>
                </c:pt>
                <c:pt idx="35">
                  <c:v>0.33942344784736633</c:v>
                </c:pt>
                <c:pt idx="36">
                  <c:v>0.33812814950942993</c:v>
                </c:pt>
                <c:pt idx="37">
                  <c:v>0.33828935027122498</c:v>
                </c:pt>
                <c:pt idx="38">
                  <c:v>0.33861364920934039</c:v>
                </c:pt>
              </c:numCache>
            </c:numRef>
          </c:val>
          <c:smooth val="1"/>
        </c:ser>
        <c:dLbls>
          <c:showLegendKey val="0"/>
          <c:showVal val="0"/>
          <c:showCatName val="0"/>
          <c:showSerName val="0"/>
          <c:showPercent val="0"/>
          <c:showBubbleSize val="0"/>
        </c:dLbls>
        <c:marker val="1"/>
        <c:smooth val="0"/>
        <c:axId val="611797136"/>
        <c:axId val="657129864"/>
      </c:lineChart>
      <c:catAx>
        <c:axId val="61179713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fr-FR"/>
          </a:p>
        </c:txPr>
        <c:crossAx val="657129864"/>
        <c:crossesAt val="0"/>
        <c:auto val="1"/>
        <c:lblAlgn val="ctr"/>
        <c:lblOffset val="100"/>
        <c:tickLblSkip val="5"/>
        <c:tickMarkSkip val="5"/>
        <c:noMultiLvlLbl val="0"/>
      </c:catAx>
      <c:valAx>
        <c:axId val="657129864"/>
        <c:scaling>
          <c:orientation val="minMax"/>
          <c:max val="0.60000000000000009"/>
          <c:min val="0.2"/>
        </c:scaling>
        <c:delete val="0"/>
        <c:axPos val="l"/>
        <c:majorGridlines>
          <c:spPr>
            <a:ln w="12700">
              <a:solidFill>
                <a:srgbClr val="000000"/>
              </a:solidFill>
              <a:prstDash val="sysDash"/>
            </a:ln>
          </c:spPr>
        </c:majorGridlines>
        <c:title>
          <c:tx>
            <c:rich>
              <a:bodyPr/>
              <a:lstStyle/>
              <a:p>
                <a:pPr>
                  <a:defRPr sz="1300"/>
                </a:pPr>
                <a:r>
                  <a:rPr lang="fr-FR" sz="1300"/>
                  <a:t>Share</a:t>
                </a:r>
                <a:r>
                  <a:rPr lang="fr-FR" sz="1300" baseline="0"/>
                  <a:t> of top decile in total income</a:t>
                </a:r>
                <a:endParaRPr lang="fr-FR" sz="1300"/>
              </a:p>
            </c:rich>
          </c:tx>
          <c:layout>
            <c:manualLayout>
              <c:xMode val="edge"/>
              <c:yMode val="edge"/>
              <c:x val="4.1761811023622057E-3"/>
              <c:y val="0.19112065801458325"/>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11797136"/>
        <c:crosses val="autoZero"/>
        <c:crossBetween val="midCat"/>
        <c:majorUnit val="5.000000000000001E-2"/>
        <c:minorUnit val="5.000000000000001E-2"/>
      </c:valAx>
      <c:spPr>
        <a:noFill/>
        <a:ln w="25400">
          <a:solidFill>
            <a:schemeClr val="tx1"/>
          </a:solidFill>
        </a:ln>
      </c:spPr>
    </c:plotArea>
    <c:legend>
      <c:legendPos val="l"/>
      <c:layout>
        <c:manualLayout>
          <c:xMode val="edge"/>
          <c:yMode val="edge"/>
          <c:x val="0.15622998687664041"/>
          <c:y val="8.7938554704370064E-2"/>
          <c:w val="0.20218066491688536"/>
          <c:h val="0.29079546654819777"/>
        </c:manualLayout>
      </c:layout>
      <c:overlay val="1"/>
      <c:spPr>
        <a:solidFill>
          <a:schemeClr val="bg1"/>
        </a:solidFill>
        <a:ln w="12700">
          <a:solidFill>
            <a:schemeClr val="tx1"/>
          </a:solidFill>
        </a:ln>
      </c:spPr>
      <c:txPr>
        <a:bodyPr/>
        <a:lstStyle/>
        <a:p>
          <a:pPr>
            <a:defRPr sz="16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baseline="0"/>
              <a:t>Inequality in the different regions of the world in 2018</a:t>
            </a:r>
            <a:endParaRPr lang="fr-FR" sz="2000" b="0">
              <a:latin typeface="Arial Narrow" panose="020B0606020202030204" pitchFamily="34" charset="0"/>
            </a:endParaRPr>
          </a:p>
        </c:rich>
      </c:tx>
      <c:layout>
        <c:manualLayout>
          <c:xMode val="edge"/>
          <c:yMode val="edge"/>
          <c:x val="0.16286566273685962"/>
          <c:y val="2.2426693269676132E-3"/>
        </c:manualLayout>
      </c:layout>
      <c:overlay val="0"/>
    </c:title>
    <c:autoTitleDeleted val="0"/>
    <c:plotArea>
      <c:layout>
        <c:manualLayout>
          <c:layoutTarget val="inner"/>
          <c:xMode val="edge"/>
          <c:yMode val="edge"/>
          <c:x val="9.7130030621172356E-2"/>
          <c:y val="5.7757216912005173E-2"/>
          <c:w val="0.89583912948381439"/>
          <c:h val="0.69776417502606691"/>
        </c:manualLayout>
      </c:layout>
      <c:barChart>
        <c:barDir val="col"/>
        <c:grouping val="clustered"/>
        <c:varyColors val="0"/>
        <c:ser>
          <c:idx val="0"/>
          <c:order val="0"/>
          <c:tx>
            <c:v>Top decile share</c:v>
          </c:tx>
          <c:spPr>
            <a:solidFill>
              <a:schemeClr val="accent2"/>
            </a:solidFill>
            <a:ln>
              <a:solidFill>
                <a:schemeClr val="bg1"/>
              </a:solidFill>
            </a:ln>
          </c:spPr>
          <c:invertIfNegative val="0"/>
          <c:dPt>
            <c:idx val="0"/>
            <c:invertIfNegative val="0"/>
            <c:bubble3D val="0"/>
            <c:spPr>
              <a:solidFill>
                <a:schemeClr val="accent3"/>
              </a:solidFill>
              <a:ln>
                <a:solidFill>
                  <a:schemeClr val="accent3"/>
                </a:solidFill>
              </a:ln>
            </c:spPr>
          </c:dPt>
          <c:dPt>
            <c:idx val="1"/>
            <c:invertIfNegative val="0"/>
            <c:bubble3D val="0"/>
            <c:spPr>
              <a:solidFill>
                <a:schemeClr val="accent6"/>
              </a:solidFill>
              <a:ln>
                <a:solidFill>
                  <a:schemeClr val="accent6"/>
                </a:solidFill>
              </a:ln>
            </c:spPr>
          </c:dPt>
          <c:dPt>
            <c:idx val="2"/>
            <c:invertIfNegative val="0"/>
            <c:bubble3D val="0"/>
            <c:spPr>
              <a:solidFill>
                <a:srgbClr val="C00000"/>
              </a:solidFill>
              <a:ln>
                <a:solidFill>
                  <a:srgbClr val="C00000"/>
                </a:solidFill>
              </a:ln>
            </c:spPr>
          </c:dPt>
          <c:dPt>
            <c:idx val="3"/>
            <c:invertIfNegative val="0"/>
            <c:bubble3D val="0"/>
            <c:spPr>
              <a:solidFill>
                <a:schemeClr val="accent1"/>
              </a:solidFill>
              <a:ln>
                <a:solidFill>
                  <a:schemeClr val="accent1"/>
                </a:solidFill>
              </a:ln>
            </c:spPr>
          </c:dPt>
          <c:dPt>
            <c:idx val="4"/>
            <c:invertIfNegative val="0"/>
            <c:bubble3D val="0"/>
            <c:spPr>
              <a:solidFill>
                <a:srgbClr val="002060"/>
              </a:solidFill>
              <a:ln>
                <a:solidFill>
                  <a:srgbClr val="002060"/>
                </a:solidFill>
              </a:ln>
            </c:spPr>
          </c:dPt>
          <c:dPt>
            <c:idx val="5"/>
            <c:invertIfNegative val="0"/>
            <c:bubble3D val="0"/>
            <c:spPr>
              <a:solidFill>
                <a:schemeClr val="accent4"/>
              </a:solidFill>
              <a:ln>
                <a:solidFill>
                  <a:schemeClr val="accent4"/>
                </a:solidFill>
              </a:ln>
            </c:spPr>
          </c:dPt>
          <c:dPt>
            <c:idx val="6"/>
            <c:invertIfNegative val="0"/>
            <c:bubble3D val="0"/>
            <c:spPr>
              <a:solidFill>
                <a:srgbClr val="FFFF00"/>
              </a:solidFill>
              <a:ln>
                <a:solidFill>
                  <a:srgbClr val="FFFF00"/>
                </a:solidFill>
              </a:ln>
            </c:spPr>
          </c:dPt>
          <c:dPt>
            <c:idx val="7"/>
            <c:invertIfNegative val="0"/>
            <c:bubble3D val="0"/>
            <c:spPr>
              <a:solidFill>
                <a:srgbClr val="00B050"/>
              </a:solidFill>
              <a:ln>
                <a:solidFill>
                  <a:srgbClr val="00B050"/>
                </a:solidFill>
              </a:ln>
            </c:spPr>
          </c:dPt>
          <c:dPt>
            <c:idx val="8"/>
            <c:invertIfNegative val="0"/>
            <c:bubble3D val="0"/>
            <c:spPr>
              <a:solidFill>
                <a:srgbClr val="00B0F0"/>
              </a:solidFill>
              <a:ln>
                <a:solidFill>
                  <a:schemeClr val="bg1"/>
                </a:solidFill>
              </a:ln>
            </c:spPr>
          </c:dPt>
          <c:dPt>
            <c:idx val="9"/>
            <c:invertIfNegative val="0"/>
            <c:bubble3D val="0"/>
            <c:spPr>
              <a:solidFill>
                <a:srgbClr val="7030A0"/>
              </a:solidFill>
              <a:ln>
                <a:solidFill>
                  <a:srgbClr val="FFFF00"/>
                </a:solidFill>
              </a:ln>
            </c:spPr>
          </c:dPt>
          <c:dPt>
            <c:idx val="10"/>
            <c:invertIfNegative val="0"/>
            <c:bubble3D val="0"/>
            <c:spPr>
              <a:solidFill>
                <a:srgbClr val="002060"/>
              </a:solidFill>
              <a:ln>
                <a:solidFill>
                  <a:schemeClr val="bg1"/>
                </a:solidFill>
              </a:ln>
            </c:spPr>
          </c:dPt>
          <c:dPt>
            <c:idx val="11"/>
            <c:invertIfNegative val="0"/>
            <c:bubble3D val="0"/>
            <c:spPr>
              <a:solidFill>
                <a:schemeClr val="accent6"/>
              </a:solidFill>
              <a:ln>
                <a:solidFill>
                  <a:schemeClr val="bg1"/>
                </a:solidFill>
              </a:ln>
            </c:spPr>
          </c:dPt>
          <c:cat>
            <c:strRef>
              <c:f>DataF0.4!$A$4:$H$4</c:f>
              <c:strCache>
                <c:ptCount val="8"/>
                <c:pt idx="0">
                  <c:v>Europe</c:v>
                </c:pt>
                <c:pt idx="1">
                  <c:v>China</c:v>
                </c:pt>
                <c:pt idx="2">
                  <c:v>Russia</c:v>
                </c:pt>
                <c:pt idx="3">
                  <c:v>United States</c:v>
                </c:pt>
                <c:pt idx="4">
                  <c:v>Subsaharan Africa</c:v>
                </c:pt>
                <c:pt idx="5">
                  <c:v>India</c:v>
                </c:pt>
                <c:pt idx="6">
                  <c:v>Brasil</c:v>
                </c:pt>
                <c:pt idx="7">
                  <c:v>Middle East</c:v>
                </c:pt>
              </c:strCache>
            </c:strRef>
          </c:cat>
          <c:val>
            <c:numRef>
              <c:f>DataF0.4!$A$5:$H$5</c:f>
              <c:numCache>
                <c:formatCode>0.0%</c:formatCode>
                <c:ptCount val="8"/>
                <c:pt idx="0">
                  <c:v>0.33861364920934039</c:v>
                </c:pt>
                <c:pt idx="1">
                  <c:v>0.41422614000000002</c:v>
                </c:pt>
                <c:pt idx="2">
                  <c:v>0.46213779999999999</c:v>
                </c:pt>
                <c:pt idx="3">
                  <c:v>0.48</c:v>
                </c:pt>
                <c:pt idx="4">
                  <c:v>0.54449999999999998</c:v>
                </c:pt>
                <c:pt idx="5">
                  <c:v>0.55456488999999998</c:v>
                </c:pt>
                <c:pt idx="6">
                  <c:v>0.55931132483329205</c:v>
                </c:pt>
                <c:pt idx="7">
                  <c:v>0.64</c:v>
                </c:pt>
              </c:numCache>
            </c:numRef>
          </c:val>
          <c:extLst/>
        </c:ser>
        <c:dLbls>
          <c:showLegendKey val="0"/>
          <c:showVal val="0"/>
          <c:showCatName val="0"/>
          <c:showSerName val="0"/>
          <c:showPercent val="0"/>
          <c:showBubbleSize val="0"/>
        </c:dLbls>
        <c:gapWidth val="50"/>
        <c:axId val="511100912"/>
        <c:axId val="624859856"/>
      </c:barChart>
      <c:catAx>
        <c:axId val="511100912"/>
        <c:scaling>
          <c:orientation val="minMax"/>
        </c:scaling>
        <c:delete val="0"/>
        <c:axPos val="b"/>
        <c:numFmt formatCode="General" sourceLinked="0"/>
        <c:majorTickMark val="out"/>
        <c:minorTickMark val="none"/>
        <c:tickLblPos val="nextTo"/>
        <c:txPr>
          <a:bodyPr anchor="t" anchorCtr="0"/>
          <a:lstStyle/>
          <a:p>
            <a:pPr>
              <a:defRPr sz="1300" b="0" i="0" baseline="0">
                <a:latin typeface="Arial"/>
              </a:defRPr>
            </a:pPr>
            <a:endParaRPr lang="fr-FR"/>
          </a:p>
        </c:txPr>
        <c:crossAx val="624859856"/>
        <c:crosses val="autoZero"/>
        <c:auto val="1"/>
        <c:lblAlgn val="ctr"/>
        <c:lblOffset val="100"/>
        <c:tickMarkSkip val="2"/>
        <c:noMultiLvlLbl val="0"/>
      </c:catAx>
      <c:valAx>
        <c:axId val="624859856"/>
        <c:scaling>
          <c:orientation val="minMax"/>
          <c:max val="0.70000000000000007"/>
          <c:min val="0"/>
        </c:scaling>
        <c:delete val="0"/>
        <c:axPos val="l"/>
        <c:majorGridlines>
          <c:spPr>
            <a:ln w="12700">
              <a:prstDash val="sysDash"/>
            </a:ln>
          </c:spPr>
        </c:majorGridlines>
        <c:title>
          <c:tx>
            <c:rich>
              <a:bodyPr/>
              <a:lstStyle/>
              <a:p>
                <a:pPr>
                  <a:defRPr/>
                </a:pPr>
                <a:r>
                  <a:rPr lang="fr-FR" sz="1300" b="0">
                    <a:latin typeface="Arial" panose="020B0604020202020204" pitchFamily="34" charset="0"/>
                    <a:cs typeface="Arial" panose="020B0604020202020204" pitchFamily="34" charset="0"/>
                  </a:rPr>
                  <a:t>Share</a:t>
                </a:r>
                <a:r>
                  <a:rPr lang="fr-FR" sz="1300" b="0" baseline="0">
                    <a:latin typeface="Arial" panose="020B0604020202020204" pitchFamily="34" charset="0"/>
                    <a:cs typeface="Arial" panose="020B0604020202020204" pitchFamily="34" charset="0"/>
                  </a:rPr>
                  <a:t> of top decile in total income</a:t>
                </a:r>
                <a:endParaRPr lang="fr-FR" sz="1300" b="0">
                  <a:latin typeface="Arial" panose="020B0604020202020204" pitchFamily="34" charset="0"/>
                  <a:cs typeface="Arial" panose="020B0604020202020204" pitchFamily="34" charset="0"/>
                </a:endParaRPr>
              </a:p>
            </c:rich>
          </c:tx>
          <c:layout>
            <c:manualLayout>
              <c:xMode val="edge"/>
              <c:yMode val="edge"/>
              <c:x val="9.4441419935109242E-3"/>
              <c:y val="0.16079882075887722"/>
            </c:manualLayout>
          </c:layout>
          <c:overlay val="0"/>
        </c:title>
        <c:numFmt formatCode="0%" sourceLinked="0"/>
        <c:majorTickMark val="out"/>
        <c:minorTickMark val="none"/>
        <c:tickLblPos val="nextTo"/>
        <c:txPr>
          <a:bodyPr/>
          <a:lstStyle/>
          <a:p>
            <a:pPr>
              <a:defRPr sz="1500" b="0" i="0">
                <a:latin typeface="Arial"/>
              </a:defRPr>
            </a:pPr>
            <a:endParaRPr lang="fr-FR"/>
          </a:p>
        </c:txPr>
        <c:crossAx val="511100912"/>
        <c:crosses val="autoZero"/>
        <c:crossBetween val="between"/>
        <c:majorUnit val="0.1"/>
      </c:valAx>
      <c:spPr>
        <a:noFill/>
        <a:ln w="25400">
          <a:solidFill>
            <a:schemeClr val="tx1"/>
          </a:solidFill>
        </a:ln>
      </c:spPr>
    </c:plotArea>
    <c:plotVisOnly val="1"/>
    <c:dispBlanksAs val="gap"/>
    <c:showDLblsOverMax val="0"/>
  </c:chart>
  <c:spPr>
    <a:ln>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The elephant curve of global inequality 1980-2018</a:t>
            </a:r>
            <a:endParaRPr lang="fr-FR" sz="2000" b="0" baseline="0">
              <a:latin typeface="Arial" panose="020B0604020202020204" pitchFamily="34" charset="0"/>
              <a:cs typeface="Arial" panose="020B0604020202020204" pitchFamily="34" charset="0"/>
            </a:endParaRPr>
          </a:p>
        </c:rich>
      </c:tx>
      <c:layout>
        <c:manualLayout>
          <c:xMode val="edge"/>
          <c:yMode val="edge"/>
          <c:x val="0.20745636482939633"/>
          <c:y val="2.2031846775357349E-3"/>
        </c:manualLayout>
      </c:layout>
      <c:overlay val="0"/>
      <c:spPr>
        <a:noFill/>
        <a:ln w="25400">
          <a:noFill/>
        </a:ln>
      </c:spPr>
    </c:title>
    <c:autoTitleDeleted val="0"/>
    <c:plotArea>
      <c:layout>
        <c:manualLayout>
          <c:layoutTarget val="inner"/>
          <c:xMode val="edge"/>
          <c:yMode val="edge"/>
          <c:x val="0.10652746942668824"/>
          <c:y val="6.1152285128394351E-2"/>
          <c:w val="0.8559412729658793"/>
          <c:h val="0.69020510368062093"/>
        </c:manualLayout>
      </c:layout>
      <c:lineChart>
        <c:grouping val="standard"/>
        <c:varyColors val="0"/>
        <c:ser>
          <c:idx val="0"/>
          <c:order val="0"/>
          <c:spPr>
            <a:ln w="44450">
              <a:solidFill>
                <a:srgbClr val="FF0000"/>
              </a:solidFill>
            </a:ln>
          </c:spPr>
          <c:marker>
            <c:symbol val="none"/>
          </c:marker>
          <c:cat>
            <c:numRef>
              <c:f>DataF0.5!$A$6:$A$122</c:f>
              <c:numCache>
                <c:formatCode>General</c:formatCode>
                <c:ptCount val="117"/>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pt idx="90">
                  <c:v>99</c:v>
                </c:pt>
                <c:pt idx="91">
                  <c:v>99.2</c:v>
                </c:pt>
                <c:pt idx="92">
                  <c:v>99.3</c:v>
                </c:pt>
                <c:pt idx="93">
                  <c:v>99.4</c:v>
                </c:pt>
                <c:pt idx="94">
                  <c:v>99.5</c:v>
                </c:pt>
                <c:pt idx="95">
                  <c:v>99.6</c:v>
                </c:pt>
                <c:pt idx="96">
                  <c:v>99.7</c:v>
                </c:pt>
                <c:pt idx="97">
                  <c:v>99.8</c:v>
                </c:pt>
                <c:pt idx="98">
                  <c:v>99.9</c:v>
                </c:pt>
                <c:pt idx="99">
                  <c:v>99.9</c:v>
                </c:pt>
                <c:pt idx="100">
                  <c:v>99.9</c:v>
                </c:pt>
                <c:pt idx="101">
                  <c:v>99.93</c:v>
                </c:pt>
                <c:pt idx="102">
                  <c:v>99.94</c:v>
                </c:pt>
                <c:pt idx="103">
                  <c:v>99.95</c:v>
                </c:pt>
                <c:pt idx="104">
                  <c:v>99.96</c:v>
                </c:pt>
                <c:pt idx="105">
                  <c:v>99.97</c:v>
                </c:pt>
                <c:pt idx="106">
                  <c:v>99.98</c:v>
                </c:pt>
                <c:pt idx="107">
                  <c:v>99.99</c:v>
                </c:pt>
                <c:pt idx="108">
                  <c:v>99.99</c:v>
                </c:pt>
                <c:pt idx="109">
                  <c:v>99.99</c:v>
                </c:pt>
                <c:pt idx="110">
                  <c:v>99.99</c:v>
                </c:pt>
                <c:pt idx="111">
                  <c:v>99.994</c:v>
                </c:pt>
                <c:pt idx="112">
                  <c:v>99.995000000000005</c:v>
                </c:pt>
                <c:pt idx="113">
                  <c:v>99.995999999999995</c:v>
                </c:pt>
                <c:pt idx="114">
                  <c:v>99.997</c:v>
                </c:pt>
                <c:pt idx="115">
                  <c:v>99.998000000000005</c:v>
                </c:pt>
                <c:pt idx="116">
                  <c:v>99.998999999999995</c:v>
                </c:pt>
              </c:numCache>
            </c:numRef>
          </c:cat>
          <c:val>
            <c:numRef>
              <c:f>DataF0.5!$B$6:$B$122</c:f>
              <c:numCache>
                <c:formatCode>0%</c:formatCode>
                <c:ptCount val="117"/>
                <c:pt idx="0">
                  <c:v>0.7644514395928711</c:v>
                </c:pt>
                <c:pt idx="1">
                  <c:v>0.8147684815662225</c:v>
                </c:pt>
                <c:pt idx="2">
                  <c:v>0.86289805042813295</c:v>
                </c:pt>
                <c:pt idx="3">
                  <c:v>0.90471479065818228</c:v>
                </c:pt>
                <c:pt idx="4">
                  <c:v>0.94416717719647225</c:v>
                </c:pt>
                <c:pt idx="5">
                  <c:v>0.97762582516743179</c:v>
                </c:pt>
                <c:pt idx="6">
                  <c:v>1.0120513707868672</c:v>
                </c:pt>
                <c:pt idx="7">
                  <c:v>1.0465677150704751</c:v>
                </c:pt>
                <c:pt idx="8">
                  <c:v>1.0818483459303809</c:v>
                </c:pt>
                <c:pt idx="9">
                  <c:v>1.1198973312107725</c:v>
                </c:pt>
                <c:pt idx="10">
                  <c:v>1.1492734331924443</c:v>
                </c:pt>
                <c:pt idx="11">
                  <c:v>1.1731333671979707</c:v>
                </c:pt>
                <c:pt idx="12">
                  <c:v>1.1903151671299537</c:v>
                </c:pt>
                <c:pt idx="13">
                  <c:v>1.1918091306953058</c:v>
                </c:pt>
                <c:pt idx="14">
                  <c:v>1.1947807799067678</c:v>
                </c:pt>
                <c:pt idx="15">
                  <c:v>1.1996011086351015</c:v>
                </c:pt>
                <c:pt idx="16">
                  <c:v>1.1962689831708502</c:v>
                </c:pt>
                <c:pt idx="17">
                  <c:v>1.1792004875509352</c:v>
                </c:pt>
                <c:pt idx="18">
                  <c:v>1.1679182431115287</c:v>
                </c:pt>
                <c:pt idx="19">
                  <c:v>1.1648097680549998</c:v>
                </c:pt>
                <c:pt idx="20">
                  <c:v>1.1585479524919111</c:v>
                </c:pt>
                <c:pt idx="21">
                  <c:v>1.1527285100654296</c:v>
                </c:pt>
                <c:pt idx="22">
                  <c:v>1.1483556618282222</c:v>
                </c:pt>
                <c:pt idx="23">
                  <c:v>1.142348251574838</c:v>
                </c:pt>
                <c:pt idx="24">
                  <c:v>1.1310689698093188</c:v>
                </c:pt>
                <c:pt idx="25">
                  <c:v>1.1161187091535332</c:v>
                </c:pt>
                <c:pt idx="26">
                  <c:v>1.0959242493406296</c:v>
                </c:pt>
                <c:pt idx="27">
                  <c:v>1.0727805957403669</c:v>
                </c:pt>
                <c:pt idx="28">
                  <c:v>1.0476619458526766</c:v>
                </c:pt>
                <c:pt idx="29">
                  <c:v>1.0177690473293048</c:v>
                </c:pt>
                <c:pt idx="30">
                  <c:v>0.98194734655223348</c:v>
                </c:pt>
                <c:pt idx="31">
                  <c:v>0.95397283032315783</c:v>
                </c:pt>
                <c:pt idx="32">
                  <c:v>0.92073610792286043</c:v>
                </c:pt>
                <c:pt idx="33">
                  <c:v>0.8816179402021862</c:v>
                </c:pt>
                <c:pt idx="34">
                  <c:v>0.83489791352435094</c:v>
                </c:pt>
                <c:pt idx="35">
                  <c:v>0.78305616255774979</c:v>
                </c:pt>
                <c:pt idx="36">
                  <c:v>0.74163472613576042</c:v>
                </c:pt>
                <c:pt idx="37">
                  <c:v>0.69951067969818015</c:v>
                </c:pt>
                <c:pt idx="38">
                  <c:v>0.66245217379580457</c:v>
                </c:pt>
                <c:pt idx="39">
                  <c:v>0.6382714756090867</c:v>
                </c:pt>
                <c:pt idx="40">
                  <c:v>0.62043682084763374</c:v>
                </c:pt>
                <c:pt idx="41">
                  <c:v>0.60628955374483451</c:v>
                </c:pt>
                <c:pt idx="42">
                  <c:v>0.58954088774445834</c:v>
                </c:pt>
                <c:pt idx="43">
                  <c:v>0.57535097219852793</c:v>
                </c:pt>
                <c:pt idx="44">
                  <c:v>0.55917094967422343</c:v>
                </c:pt>
                <c:pt idx="45">
                  <c:v>0.54387907917273315</c:v>
                </c:pt>
                <c:pt idx="46">
                  <c:v>0.5321087932421249</c:v>
                </c:pt>
                <c:pt idx="47">
                  <c:v>0.52383803484903269</c:v>
                </c:pt>
                <c:pt idx="48">
                  <c:v>0.51421861471346919</c:v>
                </c:pt>
                <c:pt idx="49">
                  <c:v>0.50025600600265252</c:v>
                </c:pt>
                <c:pt idx="50">
                  <c:v>0.48768688018782103</c:v>
                </c:pt>
                <c:pt idx="51">
                  <c:v>0.47117226827761238</c:v>
                </c:pt>
                <c:pt idx="52">
                  <c:v>0.45803730882724347</c:v>
                </c:pt>
                <c:pt idx="53">
                  <c:v>0.44685103361277351</c:v>
                </c:pt>
                <c:pt idx="54">
                  <c:v>0.43505706629599361</c:v>
                </c:pt>
                <c:pt idx="55">
                  <c:v>0.42692391237415805</c:v>
                </c:pt>
                <c:pt idx="56">
                  <c:v>0.42169339250314697</c:v>
                </c:pt>
                <c:pt idx="57">
                  <c:v>0.42174206731125075</c:v>
                </c:pt>
                <c:pt idx="58">
                  <c:v>0.42132807852132542</c:v>
                </c:pt>
                <c:pt idx="59">
                  <c:v>0.41881109781022607</c:v>
                </c:pt>
                <c:pt idx="60">
                  <c:v>0.4136917968379466</c:v>
                </c:pt>
                <c:pt idx="61">
                  <c:v>0.40827778405057003</c:v>
                </c:pt>
                <c:pt idx="62">
                  <c:v>0.40274994331980662</c:v>
                </c:pt>
                <c:pt idx="63">
                  <c:v>0.39840995319406419</c:v>
                </c:pt>
                <c:pt idx="64">
                  <c:v>0.39732724165351585</c:v>
                </c:pt>
                <c:pt idx="65">
                  <c:v>0.39727282173059841</c:v>
                </c:pt>
                <c:pt idx="66">
                  <c:v>0.39766706482279346</c:v>
                </c:pt>
                <c:pt idx="67">
                  <c:v>0.39786066371762385</c:v>
                </c:pt>
                <c:pt idx="68">
                  <c:v>0.39931725732087775</c:v>
                </c:pt>
                <c:pt idx="69">
                  <c:v>0.40233321848662101</c:v>
                </c:pt>
                <c:pt idx="70">
                  <c:v>0.40827658704146086</c:v>
                </c:pt>
                <c:pt idx="71">
                  <c:v>0.41279743510816647</c:v>
                </c:pt>
                <c:pt idx="72">
                  <c:v>0.41665475899425741</c:v>
                </c:pt>
                <c:pt idx="73">
                  <c:v>0.41656330844844569</c:v>
                </c:pt>
                <c:pt idx="74">
                  <c:v>0.41782426985390458</c:v>
                </c:pt>
                <c:pt idx="75">
                  <c:v>0.41880693295357768</c:v>
                </c:pt>
                <c:pt idx="76">
                  <c:v>0.41749101124476473</c:v>
                </c:pt>
                <c:pt idx="77">
                  <c:v>0.41715700594627869</c:v>
                </c:pt>
                <c:pt idx="78">
                  <c:v>0.41620151013015172</c:v>
                </c:pt>
                <c:pt idx="79">
                  <c:v>0.41839366129888395</c:v>
                </c:pt>
                <c:pt idx="80">
                  <c:v>0.42543974563302051</c:v>
                </c:pt>
                <c:pt idx="81">
                  <c:v>0.44064994480784625</c:v>
                </c:pt>
                <c:pt idx="82">
                  <c:v>0.45879222863063535</c:v>
                </c:pt>
                <c:pt idx="83">
                  <c:v>0.4762400915876816</c:v>
                </c:pt>
                <c:pt idx="84">
                  <c:v>0.48872778050599647</c:v>
                </c:pt>
                <c:pt idx="85">
                  <c:v>0.50520867336433284</c:v>
                </c:pt>
                <c:pt idx="86">
                  <c:v>0.57188421330628769</c:v>
                </c:pt>
                <c:pt idx="87">
                  <c:v>0.61871538347327726</c:v>
                </c:pt>
                <c:pt idx="88">
                  <c:v>0.68139003356837291</c:v>
                </c:pt>
                <c:pt idx="89">
                  <c:v>0.73530373947052363</c:v>
                </c:pt>
                <c:pt idx="90">
                  <c:v>0.73979203765533808</c:v>
                </c:pt>
                <c:pt idx="91">
                  <c:v>0.75302965575189762</c:v>
                </c:pt>
                <c:pt idx="92">
                  <c:v>0.77395759348130899</c:v>
                </c:pt>
                <c:pt idx="93">
                  <c:v>0.80415078122944028</c:v>
                </c:pt>
                <c:pt idx="94">
                  <c:v>0.8287239897602876</c:v>
                </c:pt>
                <c:pt idx="95">
                  <c:v>0.84863896706072994</c:v>
                </c:pt>
                <c:pt idx="96">
                  <c:v>0.8774052158874468</c:v>
                </c:pt>
                <c:pt idx="97">
                  <c:v>0.88750567274866943</c:v>
                </c:pt>
                <c:pt idx="98">
                  <c:v>0.88769923494134584</c:v>
                </c:pt>
                <c:pt idx="99">
                  <c:v>0.88964326497821244</c:v>
                </c:pt>
                <c:pt idx="100">
                  <c:v>0.89629617984299903</c:v>
                </c:pt>
                <c:pt idx="101">
                  <c:v>0.90627527352545245</c:v>
                </c:pt>
                <c:pt idx="102">
                  <c:v>0.92175313934963032</c:v>
                </c:pt>
                <c:pt idx="103">
                  <c:v>0.95302311079612034</c:v>
                </c:pt>
                <c:pt idx="104">
                  <c:v>1.0107744739523803</c:v>
                </c:pt>
                <c:pt idx="105">
                  <c:v>1.078738694948822</c:v>
                </c:pt>
                <c:pt idx="106">
                  <c:v>1.2323683597051596</c:v>
                </c:pt>
                <c:pt idx="107">
                  <c:v>1.3305103543753716</c:v>
                </c:pt>
                <c:pt idx="108">
                  <c:v>1.3597469924025043</c:v>
                </c:pt>
                <c:pt idx="109">
                  <c:v>1.3781368122090865</c:v>
                </c:pt>
                <c:pt idx="110">
                  <c:v>1.4092299797865715</c:v>
                </c:pt>
                <c:pt idx="111">
                  <c:v>1.435874506208034</c:v>
                </c:pt>
                <c:pt idx="112">
                  <c:v>1.5067924102968291</c:v>
                </c:pt>
                <c:pt idx="113">
                  <c:v>1.5981668862159222</c:v>
                </c:pt>
                <c:pt idx="114">
                  <c:v>1.5986122455061262</c:v>
                </c:pt>
                <c:pt idx="115">
                  <c:v>1.6599032928603499</c:v>
                </c:pt>
                <c:pt idx="116">
                  <c:v>2.3540705269992541</c:v>
                </c:pt>
              </c:numCache>
            </c:numRef>
          </c:val>
          <c:smooth val="1"/>
        </c:ser>
        <c:dLbls>
          <c:showLegendKey val="0"/>
          <c:showVal val="0"/>
          <c:showCatName val="0"/>
          <c:showSerName val="0"/>
          <c:showPercent val="0"/>
          <c:showBubbleSize val="0"/>
        </c:dLbls>
        <c:smooth val="0"/>
        <c:axId val="499687976"/>
        <c:axId val="603297384"/>
      </c:lineChart>
      <c:catAx>
        <c:axId val="499687976"/>
        <c:scaling>
          <c:orientation val="minMax"/>
        </c:scaling>
        <c:delete val="0"/>
        <c:axPos val="b"/>
        <c:majorGridlines>
          <c:spPr>
            <a:ln w="12700">
              <a:solidFill>
                <a:srgbClr val="000000"/>
              </a:solidFill>
              <a:prstDash val="sysDash"/>
            </a:ln>
          </c:spPr>
        </c:majorGridlines>
        <c:minorGridlines>
          <c:spPr>
            <a:ln>
              <a:noFill/>
            </a:ln>
          </c:spPr>
        </c:minorGridlines>
        <c:title>
          <c:tx>
            <c:rich>
              <a:bodyPr/>
              <a:lstStyle/>
              <a:p>
                <a:pPr>
                  <a:defRPr/>
                </a:pPr>
                <a:r>
                  <a:rPr lang="fr-FR" sz="1300"/>
                  <a:t>Percentile</a:t>
                </a:r>
                <a:r>
                  <a:rPr lang="fr-FR" sz="1300" baseline="0"/>
                  <a:t> of the global distribution of per adult real income</a:t>
                </a:r>
                <a:endParaRPr lang="fr-FR" sz="1300"/>
              </a:p>
            </c:rich>
          </c:tx>
          <c:layout>
            <c:manualLayout>
              <c:xMode val="edge"/>
              <c:yMode val="edge"/>
              <c:x val="0.28636614173228347"/>
              <c:y val="0.80535540930946758"/>
            </c:manualLayout>
          </c:layout>
          <c:overlay val="0"/>
        </c:title>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03297384"/>
        <c:crossesAt val="0"/>
        <c:auto val="1"/>
        <c:lblAlgn val="ctr"/>
        <c:lblOffset val="100"/>
        <c:tickLblSkip val="10"/>
        <c:tickMarkSkip val="5"/>
        <c:noMultiLvlLbl val="0"/>
      </c:catAx>
      <c:valAx>
        <c:axId val="603297384"/>
        <c:scaling>
          <c:orientation val="minMax"/>
          <c:max val="2.4"/>
          <c:min val="0"/>
        </c:scaling>
        <c:delete val="0"/>
        <c:axPos val="l"/>
        <c:majorGridlines>
          <c:spPr>
            <a:ln w="12700">
              <a:solidFill>
                <a:srgbClr val="000000"/>
              </a:solidFill>
              <a:prstDash val="sysDash"/>
            </a:ln>
          </c:spPr>
        </c:majorGridlines>
        <c:title>
          <c:tx>
            <c:rich>
              <a:bodyPr/>
              <a:lstStyle/>
              <a:p>
                <a:pPr>
                  <a:defRPr sz="1300"/>
                </a:pPr>
                <a:r>
                  <a:rPr lang="fr-FR" sz="1300" baseline="0"/>
                  <a:t>Cumulated growth of per adult real income 1980-2018 </a:t>
                </a:r>
                <a:endParaRPr lang="fr-FR" sz="1300"/>
              </a:p>
            </c:rich>
          </c:tx>
          <c:layout>
            <c:manualLayout>
              <c:xMode val="edge"/>
              <c:yMode val="edge"/>
              <c:x val="9.5297078235396063E-6"/>
              <c:y val="4.9337072740967811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9687976"/>
        <c:crosses val="autoZero"/>
        <c:crossBetween val="midCat"/>
        <c:majorUnit val="0.2"/>
        <c:minorUnit val="5.000000000000001E-2"/>
      </c:valAx>
      <c:spPr>
        <a:noFill/>
        <a:ln w="25400">
          <a:solidFill>
            <a:schemeClr val="tx1"/>
          </a:solidFill>
        </a:ln>
      </c:spPr>
    </c:plotArea>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aseline="0"/>
              <a:t>Inequality, 1900-2020: Europe, United States, Japan </a:t>
            </a:r>
            <a:endParaRPr lang="fr-FR" sz="2000"/>
          </a:p>
        </c:rich>
      </c:tx>
      <c:layout>
        <c:manualLayout>
          <c:xMode val="edge"/>
          <c:yMode val="edge"/>
          <c:x val="0.19654053355924336"/>
          <c:y val="2.2187179241295787E-3"/>
        </c:manualLayout>
      </c:layout>
      <c:overlay val="0"/>
      <c:spPr>
        <a:noFill/>
        <a:ln w="25400">
          <a:noFill/>
        </a:ln>
      </c:spPr>
    </c:title>
    <c:autoTitleDeleted val="0"/>
    <c:plotArea>
      <c:layout>
        <c:manualLayout>
          <c:layoutTarget val="inner"/>
          <c:xMode val="edge"/>
          <c:yMode val="edge"/>
          <c:x val="0.10075292402461369"/>
          <c:y val="7.2398262970165161E-2"/>
          <c:w val="0.86616395114914224"/>
          <c:h val="0.73562487381385022"/>
        </c:manualLayout>
      </c:layout>
      <c:lineChart>
        <c:grouping val="standard"/>
        <c:varyColors val="0"/>
        <c:ser>
          <c:idx val="0"/>
          <c:order val="0"/>
          <c:tx>
            <c:v>United States</c:v>
          </c:tx>
          <c:spPr>
            <a:ln w="44450"/>
          </c:spPr>
          <c:marker>
            <c:symbol val="square"/>
            <c:size val="11"/>
            <c:spPr>
              <a:solidFill>
                <a:schemeClr val="accent1"/>
              </a:solidFill>
              <a:ln>
                <a:solidFill>
                  <a:schemeClr val="accent1"/>
                </a:solidFill>
              </a:ln>
            </c:spPr>
          </c:marker>
          <c:cat>
            <c:numRef>
              <c:f>DataF0.6!$A$6:$A$126</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DataF0.6!$C$6:$C$126</c:f>
              <c:numCache>
                <c:formatCode>General</c:formatCode>
                <c:ptCount val="121"/>
                <c:pt idx="0" formatCode="0.0%">
                  <c:v>0.42</c:v>
                </c:pt>
                <c:pt idx="10" formatCode="0.0%">
                  <c:v>0.44</c:v>
                </c:pt>
                <c:pt idx="15" formatCode="0.0%">
                  <c:v>0.4447268805680164</c:v>
                </c:pt>
                <c:pt idx="20" formatCode="0.0%">
                  <c:v>0.41653674783306932</c:v>
                </c:pt>
                <c:pt idx="25" formatCode="0.0%">
                  <c:v>0.46400328847869038</c:v>
                </c:pt>
                <c:pt idx="30" formatCode="0.0%">
                  <c:v>0.45940202583577122</c:v>
                </c:pt>
                <c:pt idx="35" formatCode="0.0%">
                  <c:v>0.46536241924876887</c:v>
                </c:pt>
                <c:pt idx="40" formatCode="0.0%">
                  <c:v>0.45168211841464317</c:v>
                </c:pt>
                <c:pt idx="45" formatCode="0.0%">
                  <c:v>0.35686389681827757</c:v>
                </c:pt>
                <c:pt idx="50" formatCode="0.0%">
                  <c:v>0.36441613129523581</c:v>
                </c:pt>
                <c:pt idx="55" formatCode="0.0%">
                  <c:v>0.35658730245107223</c:v>
                </c:pt>
                <c:pt idx="60" formatCode="0.0%">
                  <c:v>0.36343795704319076</c:v>
                </c:pt>
                <c:pt idx="65" formatCode="0.0%">
                  <c:v>0.36635499840000002</c:v>
                </c:pt>
                <c:pt idx="70" formatCode="0.0%">
                  <c:v>0.3410933337</c:v>
                </c:pt>
                <c:pt idx="75" formatCode="0.0%">
                  <c:v>0.34250333243333331</c:v>
                </c:pt>
                <c:pt idx="80" formatCode="0.0%">
                  <c:v>0.34616999993333336</c:v>
                </c:pt>
                <c:pt idx="85" formatCode="0.0%">
                  <c:v>0.36596666696666663</c:v>
                </c:pt>
                <c:pt idx="90" formatCode="0.0%">
                  <c:v>0.38646666576666666</c:v>
                </c:pt>
                <c:pt idx="95" formatCode="0.0%">
                  <c:v>0.40688333243333336</c:v>
                </c:pt>
                <c:pt idx="100" formatCode="0.0%">
                  <c:v>0.43345000033333331</c:v>
                </c:pt>
                <c:pt idx="105" formatCode="0.0%">
                  <c:v>0.44997666753333337</c:v>
                </c:pt>
                <c:pt idx="110" formatCode="0.0%">
                  <c:v>0.45338333159999999</c:v>
                </c:pt>
                <c:pt idx="115" formatCode="0.0%">
                  <c:v>0.47374917938237227</c:v>
                </c:pt>
                <c:pt idx="120" formatCode="0.0%">
                  <c:v>0.4796242</c:v>
                </c:pt>
              </c:numCache>
            </c:numRef>
          </c:val>
          <c:smooth val="1"/>
        </c:ser>
        <c:ser>
          <c:idx val="5"/>
          <c:order val="1"/>
          <c:tx>
            <c:v>Europe</c:v>
          </c:tx>
          <c:spPr>
            <a:ln w="44450">
              <a:solidFill>
                <a:schemeClr val="accent3"/>
              </a:solidFill>
            </a:ln>
          </c:spPr>
          <c:marker>
            <c:symbol val="square"/>
            <c:size val="11"/>
            <c:spPr>
              <a:solidFill>
                <a:schemeClr val="accent3"/>
              </a:solidFill>
              <a:ln>
                <a:solidFill>
                  <a:schemeClr val="accent3"/>
                </a:solidFill>
              </a:ln>
            </c:spPr>
          </c:marker>
          <c:cat>
            <c:numRef>
              <c:f>DataF0.6!$A$6:$A$126</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DataF0.6!$F$6:$F$126</c:f>
              <c:numCache>
                <c:formatCode>General</c:formatCode>
                <c:ptCount val="121"/>
                <c:pt idx="0" formatCode="0.0%">
                  <c:v>0.49925313170052044</c:v>
                </c:pt>
                <c:pt idx="10" formatCode="0.0%">
                  <c:v>0.49628129853702463</c:v>
                </c:pt>
                <c:pt idx="15" formatCode="0.0%">
                  <c:v>0.49315225569559323</c:v>
                </c:pt>
                <c:pt idx="20" formatCode="0.0%">
                  <c:v>0.43863593741904444</c:v>
                </c:pt>
                <c:pt idx="25" formatCode="0.0%">
                  <c:v>0.45407443427102101</c:v>
                </c:pt>
                <c:pt idx="30" formatCode="0.0%">
                  <c:v>0.42946982324405353</c:v>
                </c:pt>
                <c:pt idx="35" formatCode="0.0%">
                  <c:v>0.41473705669388322</c:v>
                </c:pt>
                <c:pt idx="40" formatCode="0.0%">
                  <c:v>0.40181333185861873</c:v>
                </c:pt>
                <c:pt idx="45" formatCode="0.0%">
                  <c:v>0.34237369781809818</c:v>
                </c:pt>
                <c:pt idx="50" formatCode="0.0%">
                  <c:v>0.31849316812488432</c:v>
                </c:pt>
                <c:pt idx="55" formatCode="0.0%">
                  <c:v>0.31307456930030569</c:v>
                </c:pt>
                <c:pt idx="60" formatCode="0.0%">
                  <c:v>0.32911331017102796</c:v>
                </c:pt>
                <c:pt idx="65" formatCode="0.0%">
                  <c:v>0.32115984069444448</c:v>
                </c:pt>
                <c:pt idx="70" formatCode="0.0%">
                  <c:v>0.30875655300833332</c:v>
                </c:pt>
                <c:pt idx="75" formatCode="0.0%">
                  <c:v>0.29384605135000003</c:v>
                </c:pt>
                <c:pt idx="80" formatCode="0.0%">
                  <c:v>0.28029332202222218</c:v>
                </c:pt>
                <c:pt idx="85" formatCode="0.0%">
                  <c:v>0.28867139715555551</c:v>
                </c:pt>
                <c:pt idx="90" formatCode="0.0%">
                  <c:v>0.31406182866944449</c:v>
                </c:pt>
                <c:pt idx="95" formatCode="0.0%">
                  <c:v>0.32419999489166668</c:v>
                </c:pt>
                <c:pt idx="100" formatCode="0.0%">
                  <c:v>0.34558434438055557</c:v>
                </c:pt>
                <c:pt idx="105" formatCode="0.0%">
                  <c:v>0.35508251198333335</c:v>
                </c:pt>
                <c:pt idx="110" formatCode="0.0%">
                  <c:v>0.35632817279166668</c:v>
                </c:pt>
                <c:pt idx="115" formatCode="0.0%">
                  <c:v>0.36028708546874999</c:v>
                </c:pt>
                <c:pt idx="120" formatCode="0.0%">
                  <c:v>0.36223979890416674</c:v>
                </c:pt>
              </c:numCache>
            </c:numRef>
          </c:val>
          <c:smooth val="1"/>
        </c:ser>
        <c:ser>
          <c:idx val="2"/>
          <c:order val="6"/>
          <c:tx>
            <c:v>Japan</c:v>
          </c:tx>
          <c:spPr>
            <a:ln w="44450">
              <a:solidFill>
                <a:srgbClr val="FFC000"/>
              </a:solidFill>
            </a:ln>
          </c:spPr>
          <c:marker>
            <c:symbol val="circle"/>
            <c:size val="12"/>
            <c:spPr>
              <a:solidFill>
                <a:srgbClr val="FFC000"/>
              </a:solidFill>
              <a:ln>
                <a:solidFill>
                  <a:srgbClr val="FFC000"/>
                </a:solidFill>
              </a:ln>
            </c:spPr>
          </c:marker>
          <c:cat>
            <c:numRef>
              <c:f>DataF0.6!$A$6:$A$126</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DataF0.6!$Q$6:$Q$126</c:f>
              <c:numCache>
                <c:formatCode>General</c:formatCode>
                <c:ptCount val="121"/>
                <c:pt idx="0" formatCode="0.0%">
                  <c:v>0.46172399440523926</c:v>
                </c:pt>
                <c:pt idx="5" formatCode="0.0%">
                  <c:v>0.45954204357064937</c:v>
                </c:pt>
                <c:pt idx="10" formatCode="0.0%">
                  <c:v>0.47844011236270273</c:v>
                </c:pt>
                <c:pt idx="15" formatCode="0.0%">
                  <c:v>0.46885922719380918</c:v>
                </c:pt>
                <c:pt idx="20" formatCode="0.0%">
                  <c:v>0.43721515069042471</c:v>
                </c:pt>
                <c:pt idx="25" formatCode="0.0%">
                  <c:v>0.4867762951382531</c:v>
                </c:pt>
                <c:pt idx="30" formatCode="0.0%">
                  <c:v>0.45177981265018413</c:v>
                </c:pt>
                <c:pt idx="35" formatCode="0.0%">
                  <c:v>0.48500410354716611</c:v>
                </c:pt>
                <c:pt idx="40" formatCode="0.0%">
                  <c:v>0.43939167725617728</c:v>
                </c:pt>
                <c:pt idx="45" formatCode="0.0%">
                  <c:v>0.31633181516015119</c:v>
                </c:pt>
                <c:pt idx="50" formatCode="0.0%">
                  <c:v>0.32278999999999997</c:v>
                </c:pt>
                <c:pt idx="55" formatCode="0.0%">
                  <c:v>0.32127666666666665</c:v>
                </c:pt>
                <c:pt idx="60" formatCode="0.0%">
                  <c:v>0.33873333333333333</c:v>
                </c:pt>
                <c:pt idx="65" formatCode="0.0%">
                  <c:v>0.30419000000000002</c:v>
                </c:pt>
                <c:pt idx="70" formatCode="0.0%">
                  <c:v>0.33141813333333331</c:v>
                </c:pt>
                <c:pt idx="75" formatCode="0.0%">
                  <c:v>0.32139333333333336</c:v>
                </c:pt>
                <c:pt idx="80" formatCode="0.0%">
                  <c:v>0.32715333333333335</c:v>
                </c:pt>
                <c:pt idx="85" formatCode="0.0%">
                  <c:v>0.33547333333333335</c:v>
                </c:pt>
                <c:pt idx="90" formatCode="0.0%">
                  <c:v>0.36624159999999994</c:v>
                </c:pt>
                <c:pt idx="95" formatCode="0.0%">
                  <c:v>0.35444000000000003</c:v>
                </c:pt>
                <c:pt idx="100" formatCode="0.0%">
                  <c:v>0.38330666666666663</c:v>
                </c:pt>
                <c:pt idx="105" formatCode="0.0%">
                  <c:v>0.42446333333333336</c:v>
                </c:pt>
                <c:pt idx="110" formatCode="0.0%">
                  <c:v>0.41834333333333329</c:v>
                </c:pt>
                <c:pt idx="115" formatCode="0.0%">
                  <c:v>0.42211750000000003</c:v>
                </c:pt>
                <c:pt idx="120" formatCode="0.0%">
                  <c:v>0.42167968750000007</c:v>
                </c:pt>
              </c:numCache>
            </c:numRef>
          </c:val>
          <c:smooth val="1"/>
        </c:ser>
        <c:dLbls>
          <c:showLegendKey val="0"/>
          <c:showVal val="0"/>
          <c:showCatName val="0"/>
          <c:showSerName val="0"/>
          <c:showPercent val="0"/>
          <c:showBubbleSize val="0"/>
        </c:dLbls>
        <c:marker val="1"/>
        <c:smooth val="0"/>
        <c:axId val="662906520"/>
        <c:axId val="662906912"/>
        <c:extLst>
          <c:ext xmlns:c15="http://schemas.microsoft.com/office/drawing/2012/chart" uri="{02D57815-91ED-43cb-92C2-25804820EDAC}">
            <c15:filteredLineSeries>
              <c15:ser>
                <c:idx val="1"/>
                <c:order val="2"/>
                <c:tx>
                  <c:v>Royaume-Uni</c:v>
                </c:tx>
                <c:spPr>
                  <a:ln w="44450">
                    <a:solidFill>
                      <a:srgbClr val="C00000"/>
                    </a:solidFill>
                  </a:ln>
                </c:spPr>
                <c:marker>
                  <c:symbol val="diamond"/>
                  <c:size val="9"/>
                  <c:spPr>
                    <a:solidFill>
                      <a:srgbClr val="C00000"/>
                    </a:solidFill>
                    <a:ln>
                      <a:solidFill>
                        <a:srgbClr val="C00000"/>
                      </a:solidFill>
                    </a:ln>
                  </c:spPr>
                </c:marker>
                <c:cat>
                  <c:numRef>
                    <c:extLst>
                      <c:ext uri="{02D57815-91ED-43cb-92C2-25804820EDAC}">
                        <c15:formulaRef>
                          <c15:sqref>DataF0.6!$A$6:$A$126</c15:sqref>
                        </c15:formulaRef>
                      </c:ext>
                    </c:extLst>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extLst>
                      <c:ext uri="{02D57815-91ED-43cb-92C2-25804820EDAC}">
                        <c15:formulaRef>
                          <c15:sqref>DataF0.6!$J$6:$J$121</c15:sqref>
                        </c15:formulaRef>
                      </c:ext>
                    </c:extLst>
                    <c:numCache>
                      <c:formatCode>General</c:formatCode>
                      <c:ptCount val="116"/>
                      <c:pt idx="0" formatCode="0.0%">
                        <c:v>0.51</c:v>
                      </c:pt>
                      <c:pt idx="10" formatCode="0.0%">
                        <c:v>0.51379380707396027</c:v>
                      </c:pt>
                      <c:pt idx="18" formatCode="0.0%">
                        <c:v>0.42647188940092173</c:v>
                      </c:pt>
                      <c:pt idx="19" formatCode="0.0%">
                        <c:v>0.42735868596881971</c:v>
                      </c:pt>
                      <c:pt idx="20" formatCode="0.0%">
                        <c:v>0.3886599091298939</c:v>
                      </c:pt>
                      <c:pt idx="21" formatCode="0.0%">
                        <c:v>0.39766977034629536</c:v>
                      </c:pt>
                      <c:pt idx="22" formatCode="0.0%">
                        <c:v>0.45383279264150644</c:v>
                      </c:pt>
                      <c:pt idx="23" formatCode="0.0%">
                        <c:v>0.47250164404323863</c:v>
                      </c:pt>
                      <c:pt idx="24" formatCode="0.0%">
                        <c:v>0.46779776566002995</c:v>
                      </c:pt>
                      <c:pt idx="25" formatCode="0.0%">
                        <c:v>0.46168373188857526</c:v>
                      </c:pt>
                      <c:pt idx="26" formatCode="0.0%">
                        <c:v>0.46264335340775903</c:v>
                      </c:pt>
                      <c:pt idx="27" formatCode="0.0%">
                        <c:v>0.46018562531283785</c:v>
                      </c:pt>
                      <c:pt idx="28" formatCode="0.0%">
                        <c:v>0.4701204283793281</c:v>
                      </c:pt>
                      <c:pt idx="29" formatCode="0.0%">
                        <c:v>0.4656408344711041</c:v>
                      </c:pt>
                      <c:pt idx="30" formatCode="0.0%">
                        <c:v>0.44324304338888143</c:v>
                      </c:pt>
                      <c:pt idx="31" formatCode="0.0%">
                        <c:v>0.41307224631213868</c:v>
                      </c:pt>
                      <c:pt idx="32" formatCode="0.0%">
                        <c:v>0.40170919123353555</c:v>
                      </c:pt>
                      <c:pt idx="33" formatCode="0.0%">
                        <c:v>0.40053477886895922</c:v>
                      </c:pt>
                      <c:pt idx="34" formatCode="0.0%">
                        <c:v>0.40820833603750628</c:v>
                      </c:pt>
                      <c:pt idx="35" formatCode="0.0%">
                        <c:v>0.42512087266831766</c:v>
                      </c:pt>
                      <c:pt idx="36" formatCode="0.0%">
                        <c:v>0.43555781907743385</c:v>
                      </c:pt>
                      <c:pt idx="37" formatCode="0.0%">
                        <c:v>0.41619419183499246</c:v>
                      </c:pt>
                      <c:pt idx="38" formatCode="0.0%">
                        <c:v>0.43109781550595311</c:v>
                      </c:pt>
                      <c:pt idx="39" formatCode="0.0%">
                        <c:v>0.43238785646822825</c:v>
                      </c:pt>
                      <c:pt idx="40" formatCode="0.0%">
                        <c:v>0.40020893058915014</c:v>
                      </c:pt>
                      <c:pt idx="41" formatCode="0.0%">
                        <c:v>0.36543975614150104</c:v>
                      </c:pt>
                      <c:pt idx="42" formatCode="0.0%">
                        <c:v>0.33568416741033696</c:v>
                      </c:pt>
                      <c:pt idx="43" formatCode="0.0%">
                        <c:v>0.33049954247681457</c:v>
                      </c:pt>
                      <c:pt idx="44" formatCode="0.0%">
                        <c:v>0.33316765025939604</c:v>
                      </c:pt>
                      <c:pt idx="45" formatCode="0.0%">
                        <c:v>0.35200841810703631</c:v>
                      </c:pt>
                      <c:pt idx="46" formatCode="0.0%">
                        <c:v>0.38425991199645121</c:v>
                      </c:pt>
                      <c:pt idx="47" formatCode="0.0%">
                        <c:v>0.36217260844308308</c:v>
                      </c:pt>
                      <c:pt idx="48" formatCode="0.0%">
                        <c:v>0.35088831109516072</c:v>
                      </c:pt>
                      <c:pt idx="49" formatCode="0.0%">
                        <c:v>0.32250000000000001</c:v>
                      </c:pt>
                      <c:pt idx="50" formatCode="0.0%">
                        <c:v>0.34787783484510937</c:v>
                      </c:pt>
                      <c:pt idx="51" formatCode="0.0%">
                        <c:v>0.32205655630489555</c:v>
                      </c:pt>
                      <c:pt idx="52" formatCode="0.0%">
                        <c:v>0.30890941990522508</c:v>
                      </c:pt>
                      <c:pt idx="53" formatCode="0.0%">
                        <c:v>0.30118169318014576</c:v>
                      </c:pt>
                      <c:pt idx="54" formatCode="0.0%">
                        <c:v>0.30630000000000002</c:v>
                      </c:pt>
                      <c:pt idx="55" formatCode="0.0%">
                        <c:v>0.3006450463877538</c:v>
                      </c:pt>
                      <c:pt idx="56" formatCode="0.0%">
                        <c:v>0.28848379356776993</c:v>
                      </c:pt>
                      <c:pt idx="57" formatCode="0.0%">
                        <c:v>0.29233606746547114</c:v>
                      </c:pt>
                      <c:pt idx="58" formatCode="0.0%">
                        <c:v>0.29980530995167243</c:v>
                      </c:pt>
                      <c:pt idx="59" formatCode="0.0%">
                        <c:v>0.29959999999999998</c:v>
                      </c:pt>
                      <c:pt idx="60" formatCode="0.0%">
                        <c:v>0.30901779213925218</c:v>
                      </c:pt>
                      <c:pt idx="62" formatCode="0.0%">
                        <c:v>0.29370000000000002</c:v>
                      </c:pt>
                      <c:pt idx="63" formatCode="0.0%">
                        <c:v>0.2994</c:v>
                      </c:pt>
                      <c:pt idx="64" formatCode="0.0%">
                        <c:v>0.29909999999999998</c:v>
                      </c:pt>
                      <c:pt idx="65" formatCode="0.0%">
                        <c:v>0.29880000000000001</c:v>
                      </c:pt>
                      <c:pt idx="66" formatCode="0.0%">
                        <c:v>0.28939999999999999</c:v>
                      </c:pt>
                      <c:pt idx="67" formatCode="0.0%">
                        <c:v>0.2878</c:v>
                      </c:pt>
                      <c:pt idx="68" formatCode="0.0%">
                        <c:v>0.28549999999999998</c:v>
                      </c:pt>
                      <c:pt idx="69" formatCode="0.0%">
                        <c:v>0.28720000000000001</c:v>
                      </c:pt>
                      <c:pt idx="70" formatCode="0.0%">
                        <c:v>0.28820000000000001</c:v>
                      </c:pt>
                      <c:pt idx="71" formatCode="0.0%">
                        <c:v>0.29289999999999999</c:v>
                      </c:pt>
                      <c:pt idx="72" formatCode="0.0%">
                        <c:v>0.28899999999999998</c:v>
                      </c:pt>
                      <c:pt idx="73" formatCode="0.0%">
                        <c:v>0.28310000000000002</c:v>
                      </c:pt>
                      <c:pt idx="74" formatCode="0.0%">
                        <c:v>0.28100000000000003</c:v>
                      </c:pt>
                      <c:pt idx="75" formatCode="0.0%">
                        <c:v>0.2782</c:v>
                      </c:pt>
                      <c:pt idx="76" formatCode="0.0%">
                        <c:v>0.27889999999999998</c:v>
                      </c:pt>
                      <c:pt idx="77" formatCode="0.0%">
                        <c:v>0.27960000000000002</c:v>
                      </c:pt>
                      <c:pt idx="78" formatCode="0.0%">
                        <c:v>0.27779999999999999</c:v>
                      </c:pt>
                      <c:pt idx="79" formatCode="0.0%">
                        <c:v>0.28370000000000001</c:v>
                      </c:pt>
                      <c:pt idx="81" formatCode="0.0%">
                        <c:v>0.31030000000000002</c:v>
                      </c:pt>
                      <c:pt idx="82" formatCode="0.0%">
                        <c:v>0.31230000000000002</c:v>
                      </c:pt>
                      <c:pt idx="83" formatCode="0.0%">
                        <c:v>0.31759999999999999</c:v>
                      </c:pt>
                      <c:pt idx="84" formatCode="0.0%">
                        <c:v>0.32519999999999999</c:v>
                      </c:pt>
                      <c:pt idx="85" formatCode="0.0%">
                        <c:v>0.32650000000000001</c:v>
                      </c:pt>
                      <c:pt idx="86" formatCode="0.0%">
                        <c:v>0.32940000000000003</c:v>
                      </c:pt>
                      <c:pt idx="87" formatCode="0.0%">
                        <c:v>0.3327</c:v>
                      </c:pt>
                      <c:pt idx="88" formatCode="0.0%">
                        <c:v>0.34210000000000002</c:v>
                      </c:pt>
                      <c:pt idx="89" formatCode="0.0%">
                        <c:v>0.34150000000000003</c:v>
                      </c:pt>
                      <c:pt idx="90" formatCode="0.0%">
                        <c:v>0.36902013649999998</c:v>
                      </c:pt>
                      <c:pt idx="91" formatCode="0.0%">
                        <c:v>0.3765</c:v>
                      </c:pt>
                      <c:pt idx="92" formatCode="0.0%">
                        <c:v>0.37640539690000002</c:v>
                      </c:pt>
                      <c:pt idx="93" formatCode="0.0%">
                        <c:v>0.38340000000000002</c:v>
                      </c:pt>
                      <c:pt idx="94" formatCode="0.0%">
                        <c:v>0.38329999999999997</c:v>
                      </c:pt>
                      <c:pt idx="95" formatCode="0.0%">
                        <c:v>0.3851</c:v>
                      </c:pt>
                      <c:pt idx="96" formatCode="0.0%">
                        <c:v>0.39300000000000002</c:v>
                      </c:pt>
                      <c:pt idx="97" formatCode="0.0%">
                        <c:v>0.38940000000000002</c:v>
                      </c:pt>
                      <c:pt idx="98" formatCode="0.0%">
                        <c:v>0.39469954660000001</c:v>
                      </c:pt>
                      <c:pt idx="99" formatCode="0.0%">
                        <c:v>0.41329374009999997</c:v>
                      </c:pt>
                      <c:pt idx="100" formatCode="0.0%">
                        <c:v>0.40983903890000001</c:v>
                      </c:pt>
                      <c:pt idx="101" formatCode="0.0%">
                        <c:v>0.41410655429999998</c:v>
                      </c:pt>
                      <c:pt idx="102" formatCode="0.0%">
                        <c:v>0.41013497180000003</c:v>
                      </c:pt>
                      <c:pt idx="103" formatCode="0.0%">
                        <c:v>0.4140215364</c:v>
                      </c:pt>
                      <c:pt idx="104" formatCode="0.0%">
                        <c:v>0.4082777836</c:v>
                      </c:pt>
                      <c:pt idx="105" formatCode="0.0%">
                        <c:v>0.41608955199999997</c:v>
                      </c:pt>
                      <c:pt idx="106" formatCode="0.0%">
                        <c:v>0.4199</c:v>
                      </c:pt>
                      <c:pt idx="107" formatCode="0.0%">
                        <c:v>0.42615273259999997</c:v>
                      </c:pt>
                      <c:pt idx="108" formatCode="0.0%">
                        <c:v>0.41479105960000001</c:v>
                      </c:pt>
                      <c:pt idx="109" formatCode="0.0%">
                        <c:v>0.41528421399999998</c:v>
                      </c:pt>
                      <c:pt idx="110" formatCode="0.0%">
                        <c:v>0.38082828130000002</c:v>
                      </c:pt>
                      <c:pt idx="111" formatCode="0.0%">
                        <c:v>0.39150386030000001</c:v>
                      </c:pt>
                      <c:pt idx="112" formatCode="0.0%">
                        <c:v>0.3913056566</c:v>
                      </c:pt>
                      <c:pt idx="113" formatCode="0.0%">
                        <c:v>0.41289999999999999</c:v>
                      </c:pt>
                      <c:pt idx="114" formatCode="0.0%">
                        <c:v>0.39993381389999999</c:v>
                      </c:pt>
                      <c:pt idx="115" formatCode="0.0%">
                        <c:v>0.40641690694999999</c:v>
                      </c:pt>
                    </c:numCache>
                  </c:numRef>
                </c:val>
                <c:smooth val="0"/>
              </c15:ser>
            </c15:filteredLineSeries>
            <c15:filteredLineSeries>
              <c15:ser>
                <c:idx val="3"/>
                <c:order val="3"/>
                <c:tx>
                  <c:v>France</c:v>
                </c:tx>
                <c:spPr>
                  <a:ln w="44450">
                    <a:solidFill>
                      <a:srgbClr val="7030A0"/>
                    </a:solidFill>
                  </a:ln>
                </c:spPr>
                <c:marker>
                  <c:symbol val="circle"/>
                  <c:size val="8"/>
                  <c:spPr>
                    <a:solidFill>
                      <a:srgbClr val="7030A0"/>
                    </a:solidFill>
                    <a:ln>
                      <a:solidFill>
                        <a:srgbClr val="7030A0"/>
                      </a:solidFill>
                    </a:ln>
                  </c:spPr>
                </c:marker>
                <c:cat>
                  <c:numRef>
                    <c:extLst xmlns:c15="http://schemas.microsoft.com/office/drawing/2012/chart">
                      <c:ext xmlns:c15="http://schemas.microsoft.com/office/drawing/2012/chart" uri="{02D57815-91ED-43cb-92C2-25804820EDAC}">
                        <c15:formulaRef>
                          <c15:sqref>DataF0.6!$A$6:$A$126</c15:sqref>
                        </c15:formulaRef>
                      </c:ext>
                    </c:extLst>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extLst xmlns:c15="http://schemas.microsoft.com/office/drawing/2012/chart">
                      <c:ext xmlns:c15="http://schemas.microsoft.com/office/drawing/2012/chart" uri="{02D57815-91ED-43cb-92C2-25804820EDAC}">
                        <c15:formulaRef>
                          <c15:sqref>DataF0.6!$H$6:$H$121</c15:sqref>
                        </c15:formulaRef>
                      </c:ext>
                    </c:extLst>
                    <c:numCache>
                      <c:formatCode>0.0%</c:formatCode>
                      <c:ptCount val="116"/>
                      <c:pt idx="0">
                        <c:v>0.50028019999999995</c:v>
                      </c:pt>
                      <c:pt idx="10">
                        <c:v>0.51679229999999998</c:v>
                      </c:pt>
                      <c:pt idx="15">
                        <c:v>0.48509720000000001</c:v>
                      </c:pt>
                      <c:pt idx="16">
                        <c:v>0.50462739999999995</c:v>
                      </c:pt>
                      <c:pt idx="17">
                        <c:v>0.50316490000000003</c:v>
                      </c:pt>
                      <c:pt idx="18">
                        <c:v>0.47424470000000002</c:v>
                      </c:pt>
                      <c:pt idx="19">
                        <c:v>0.48306680000000002</c:v>
                      </c:pt>
                      <c:pt idx="20">
                        <c:v>0.47313959999999999</c:v>
                      </c:pt>
                      <c:pt idx="21">
                        <c:v>0.46184799999999998</c:v>
                      </c:pt>
                      <c:pt idx="22">
                        <c:v>0.4770354</c:v>
                      </c:pt>
                      <c:pt idx="23">
                        <c:v>0.49532720000000002</c:v>
                      </c:pt>
                      <c:pt idx="24">
                        <c:v>0.47788530000000001</c:v>
                      </c:pt>
                      <c:pt idx="25">
                        <c:v>0.47088069999999999</c:v>
                      </c:pt>
                      <c:pt idx="26">
                        <c:v>0.4548045</c:v>
                      </c:pt>
                      <c:pt idx="27">
                        <c:v>0.46789730000000002</c:v>
                      </c:pt>
                      <c:pt idx="28">
                        <c:v>0.46693709999999999</c:v>
                      </c:pt>
                      <c:pt idx="29">
                        <c:v>0.45265470000000002</c:v>
                      </c:pt>
                      <c:pt idx="30">
                        <c:v>0.42989349999999998</c:v>
                      </c:pt>
                      <c:pt idx="31">
                        <c:v>0.42642869999999999</c:v>
                      </c:pt>
                      <c:pt idx="32">
                        <c:v>0.4480847</c:v>
                      </c:pt>
                      <c:pt idx="33">
                        <c:v>0.46662100000000001</c:v>
                      </c:pt>
                      <c:pt idx="34">
                        <c:v>0.47283229999999998</c:v>
                      </c:pt>
                      <c:pt idx="35">
                        <c:v>0.48307899999999998</c:v>
                      </c:pt>
                      <c:pt idx="36">
                        <c:v>0.45692899999999997</c:v>
                      </c:pt>
                      <c:pt idx="37">
                        <c:v>0.44988089999999997</c:v>
                      </c:pt>
                      <c:pt idx="38">
                        <c:v>0.43736849999999999</c:v>
                      </c:pt>
                      <c:pt idx="39">
                        <c:v>0.41178730000000002</c:v>
                      </c:pt>
                      <c:pt idx="40">
                        <c:v>0.42226439999999998</c:v>
                      </c:pt>
                      <c:pt idx="41">
                        <c:v>0.41010750000000001</c:v>
                      </c:pt>
                      <c:pt idx="42">
                        <c:v>0.38288329999999998</c:v>
                      </c:pt>
                      <c:pt idx="43">
                        <c:v>0.34492159999999999</c:v>
                      </c:pt>
                      <c:pt idx="44">
                        <c:v>0.32261770000000001</c:v>
                      </c:pt>
                      <c:pt idx="45">
                        <c:v>0.31123010000000001</c:v>
                      </c:pt>
                      <c:pt idx="46">
                        <c:v>0.34447949999999999</c:v>
                      </c:pt>
                      <c:pt idx="47">
                        <c:v>0.35711799999999999</c:v>
                      </c:pt>
                      <c:pt idx="48">
                        <c:v>0.33717710000000001</c:v>
                      </c:pt>
                      <c:pt idx="49">
                        <c:v>0.33946080000000001</c:v>
                      </c:pt>
                      <c:pt idx="50">
                        <c:v>0.33766249999999998</c:v>
                      </c:pt>
                      <c:pt idx="51">
                        <c:v>0.34598250000000003</c:v>
                      </c:pt>
                      <c:pt idx="52">
                        <c:v>0.35337220000000003</c:v>
                      </c:pt>
                      <c:pt idx="53">
                        <c:v>0.35055439999999999</c:v>
                      </c:pt>
                      <c:pt idx="54">
                        <c:v>0.35731259999999998</c:v>
                      </c:pt>
                      <c:pt idx="55">
                        <c:v>0.364014</c:v>
                      </c:pt>
                      <c:pt idx="56">
                        <c:v>0.35931550000000001</c:v>
                      </c:pt>
                      <c:pt idx="57">
                        <c:v>0.36413990000000002</c:v>
                      </c:pt>
                      <c:pt idx="58">
                        <c:v>0.35516969999999998</c:v>
                      </c:pt>
                      <c:pt idx="59">
                        <c:v>0.37566379999999999</c:v>
                      </c:pt>
                      <c:pt idx="60">
                        <c:v>0.37713459999999999</c:v>
                      </c:pt>
                      <c:pt idx="61">
                        <c:v>0.38118030000000003</c:v>
                      </c:pt>
                      <c:pt idx="62">
                        <c:v>0.36922519999999998</c:v>
                      </c:pt>
                      <c:pt idx="63">
                        <c:v>0.36947869999999999</c:v>
                      </c:pt>
                      <c:pt idx="64">
                        <c:v>0.37557380000000001</c:v>
                      </c:pt>
                      <c:pt idx="65">
                        <c:v>0.3793994</c:v>
                      </c:pt>
                      <c:pt idx="66">
                        <c:v>0.36909029999999998</c:v>
                      </c:pt>
                      <c:pt idx="67">
                        <c:v>0.367091</c:v>
                      </c:pt>
                      <c:pt idx="68">
                        <c:v>0.35307080000000002</c:v>
                      </c:pt>
                      <c:pt idx="69">
                        <c:v>0.34444170000000002</c:v>
                      </c:pt>
                      <c:pt idx="70">
                        <c:v>0.3408253</c:v>
                      </c:pt>
                      <c:pt idx="71">
                        <c:v>0.33738970000000001</c:v>
                      </c:pt>
                      <c:pt idx="72">
                        <c:v>0.33501150000000002</c:v>
                      </c:pt>
                      <c:pt idx="73">
                        <c:v>0.341978</c:v>
                      </c:pt>
                      <c:pt idx="74">
                        <c:v>0.33779360000000003</c:v>
                      </c:pt>
                      <c:pt idx="75">
                        <c:v>0.3326924</c:v>
                      </c:pt>
                      <c:pt idx="76">
                        <c:v>0.32755000000000001</c:v>
                      </c:pt>
                      <c:pt idx="77">
                        <c:v>0.31228440000000002</c:v>
                      </c:pt>
                      <c:pt idx="78">
                        <c:v>0.30540719999999999</c:v>
                      </c:pt>
                      <c:pt idx="79">
                        <c:v>0.31390459999999998</c:v>
                      </c:pt>
                      <c:pt idx="80">
                        <c:v>0.30626589999999998</c:v>
                      </c:pt>
                      <c:pt idx="81">
                        <c:v>0.30194389999999999</c:v>
                      </c:pt>
                      <c:pt idx="82">
                        <c:v>0.29281879999999999</c:v>
                      </c:pt>
                      <c:pt idx="83">
                        <c:v>0.29415659999999999</c:v>
                      </c:pt>
                      <c:pt idx="84">
                        <c:v>0.29715989999999998</c:v>
                      </c:pt>
                      <c:pt idx="85">
                        <c:v>0.30278129999999998</c:v>
                      </c:pt>
                      <c:pt idx="86">
                        <c:v>0.31210179999999998</c:v>
                      </c:pt>
                      <c:pt idx="87">
                        <c:v>0.32091940000000002</c:v>
                      </c:pt>
                      <c:pt idx="88">
                        <c:v>0.32561810000000002</c:v>
                      </c:pt>
                      <c:pt idx="89">
                        <c:v>0.32763179999999997</c:v>
                      </c:pt>
                      <c:pt idx="90">
                        <c:v>0.3219381</c:v>
                      </c:pt>
                      <c:pt idx="91">
                        <c:v>0.32081150000000003</c:v>
                      </c:pt>
                      <c:pt idx="92">
                        <c:v>0.31377709999999998</c:v>
                      </c:pt>
                      <c:pt idx="93">
                        <c:v>0.31743539999999998</c:v>
                      </c:pt>
                      <c:pt idx="94">
                        <c:v>0.31754850000000001</c:v>
                      </c:pt>
                      <c:pt idx="95">
                        <c:v>0.31714170000000003</c:v>
                      </c:pt>
                      <c:pt idx="96">
                        <c:v>0.3222834</c:v>
                      </c:pt>
                      <c:pt idx="97">
                        <c:v>0.3249146</c:v>
                      </c:pt>
                      <c:pt idx="98">
                        <c:v>0.32765909999999998</c:v>
                      </c:pt>
                      <c:pt idx="99">
                        <c:v>0.32738410000000001</c:v>
                      </c:pt>
                      <c:pt idx="100">
                        <c:v>0.3309298</c:v>
                      </c:pt>
                      <c:pt idx="101">
                        <c:v>0.33418389999999998</c:v>
                      </c:pt>
                      <c:pt idx="102">
                        <c:v>0.32850210000000002</c:v>
                      </c:pt>
                      <c:pt idx="103">
                        <c:v>0.33245530000000001</c:v>
                      </c:pt>
                      <c:pt idx="104">
                        <c:v>0.33534370000000002</c:v>
                      </c:pt>
                      <c:pt idx="105">
                        <c:v>0.33379959999999997</c:v>
                      </c:pt>
                      <c:pt idx="106">
                        <c:v>0.33183049999999997</c:v>
                      </c:pt>
                      <c:pt idx="107">
                        <c:v>0.3387307</c:v>
                      </c:pt>
                      <c:pt idx="108">
                        <c:v>0.33725810000000001</c:v>
                      </c:pt>
                      <c:pt idx="109">
                        <c:v>0.32173499999999999</c:v>
                      </c:pt>
                      <c:pt idx="110">
                        <c:v>0.32604620000000001</c:v>
                      </c:pt>
                      <c:pt idx="111">
                        <c:v>0.33235350000000002</c:v>
                      </c:pt>
                      <c:pt idx="112">
                        <c:v>0.32218989999999997</c:v>
                      </c:pt>
                      <c:pt idx="113">
                        <c:v>0.32631650000000001</c:v>
                      </c:pt>
                      <c:pt idx="114">
                        <c:v>0.32629249999999999</c:v>
                      </c:pt>
                      <c:pt idx="115">
                        <c:v>0.32678810000000003</c:v>
                      </c:pt>
                    </c:numCache>
                  </c:numRef>
                </c:val>
                <c:smooth val="1"/>
              </c15:ser>
            </c15:filteredLineSeries>
            <c15:filteredLineSeries>
              <c15:ser>
                <c:idx val="4"/>
                <c:order val="4"/>
                <c:tx>
                  <c:v>Suède</c:v>
                </c:tx>
                <c:spPr>
                  <a:ln w="44450">
                    <a:solidFill>
                      <a:schemeClr val="accent2"/>
                    </a:solidFill>
                  </a:ln>
                </c:spPr>
                <c:marker>
                  <c:symbol val="triangle"/>
                  <c:size val="9"/>
                  <c:spPr>
                    <a:solidFill>
                      <a:schemeClr val="accent2"/>
                    </a:solidFill>
                    <a:ln>
                      <a:solidFill>
                        <a:schemeClr val="accent2"/>
                      </a:solidFill>
                    </a:ln>
                  </c:spPr>
                </c:marker>
                <c:cat>
                  <c:numRef>
                    <c:extLst xmlns:c15="http://schemas.microsoft.com/office/drawing/2012/chart">
                      <c:ext xmlns:c15="http://schemas.microsoft.com/office/drawing/2012/chart" uri="{02D57815-91ED-43cb-92C2-25804820EDAC}">
                        <c15:formulaRef>
                          <c15:sqref>DataF0.6!$A$6:$A$126</c15:sqref>
                        </c15:formulaRef>
                      </c:ext>
                    </c:extLst>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extLst xmlns:c15="http://schemas.microsoft.com/office/drawing/2012/chart">
                      <c:ext xmlns:c15="http://schemas.microsoft.com/office/drawing/2012/chart" uri="{02D57815-91ED-43cb-92C2-25804820EDAC}">
                        <c15:formulaRef>
                          <c15:sqref>DataF0.6!$N$6:$N$121</c15:sqref>
                        </c15:formulaRef>
                      </c:ext>
                    </c:extLst>
                    <c:numCache>
                      <c:formatCode>General</c:formatCode>
                      <c:ptCount val="116"/>
                      <c:pt idx="3" formatCode="0.0%">
                        <c:v>0.46760000000000002</c:v>
                      </c:pt>
                      <c:pt idx="7" formatCode="0.0%">
                        <c:v>0.45400000000000001</c:v>
                      </c:pt>
                      <c:pt idx="12" formatCode="0.0%">
                        <c:v>0.45569999999999999</c:v>
                      </c:pt>
                      <c:pt idx="16" formatCode="0.0%">
                        <c:v>0.4894</c:v>
                      </c:pt>
                      <c:pt idx="19" formatCode="0.0%">
                        <c:v>0.45494846226086494</c:v>
                      </c:pt>
                      <c:pt idx="20" formatCode="0.0%">
                        <c:v>0.4312733238923781</c:v>
                      </c:pt>
                      <c:pt idx="30" formatCode="0.0%">
                        <c:v>0.40924832322430632</c:v>
                      </c:pt>
                      <c:pt idx="34" formatCode="0.0%">
                        <c:v>0.38040000000000002</c:v>
                      </c:pt>
                      <c:pt idx="35" formatCode="0.0%">
                        <c:v>0.36159999999999998</c:v>
                      </c:pt>
                      <c:pt idx="41" formatCode="0.0%">
                        <c:v>0.34079999999999999</c:v>
                      </c:pt>
                      <c:pt idx="43" formatCode="0.0%">
                        <c:v>0.35589999999999999</c:v>
                      </c:pt>
                      <c:pt idx="44" formatCode="0.0%">
                        <c:v>0.3483</c:v>
                      </c:pt>
                      <c:pt idx="45" formatCode="0.0%">
                        <c:v>0.3422</c:v>
                      </c:pt>
                      <c:pt idx="46" formatCode="0.0%">
                        <c:v>0.34310000000000002</c:v>
                      </c:pt>
                      <c:pt idx="47" formatCode="0.0%">
                        <c:v>0.32129999999999997</c:v>
                      </c:pt>
                      <c:pt idx="48" formatCode="0.0%">
                        <c:v>0.30840000000000001</c:v>
                      </c:pt>
                      <c:pt idx="49" formatCode="0.0%">
                        <c:v>0.3044</c:v>
                      </c:pt>
                      <c:pt idx="50" formatCode="0.0%">
                        <c:v>0.30370000000000003</c:v>
                      </c:pt>
                      <c:pt idx="51" formatCode="0.0%">
                        <c:v>0.2999</c:v>
                      </c:pt>
                      <c:pt idx="52" formatCode="0.0%">
                        <c:v>0.29220000000000002</c:v>
                      </c:pt>
                      <c:pt idx="53" formatCode="0.0%">
                        <c:v>0.2974</c:v>
                      </c:pt>
                      <c:pt idx="54" formatCode="0.0%">
                        <c:v>0.29339999999999999</c:v>
                      </c:pt>
                      <c:pt idx="55" formatCode="0.0%">
                        <c:v>0.28939999999999999</c:v>
                      </c:pt>
                      <c:pt idx="56" formatCode="0.0%">
                        <c:v>0.28939999999999999</c:v>
                      </c:pt>
                      <c:pt idx="57" formatCode="0.0%">
                        <c:v>0.29320000000000002</c:v>
                      </c:pt>
                      <c:pt idx="58" formatCode="0.0%">
                        <c:v>0.29620000000000002</c:v>
                      </c:pt>
                      <c:pt idx="59" formatCode="0.0%">
                        <c:v>0.30159999999999998</c:v>
                      </c:pt>
                      <c:pt idx="60" formatCode="0.0%">
                        <c:v>0.30449999999999999</c:v>
                      </c:pt>
                      <c:pt idx="61" formatCode="0.0%">
                        <c:v>0.30449999999999999</c:v>
                      </c:pt>
                      <c:pt idx="62" formatCode="0.0%">
                        <c:v>0.30159999999999998</c:v>
                      </c:pt>
                      <c:pt idx="63" formatCode="0.0%">
                        <c:v>0.30030000000000001</c:v>
                      </c:pt>
                      <c:pt idx="64" formatCode="0.0%">
                        <c:v>0.29880000000000001</c:v>
                      </c:pt>
                      <c:pt idx="65" formatCode="0.0%">
                        <c:v>0.29749999999999999</c:v>
                      </c:pt>
                      <c:pt idx="66" formatCode="0.0%">
                        <c:v>0.2964</c:v>
                      </c:pt>
                      <c:pt idx="67" formatCode="0.0%">
                        <c:v>0.30399999999999999</c:v>
                      </c:pt>
                      <c:pt idx="68" formatCode="0.0%">
                        <c:v>0.3049</c:v>
                      </c:pt>
                      <c:pt idx="69" formatCode="0.0%">
                        <c:v>0.30159999999999998</c:v>
                      </c:pt>
                      <c:pt idx="70" formatCode="0.0%">
                        <c:v>0.29470000000000002</c:v>
                      </c:pt>
                      <c:pt idx="71" formatCode="0.0%">
                        <c:v>0.2848</c:v>
                      </c:pt>
                      <c:pt idx="72" formatCode="0.0%">
                        <c:v>0.28029999999999999</c:v>
                      </c:pt>
                      <c:pt idx="73" formatCode="0.0%">
                        <c:v>0.27750000000000002</c:v>
                      </c:pt>
                      <c:pt idx="74" formatCode="0.0%">
                        <c:v>0.2717</c:v>
                      </c:pt>
                      <c:pt idx="75" formatCode="0.0%">
                        <c:v>0.2651</c:v>
                      </c:pt>
                      <c:pt idx="76" formatCode="0.0%">
                        <c:v>0.25690000000000002</c:v>
                      </c:pt>
                      <c:pt idx="77" formatCode="0.0%">
                        <c:v>0.2485</c:v>
                      </c:pt>
                      <c:pt idx="78" formatCode="0.0%">
                        <c:v>0.24129999999999999</c:v>
                      </c:pt>
                      <c:pt idx="79" formatCode="0.0%">
                        <c:v>0.23530000000000001</c:v>
                      </c:pt>
                      <c:pt idx="80" formatCode="0.0%">
                        <c:v>0.22819999999999999</c:v>
                      </c:pt>
                      <c:pt idx="81" formatCode="0.0%">
                        <c:v>0.2248</c:v>
                      </c:pt>
                      <c:pt idx="82" formatCode="0.0%">
                        <c:v>0.22439999999999999</c:v>
                      </c:pt>
                      <c:pt idx="83" formatCode="0.0%">
                        <c:v>0.2276</c:v>
                      </c:pt>
                      <c:pt idx="84" formatCode="0.0%">
                        <c:v>0.22589999999999999</c:v>
                      </c:pt>
                      <c:pt idx="85" formatCode="0.0%">
                        <c:v>0.2278</c:v>
                      </c:pt>
                      <c:pt idx="86" formatCode="0.0%">
                        <c:v>0.22789999999999999</c:v>
                      </c:pt>
                      <c:pt idx="87" formatCode="0.0%">
                        <c:v>0.2311</c:v>
                      </c:pt>
                      <c:pt idx="88" formatCode="0.0%">
                        <c:v>0.23300000000000001</c:v>
                      </c:pt>
                      <c:pt idx="89" formatCode="0.0%">
                        <c:v>0.2359</c:v>
                      </c:pt>
                      <c:pt idx="90" formatCode="0.0%">
                        <c:v>0.23619999999999999</c:v>
                      </c:pt>
                      <c:pt idx="91" formatCode="0.0%">
                        <c:v>0.2651</c:v>
                      </c:pt>
                      <c:pt idx="92" formatCode="0.0%">
                        <c:v>0.253</c:v>
                      </c:pt>
                      <c:pt idx="93" formatCode="0.0%">
                        <c:v>0.25509999999999999</c:v>
                      </c:pt>
                      <c:pt idx="94" formatCode="0.0%">
                        <c:v>0.27139999999999997</c:v>
                      </c:pt>
                      <c:pt idx="95" formatCode="0.0%">
                        <c:v>0.25790000000000002</c:v>
                      </c:pt>
                      <c:pt idx="96" formatCode="0.0%">
                        <c:v>0.27260000000000001</c:v>
                      </c:pt>
                      <c:pt idx="97" formatCode="0.0%">
                        <c:v>0.28129999999999999</c:v>
                      </c:pt>
                      <c:pt idx="98" formatCode="0.0%">
                        <c:v>0.28270000000000001</c:v>
                      </c:pt>
                      <c:pt idx="99" formatCode="0.0%">
                        <c:v>0.28857499999999997</c:v>
                      </c:pt>
                      <c:pt idx="100" formatCode="0.0%">
                        <c:v>0.29744499999999996</c:v>
                      </c:pt>
                      <c:pt idx="101" formatCode="0.0%">
                        <c:v>0.28042700000000004</c:v>
                      </c:pt>
                      <c:pt idx="102" formatCode="0.0%">
                        <c:v>0.27939999999999998</c:v>
                      </c:pt>
                      <c:pt idx="103" formatCode="0.0%">
                        <c:v>0.27729999999999999</c:v>
                      </c:pt>
                      <c:pt idx="104" formatCode="0.0%">
                        <c:v>0.28210000000000002</c:v>
                      </c:pt>
                      <c:pt idx="105" formatCode="0.0%">
                        <c:v>0.29770000000000002</c:v>
                      </c:pt>
                      <c:pt idx="106" formatCode="0.0%">
                        <c:v>0.30719999999999997</c:v>
                      </c:pt>
                      <c:pt idx="107" formatCode="0.0%">
                        <c:v>0.3169884</c:v>
                      </c:pt>
                      <c:pt idx="108" formatCode="0.0%">
                        <c:v>0.30275619999999998</c:v>
                      </c:pt>
                      <c:pt idx="109" formatCode="0.0%">
                        <c:v>0.30027359999999997</c:v>
                      </c:pt>
                      <c:pt idx="110" formatCode="0.0%">
                        <c:v>0.3099346</c:v>
                      </c:pt>
                      <c:pt idx="111" formatCode="0.0%">
                        <c:v>0.30885040000000002</c:v>
                      </c:pt>
                      <c:pt idx="112" formatCode="0.0%">
                        <c:v>0.30453970000000002</c:v>
                      </c:pt>
                      <c:pt idx="113" formatCode="0.0%">
                        <c:v>0.30624849999999998</c:v>
                      </c:pt>
                      <c:pt idx="114" formatCode="0.0%">
                        <c:v>0.30739329999999998</c:v>
                      </c:pt>
                      <c:pt idx="115" formatCode="0.0%">
                        <c:v>0.30675797500000002</c:v>
                      </c:pt>
                    </c:numCache>
                  </c:numRef>
                </c:val>
                <c:smooth val="1"/>
              </c15:ser>
            </c15:filteredLineSeries>
            <c15:filteredLineSeries>
              <c15:ser>
                <c:idx val="6"/>
                <c:order val="5"/>
                <c:tx>
                  <c:v>Allemagne</c:v>
                </c:tx>
                <c:spPr>
                  <a:ln w="44450">
                    <a:solidFill>
                      <a:schemeClr val="accent3"/>
                    </a:solidFill>
                  </a:ln>
                </c:spPr>
                <c:marker>
                  <c:symbol val="plus"/>
                  <c:size val="8"/>
                  <c:spPr>
                    <a:solidFill>
                      <a:schemeClr val="accent3"/>
                    </a:solidFill>
                    <a:ln>
                      <a:solidFill>
                        <a:schemeClr val="accent3"/>
                      </a:solidFill>
                    </a:ln>
                  </c:spPr>
                </c:marker>
                <c:cat>
                  <c:numRef>
                    <c:extLst xmlns:c15="http://schemas.microsoft.com/office/drawing/2012/chart">
                      <c:ext xmlns:c15="http://schemas.microsoft.com/office/drawing/2012/chart" uri="{02D57815-91ED-43cb-92C2-25804820EDAC}">
                        <c15:formulaRef>
                          <c15:sqref>DataF0.6!$A$6:$A$126</c15:sqref>
                        </c15:formulaRef>
                      </c:ext>
                    </c:extLst>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extLst xmlns:c15="http://schemas.microsoft.com/office/drawing/2012/chart">
                      <c:ext xmlns:c15="http://schemas.microsoft.com/office/drawing/2012/chart" uri="{02D57815-91ED-43cb-92C2-25804820EDAC}">
                        <c15:formulaRef>
                          <c15:sqref>DataF0.6!$L$6:$L$121</c15:sqref>
                        </c15:formulaRef>
                      </c:ext>
                    </c:extLst>
                    <c:numCache>
                      <c:formatCode>0.0%</c:formatCode>
                      <c:ptCount val="116"/>
                      <c:pt idx="0">
                        <c:v>0.48747919510156135</c:v>
                      </c:pt>
                      <c:pt idx="1">
                        <c:v>0.48115173093029073</c:v>
                      </c:pt>
                      <c:pt idx="2">
                        <c:v>0.46733211448882339</c:v>
                      </c:pt>
                      <c:pt idx="3">
                        <c:v>0.4650628437173</c:v>
                      </c:pt>
                      <c:pt idx="4">
                        <c:v>0.46825653005623191</c:v>
                      </c:pt>
                      <c:pt idx="5">
                        <c:v>0.47738574293223579</c:v>
                      </c:pt>
                      <c:pt idx="6">
                        <c:v>0.47693355250451447</c:v>
                      </c:pt>
                      <c:pt idx="7">
                        <c:v>0.47262445368178935</c:v>
                      </c:pt>
                      <c:pt idx="8">
                        <c:v>0.4606600185849592</c:v>
                      </c:pt>
                      <c:pt idx="9">
                        <c:v>0.45526130169910645</c:v>
                      </c:pt>
                      <c:pt idx="10">
                        <c:v>0.45825778853711346</c:v>
                      </c:pt>
                      <c:pt idx="11">
                        <c:v>0.45531121685172893</c:v>
                      </c:pt>
                      <c:pt idx="12">
                        <c:v>0.45761479811274292</c:v>
                      </c:pt>
                      <c:pt idx="13">
                        <c:v>0.47450434651758983</c:v>
                      </c:pt>
                      <c:pt idx="14">
                        <c:v>0.48201294016622975</c:v>
                      </c:pt>
                      <c:pt idx="15">
                        <c:v>0.48889771772773549</c:v>
                      </c:pt>
                      <c:pt idx="16">
                        <c:v>0.5038937575819562</c:v>
                      </c:pt>
                      <c:pt idx="17">
                        <c:v>0.50427927309066523</c:v>
                      </c:pt>
                      <c:pt idx="18">
                        <c:v>0.44052417551351358</c:v>
                      </c:pt>
                      <c:pt idx="25">
                        <c:v>0.41033423040481226</c:v>
                      </c:pt>
                      <c:pt idx="26">
                        <c:v>0.40779879424799748</c:v>
                      </c:pt>
                      <c:pt idx="27">
                        <c:v>0.41850848483787256</c:v>
                      </c:pt>
                      <c:pt idx="28">
                        <c:v>0.4058198910394854</c:v>
                      </c:pt>
                      <c:pt idx="29">
                        <c:v>0.40529658864398255</c:v>
                      </c:pt>
                      <c:pt idx="32">
                        <c:v>0.41181320189999998</c:v>
                      </c:pt>
                      <c:pt idx="33">
                        <c:v>0.39638280737005044</c:v>
                      </c:pt>
                      <c:pt idx="34">
                        <c:v>0.40207897190000003</c:v>
                      </c:pt>
                      <c:pt idx="35">
                        <c:v>0.3799808134841961</c:v>
                      </c:pt>
                      <c:pt idx="36">
                        <c:v>0.35517147059999998</c:v>
                      </c:pt>
                      <c:pt idx="37">
                        <c:v>0.38942695542775935</c:v>
                      </c:pt>
                      <c:pt idx="38">
                        <c:v>0.41762243982101821</c:v>
                      </c:pt>
                      <c:pt idx="49">
                        <c:v>0.28017283094697448</c:v>
                      </c:pt>
                      <c:pt idx="50">
                        <c:v>0.29555864329999998</c:v>
                      </c:pt>
                      <c:pt idx="54">
                        <c:v>0.2782044449963042</c:v>
                      </c:pt>
                      <c:pt idx="57">
                        <c:v>0.32567283096413285</c:v>
                      </c:pt>
                      <c:pt idx="61">
                        <c:v>0.30882329939999997</c:v>
                      </c:pt>
                      <c:pt idx="65">
                        <c:v>0.30706655500000002</c:v>
                      </c:pt>
                      <c:pt idx="68">
                        <c:v>0.29898735050000003</c:v>
                      </c:pt>
                      <c:pt idx="71">
                        <c:v>0.31403293609999999</c:v>
                      </c:pt>
                      <c:pt idx="74">
                        <c:v>0.31653581619999999</c:v>
                      </c:pt>
                      <c:pt idx="77">
                        <c:v>0.32824401860000002</c:v>
                      </c:pt>
                      <c:pt idx="80">
                        <c:v>0.31822549820000001</c:v>
                      </c:pt>
                      <c:pt idx="83">
                        <c:v>0.31316604609999998</c:v>
                      </c:pt>
                      <c:pt idx="86">
                        <c:v>0.32086669919999999</c:v>
                      </c:pt>
                      <c:pt idx="89">
                        <c:v>0.34428382870000002</c:v>
                      </c:pt>
                      <c:pt idx="92">
                        <c:v>0.33377269739999998</c:v>
                      </c:pt>
                      <c:pt idx="95">
                        <c:v>0.31674903869999999</c:v>
                      </c:pt>
                      <c:pt idx="98">
                        <c:v>0.35529445650000002</c:v>
                      </c:pt>
                      <c:pt idx="101">
                        <c:v>0.36167243960000001</c:v>
                      </c:pt>
                      <c:pt idx="102">
                        <c:v>0.36110416410000001</c:v>
                      </c:pt>
                      <c:pt idx="103">
                        <c:v>0.35518798829999998</c:v>
                      </c:pt>
                      <c:pt idx="104">
                        <c:v>0.36009811400000002</c:v>
                      </c:pt>
                      <c:pt idx="105">
                        <c:v>0.38512096410000002</c:v>
                      </c:pt>
                      <c:pt idx="106">
                        <c:v>0.38352993010000003</c:v>
                      </c:pt>
                      <c:pt idx="107">
                        <c:v>0.39545337679999998</c:v>
                      </c:pt>
                      <c:pt idx="108">
                        <c:v>0.4002855682</c:v>
                      </c:pt>
                      <c:pt idx="109">
                        <c:v>0.39821762080000001</c:v>
                      </c:pt>
                      <c:pt idx="110">
                        <c:v>0.3970350647</c:v>
                      </c:pt>
                      <c:pt idx="111">
                        <c:v>0.39387573240000001</c:v>
                      </c:pt>
                      <c:pt idx="112">
                        <c:v>0.39447391510000002</c:v>
                      </c:pt>
                      <c:pt idx="113">
                        <c:v>0.40342250819999997</c:v>
                      </c:pt>
                      <c:pt idx="114">
                        <c:v>0.39894821165</c:v>
                      </c:pt>
                      <c:pt idx="115">
                        <c:v>0.40118535992499998</c:v>
                      </c:pt>
                    </c:numCache>
                  </c:numRef>
                </c:val>
                <c:smooth val="0"/>
              </c15:ser>
            </c15:filteredLineSeries>
          </c:ext>
        </c:extLst>
      </c:lineChart>
      <c:catAx>
        <c:axId val="662906520"/>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62906912"/>
        <c:crossesAt val="0"/>
        <c:auto val="1"/>
        <c:lblAlgn val="ctr"/>
        <c:lblOffset val="100"/>
        <c:tickLblSkip val="10"/>
        <c:tickMarkSkip val="10"/>
        <c:noMultiLvlLbl val="0"/>
      </c:catAx>
      <c:valAx>
        <c:axId val="662906912"/>
        <c:scaling>
          <c:orientation val="minMax"/>
          <c:max val="0.51"/>
          <c:min val="0.25"/>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Share</a:t>
                </a:r>
                <a:r>
                  <a:rPr lang="fr-FR" sz="1400" baseline="0"/>
                  <a:t> of top decile in total income</a:t>
                </a:r>
                <a:endParaRPr lang="fr-FR" sz="1400"/>
              </a:p>
            </c:rich>
          </c:tx>
          <c:layout>
            <c:manualLayout>
              <c:xMode val="edge"/>
              <c:yMode val="edge"/>
              <c:x val="1.3864971803399366E-3"/>
              <c:y val="0.1919169694451251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62906520"/>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50564019647794445"/>
          <c:y val="0.16056918798546663"/>
          <c:w val="0.18061368685341711"/>
          <c:h val="0.25005309721941044"/>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aseline="0"/>
              <a:t>The top income tax rate, 1900-2020</a:t>
            </a:r>
            <a:endParaRPr lang="fr-FR" sz="2000"/>
          </a:p>
        </c:rich>
      </c:tx>
      <c:layout>
        <c:manualLayout>
          <c:xMode val="edge"/>
          <c:yMode val="edge"/>
          <c:x val="0.29252690890702882"/>
          <c:y val="2.2187179241295787E-3"/>
        </c:manualLayout>
      </c:layout>
      <c:overlay val="0"/>
      <c:spPr>
        <a:noFill/>
        <a:ln w="25400">
          <a:noFill/>
        </a:ln>
      </c:spPr>
    </c:title>
    <c:autoTitleDeleted val="0"/>
    <c:plotArea>
      <c:layout>
        <c:manualLayout>
          <c:layoutTarget val="inner"/>
          <c:xMode val="edge"/>
          <c:yMode val="edge"/>
          <c:x val="0.10075292402461369"/>
          <c:y val="7.2398262970165161E-2"/>
          <c:w val="0.86616395114914224"/>
          <c:h val="0.73562487381385022"/>
        </c:manualLayout>
      </c:layout>
      <c:lineChart>
        <c:grouping val="standard"/>
        <c:varyColors val="0"/>
        <c:ser>
          <c:idx val="0"/>
          <c:order val="0"/>
          <c:tx>
            <c:v>United States</c:v>
          </c:tx>
          <c:spPr>
            <a:ln w="44450">
              <a:solidFill>
                <a:schemeClr val="accent1"/>
              </a:solidFill>
            </a:ln>
          </c:spPr>
          <c:marker>
            <c:symbol val="none"/>
          </c:marker>
          <c:cat>
            <c:numRef>
              <c:f>DataF0.7!$A$7:$A$127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DataF0.7!$B$7:$B$127</c:f>
              <c:numCache>
                <c:formatCode>0%</c:formatCode>
                <c:ptCount val="121"/>
                <c:pt idx="0">
                  <c:v>0</c:v>
                </c:pt>
                <c:pt idx="1">
                  <c:v>0</c:v>
                </c:pt>
                <c:pt idx="2">
                  <c:v>0</c:v>
                </c:pt>
                <c:pt idx="3">
                  <c:v>0</c:v>
                </c:pt>
                <c:pt idx="4">
                  <c:v>0</c:v>
                </c:pt>
                <c:pt idx="5">
                  <c:v>0</c:v>
                </c:pt>
                <c:pt idx="6">
                  <c:v>0</c:v>
                </c:pt>
                <c:pt idx="7">
                  <c:v>0</c:v>
                </c:pt>
                <c:pt idx="8">
                  <c:v>0</c:v>
                </c:pt>
                <c:pt idx="9">
                  <c:v>0</c:v>
                </c:pt>
                <c:pt idx="10">
                  <c:v>0</c:v>
                </c:pt>
                <c:pt idx="11">
                  <c:v>0</c:v>
                </c:pt>
                <c:pt idx="12">
                  <c:v>0</c:v>
                </c:pt>
                <c:pt idx="13">
                  <c:v>7.0000000000000007E-2</c:v>
                </c:pt>
                <c:pt idx="14">
                  <c:v>7.0000000000000007E-2</c:v>
                </c:pt>
                <c:pt idx="15">
                  <c:v>7.0000000000000007E-2</c:v>
                </c:pt>
                <c:pt idx="16">
                  <c:v>0.15</c:v>
                </c:pt>
                <c:pt idx="17">
                  <c:v>0.67</c:v>
                </c:pt>
                <c:pt idx="18">
                  <c:v>0.77</c:v>
                </c:pt>
                <c:pt idx="19">
                  <c:v>0.73</c:v>
                </c:pt>
                <c:pt idx="20">
                  <c:v>0.73</c:v>
                </c:pt>
                <c:pt idx="21">
                  <c:v>0.73</c:v>
                </c:pt>
                <c:pt idx="22">
                  <c:v>0.57999999999999996</c:v>
                </c:pt>
                <c:pt idx="23">
                  <c:v>0.435</c:v>
                </c:pt>
                <c:pt idx="24">
                  <c:v>0.46</c:v>
                </c:pt>
                <c:pt idx="25">
                  <c:v>0.25</c:v>
                </c:pt>
                <c:pt idx="26">
                  <c:v>0.25</c:v>
                </c:pt>
                <c:pt idx="27">
                  <c:v>0.25</c:v>
                </c:pt>
                <c:pt idx="28">
                  <c:v>0.25</c:v>
                </c:pt>
                <c:pt idx="29">
                  <c:v>0.24</c:v>
                </c:pt>
                <c:pt idx="30">
                  <c:v>0.25</c:v>
                </c:pt>
                <c:pt idx="31">
                  <c:v>0.25</c:v>
                </c:pt>
                <c:pt idx="32">
                  <c:v>0.63</c:v>
                </c:pt>
                <c:pt idx="33">
                  <c:v>0.63</c:v>
                </c:pt>
                <c:pt idx="34">
                  <c:v>0.63</c:v>
                </c:pt>
                <c:pt idx="35">
                  <c:v>0.63</c:v>
                </c:pt>
                <c:pt idx="36">
                  <c:v>0.79</c:v>
                </c:pt>
                <c:pt idx="37">
                  <c:v>0.79</c:v>
                </c:pt>
                <c:pt idx="38">
                  <c:v>0.79</c:v>
                </c:pt>
                <c:pt idx="39">
                  <c:v>0.79</c:v>
                </c:pt>
                <c:pt idx="40">
                  <c:v>0.81100000000000005</c:v>
                </c:pt>
                <c:pt idx="41">
                  <c:v>0.81</c:v>
                </c:pt>
                <c:pt idx="42">
                  <c:v>0.88</c:v>
                </c:pt>
                <c:pt idx="43">
                  <c:v>0.88</c:v>
                </c:pt>
                <c:pt idx="44">
                  <c:v>0.94</c:v>
                </c:pt>
                <c:pt idx="45">
                  <c:v>0.94</c:v>
                </c:pt>
                <c:pt idx="46">
                  <c:v>0.86450000000000005</c:v>
                </c:pt>
                <c:pt idx="47">
                  <c:v>0.86450000000000005</c:v>
                </c:pt>
                <c:pt idx="48">
                  <c:v>0.82130000000000003</c:v>
                </c:pt>
                <c:pt idx="49">
                  <c:v>0.82130000000000003</c:v>
                </c:pt>
                <c:pt idx="50">
                  <c:v>0.84360000000000002</c:v>
                </c:pt>
                <c:pt idx="51">
                  <c:v>0.91</c:v>
                </c:pt>
                <c:pt idx="52">
                  <c:v>0.92</c:v>
                </c:pt>
                <c:pt idx="53">
                  <c:v>0.92</c:v>
                </c:pt>
                <c:pt idx="54">
                  <c:v>0.91</c:v>
                </c:pt>
                <c:pt idx="55">
                  <c:v>0.91</c:v>
                </c:pt>
                <c:pt idx="56">
                  <c:v>0.91</c:v>
                </c:pt>
                <c:pt idx="57">
                  <c:v>0.91</c:v>
                </c:pt>
                <c:pt idx="58">
                  <c:v>0.91</c:v>
                </c:pt>
                <c:pt idx="59">
                  <c:v>0.91</c:v>
                </c:pt>
                <c:pt idx="60">
                  <c:v>0.91</c:v>
                </c:pt>
                <c:pt idx="61">
                  <c:v>0.91</c:v>
                </c:pt>
                <c:pt idx="62">
                  <c:v>0.91</c:v>
                </c:pt>
                <c:pt idx="63">
                  <c:v>0.91</c:v>
                </c:pt>
                <c:pt idx="64">
                  <c:v>0.77</c:v>
                </c:pt>
                <c:pt idx="65">
                  <c:v>0.7</c:v>
                </c:pt>
                <c:pt idx="66">
                  <c:v>0.7</c:v>
                </c:pt>
                <c:pt idx="67">
                  <c:v>0.7</c:v>
                </c:pt>
                <c:pt idx="68">
                  <c:v>0.75249999999999995</c:v>
                </c:pt>
                <c:pt idx="69">
                  <c:v>0.77</c:v>
                </c:pt>
                <c:pt idx="70">
                  <c:v>0.71750000000000003</c:v>
                </c:pt>
                <c:pt idx="71">
                  <c:v>0.7</c:v>
                </c:pt>
                <c:pt idx="72">
                  <c:v>0.7</c:v>
                </c:pt>
                <c:pt idx="73">
                  <c:v>0.7</c:v>
                </c:pt>
                <c:pt idx="74">
                  <c:v>0.7</c:v>
                </c:pt>
                <c:pt idx="75">
                  <c:v>0.7</c:v>
                </c:pt>
                <c:pt idx="76">
                  <c:v>0.7</c:v>
                </c:pt>
                <c:pt idx="77">
                  <c:v>0.7</c:v>
                </c:pt>
                <c:pt idx="78">
                  <c:v>0.7</c:v>
                </c:pt>
                <c:pt idx="79">
                  <c:v>0.7</c:v>
                </c:pt>
                <c:pt idx="80">
                  <c:v>0.7</c:v>
                </c:pt>
                <c:pt idx="81">
                  <c:v>0.69130000000000003</c:v>
                </c:pt>
                <c:pt idx="82">
                  <c:v>0.5</c:v>
                </c:pt>
                <c:pt idx="83">
                  <c:v>0.5</c:v>
                </c:pt>
                <c:pt idx="84">
                  <c:v>0.5</c:v>
                </c:pt>
                <c:pt idx="85">
                  <c:v>0.5</c:v>
                </c:pt>
                <c:pt idx="86">
                  <c:v>0.5</c:v>
                </c:pt>
                <c:pt idx="87">
                  <c:v>0.38500000000000001</c:v>
                </c:pt>
                <c:pt idx="88">
                  <c:v>0.28000000000000003</c:v>
                </c:pt>
                <c:pt idx="89">
                  <c:v>0.28000000000000003</c:v>
                </c:pt>
                <c:pt idx="90">
                  <c:v>0.28000000000000003</c:v>
                </c:pt>
                <c:pt idx="91">
                  <c:v>0.31</c:v>
                </c:pt>
                <c:pt idx="92">
                  <c:v>0.31</c:v>
                </c:pt>
                <c:pt idx="93">
                  <c:v>0.39600000000000002</c:v>
                </c:pt>
                <c:pt idx="94">
                  <c:v>0.39600000000000002</c:v>
                </c:pt>
                <c:pt idx="95">
                  <c:v>0.39600000000000002</c:v>
                </c:pt>
                <c:pt idx="96">
                  <c:v>0.39600000000000002</c:v>
                </c:pt>
                <c:pt idx="97">
                  <c:v>0.39600000000000002</c:v>
                </c:pt>
                <c:pt idx="98">
                  <c:v>0.39600000000000002</c:v>
                </c:pt>
                <c:pt idx="99">
                  <c:v>0.39600000000000002</c:v>
                </c:pt>
                <c:pt idx="100">
                  <c:v>0.39600000000000002</c:v>
                </c:pt>
                <c:pt idx="101">
                  <c:v>0.38600000000000001</c:v>
                </c:pt>
                <c:pt idx="102">
                  <c:v>0.38600000000000001</c:v>
                </c:pt>
                <c:pt idx="103">
                  <c:v>0.35</c:v>
                </c:pt>
                <c:pt idx="104">
                  <c:v>0.35</c:v>
                </c:pt>
                <c:pt idx="105">
                  <c:v>0.35</c:v>
                </c:pt>
                <c:pt idx="106">
                  <c:v>0.35</c:v>
                </c:pt>
                <c:pt idx="107">
                  <c:v>0.35</c:v>
                </c:pt>
                <c:pt idx="108">
                  <c:v>0.35</c:v>
                </c:pt>
                <c:pt idx="109">
                  <c:v>0.35</c:v>
                </c:pt>
                <c:pt idx="110">
                  <c:v>0.35</c:v>
                </c:pt>
                <c:pt idx="111">
                  <c:v>0.35</c:v>
                </c:pt>
                <c:pt idx="112">
                  <c:v>0.35</c:v>
                </c:pt>
                <c:pt idx="113">
                  <c:v>0.39600000000000002</c:v>
                </c:pt>
                <c:pt idx="114">
                  <c:v>0.39600000000000002</c:v>
                </c:pt>
                <c:pt idx="115">
                  <c:v>0.39600000000000002</c:v>
                </c:pt>
                <c:pt idx="116">
                  <c:v>0.39600000000000002</c:v>
                </c:pt>
                <c:pt idx="117">
                  <c:v>0.39600000000000002</c:v>
                </c:pt>
                <c:pt idx="118">
                  <c:v>0.37</c:v>
                </c:pt>
                <c:pt idx="119">
                  <c:v>0.37</c:v>
                </c:pt>
              </c:numCache>
            </c:numRef>
          </c:val>
          <c:smooth val="0"/>
        </c:ser>
        <c:ser>
          <c:idx val="1"/>
          <c:order val="1"/>
          <c:tx>
            <c:v>Britain</c:v>
          </c:tx>
          <c:spPr>
            <a:ln w="44450">
              <a:solidFill>
                <a:schemeClr val="accent3"/>
              </a:solidFill>
            </a:ln>
          </c:spPr>
          <c:marker>
            <c:symbol val="none"/>
          </c:marker>
          <c:cat>
            <c:numRef>
              <c:f>DataF0.7!$A$7:$A$127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DataF0.7!$C$7:$C$127</c:f>
              <c:numCache>
                <c:formatCode>0%</c:formatCode>
                <c:ptCount val="121"/>
                <c:pt idx="0">
                  <c:v>0</c:v>
                </c:pt>
                <c:pt idx="1">
                  <c:v>0</c:v>
                </c:pt>
                <c:pt idx="2">
                  <c:v>0</c:v>
                </c:pt>
                <c:pt idx="3">
                  <c:v>0</c:v>
                </c:pt>
                <c:pt idx="4">
                  <c:v>0</c:v>
                </c:pt>
                <c:pt idx="5">
                  <c:v>0</c:v>
                </c:pt>
                <c:pt idx="6">
                  <c:v>0</c:v>
                </c:pt>
                <c:pt idx="7">
                  <c:v>0</c:v>
                </c:pt>
                <c:pt idx="8">
                  <c:v>0</c:v>
                </c:pt>
                <c:pt idx="9">
                  <c:v>8.3333333333333343E-2</c:v>
                </c:pt>
                <c:pt idx="10">
                  <c:v>8.3333333333333343E-2</c:v>
                </c:pt>
                <c:pt idx="11">
                  <c:v>8.3333333333333343E-2</c:v>
                </c:pt>
                <c:pt idx="12">
                  <c:v>8.3333333333333343E-2</c:v>
                </c:pt>
                <c:pt idx="13">
                  <c:v>8.3333333333333343E-2</c:v>
                </c:pt>
                <c:pt idx="14">
                  <c:v>0.17222220833333335</c:v>
                </c:pt>
                <c:pt idx="15">
                  <c:v>0.32500000000000001</c:v>
                </c:pt>
                <c:pt idx="16">
                  <c:v>0.42499999999999999</c:v>
                </c:pt>
                <c:pt idx="17">
                  <c:v>0.42499999999999999</c:v>
                </c:pt>
                <c:pt idx="18">
                  <c:v>0.52500000000000002</c:v>
                </c:pt>
                <c:pt idx="19">
                  <c:v>0.52500000000000002</c:v>
                </c:pt>
                <c:pt idx="20">
                  <c:v>0.6</c:v>
                </c:pt>
                <c:pt idx="21">
                  <c:v>0.6</c:v>
                </c:pt>
                <c:pt idx="22">
                  <c:v>0.55000000000000004</c:v>
                </c:pt>
                <c:pt idx="23">
                  <c:v>0.52500000000000002</c:v>
                </c:pt>
                <c:pt idx="24">
                  <c:v>0.52500000000000002</c:v>
                </c:pt>
                <c:pt idx="25">
                  <c:v>0.5</c:v>
                </c:pt>
                <c:pt idx="26">
                  <c:v>0.5</c:v>
                </c:pt>
                <c:pt idx="27">
                  <c:v>0.5</c:v>
                </c:pt>
                <c:pt idx="28">
                  <c:v>0.5</c:v>
                </c:pt>
                <c:pt idx="29">
                  <c:v>0.57499999999999996</c:v>
                </c:pt>
                <c:pt idx="30">
                  <c:v>0.63749999999999996</c:v>
                </c:pt>
                <c:pt idx="31">
                  <c:v>0.66249999999999998</c:v>
                </c:pt>
                <c:pt idx="32">
                  <c:v>0.66249999999999998</c:v>
                </c:pt>
                <c:pt idx="33">
                  <c:v>0.66249999999999998</c:v>
                </c:pt>
                <c:pt idx="34">
                  <c:v>0.63749999999999996</c:v>
                </c:pt>
                <c:pt idx="35">
                  <c:v>0.63749999999999996</c:v>
                </c:pt>
                <c:pt idx="36">
                  <c:v>0.65</c:v>
                </c:pt>
                <c:pt idx="37">
                  <c:v>0.66249999999999998</c:v>
                </c:pt>
                <c:pt idx="38">
                  <c:v>0.75</c:v>
                </c:pt>
                <c:pt idx="39">
                  <c:v>0.82499999999999996</c:v>
                </c:pt>
                <c:pt idx="40">
                  <c:v>0.9</c:v>
                </c:pt>
                <c:pt idx="41">
                  <c:v>0.97499999999999998</c:v>
                </c:pt>
                <c:pt idx="42">
                  <c:v>0.97499999999999998</c:v>
                </c:pt>
                <c:pt idx="43">
                  <c:v>0.97499999999999998</c:v>
                </c:pt>
                <c:pt idx="44">
                  <c:v>0.97499999999999998</c:v>
                </c:pt>
                <c:pt idx="45">
                  <c:v>0.97499999999999998</c:v>
                </c:pt>
                <c:pt idx="46">
                  <c:v>0.97499999999999998</c:v>
                </c:pt>
                <c:pt idx="47">
                  <c:v>0.97499999999999998</c:v>
                </c:pt>
                <c:pt idx="48">
                  <c:v>0.97499999999999998</c:v>
                </c:pt>
                <c:pt idx="49">
                  <c:v>0.97499999999999998</c:v>
                </c:pt>
                <c:pt idx="50">
                  <c:v>0.97499999999999998</c:v>
                </c:pt>
                <c:pt idx="51">
                  <c:v>0.97499999999999998</c:v>
                </c:pt>
                <c:pt idx="52">
                  <c:v>0.97499999999999998</c:v>
                </c:pt>
                <c:pt idx="53">
                  <c:v>0.95</c:v>
                </c:pt>
                <c:pt idx="54">
                  <c:v>0.95</c:v>
                </c:pt>
                <c:pt idx="55">
                  <c:v>0.92500000000000004</c:v>
                </c:pt>
                <c:pt idx="56">
                  <c:v>0.92500000000000004</c:v>
                </c:pt>
                <c:pt idx="57">
                  <c:v>0.92500000000000004</c:v>
                </c:pt>
                <c:pt idx="58">
                  <c:v>0.92500000000000004</c:v>
                </c:pt>
                <c:pt idx="59">
                  <c:v>0.88749999999999996</c:v>
                </c:pt>
                <c:pt idx="60">
                  <c:v>0.88749999999999996</c:v>
                </c:pt>
                <c:pt idx="61">
                  <c:v>0.88749999999999996</c:v>
                </c:pt>
                <c:pt idx="62">
                  <c:v>0.88749999999999996</c:v>
                </c:pt>
                <c:pt idx="63">
                  <c:v>0.88749999999999996</c:v>
                </c:pt>
                <c:pt idx="64">
                  <c:v>0.88749999999999996</c:v>
                </c:pt>
                <c:pt idx="65">
                  <c:v>0.91249999999999998</c:v>
                </c:pt>
                <c:pt idx="66">
                  <c:v>0.91249999999999998</c:v>
                </c:pt>
                <c:pt idx="67">
                  <c:v>0.91249999999999998</c:v>
                </c:pt>
                <c:pt idx="68">
                  <c:v>0.91249999999999998</c:v>
                </c:pt>
                <c:pt idx="69">
                  <c:v>0.91249999999999998</c:v>
                </c:pt>
                <c:pt idx="70">
                  <c:v>0.91249999999999998</c:v>
                </c:pt>
                <c:pt idx="71">
                  <c:v>0.88749999999999996</c:v>
                </c:pt>
                <c:pt idx="72">
                  <c:v>0.88749999999999996</c:v>
                </c:pt>
                <c:pt idx="73">
                  <c:v>0.9</c:v>
                </c:pt>
                <c:pt idx="74">
                  <c:v>0.98</c:v>
                </c:pt>
                <c:pt idx="75">
                  <c:v>0.98</c:v>
                </c:pt>
                <c:pt idx="76">
                  <c:v>0.98</c:v>
                </c:pt>
                <c:pt idx="77">
                  <c:v>0.98</c:v>
                </c:pt>
                <c:pt idx="78">
                  <c:v>0.98</c:v>
                </c:pt>
                <c:pt idx="79">
                  <c:v>0.75</c:v>
                </c:pt>
                <c:pt idx="80">
                  <c:v>0.75</c:v>
                </c:pt>
                <c:pt idx="81">
                  <c:v>0.75</c:v>
                </c:pt>
                <c:pt idx="82">
                  <c:v>0.75</c:v>
                </c:pt>
                <c:pt idx="83">
                  <c:v>0.75</c:v>
                </c:pt>
                <c:pt idx="84">
                  <c:v>0.6</c:v>
                </c:pt>
                <c:pt idx="85">
                  <c:v>0.6</c:v>
                </c:pt>
                <c:pt idx="86">
                  <c:v>0.6</c:v>
                </c:pt>
                <c:pt idx="87">
                  <c:v>0.6</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0.5</c:v>
                </c:pt>
                <c:pt idx="111">
                  <c:v>0.5</c:v>
                </c:pt>
                <c:pt idx="112">
                  <c:v>0.5</c:v>
                </c:pt>
                <c:pt idx="113">
                  <c:v>0.45</c:v>
                </c:pt>
                <c:pt idx="114">
                  <c:v>0.45</c:v>
                </c:pt>
                <c:pt idx="115">
                  <c:v>0.45</c:v>
                </c:pt>
                <c:pt idx="116">
                  <c:v>0.45</c:v>
                </c:pt>
                <c:pt idx="117">
                  <c:v>0.45</c:v>
                </c:pt>
                <c:pt idx="118">
                  <c:v>0.45</c:v>
                </c:pt>
                <c:pt idx="119">
                  <c:v>0.45</c:v>
                </c:pt>
              </c:numCache>
            </c:numRef>
          </c:val>
          <c:smooth val="0"/>
        </c:ser>
        <c:ser>
          <c:idx val="2"/>
          <c:order val="2"/>
          <c:tx>
            <c:v>Germany</c:v>
          </c:tx>
          <c:spPr>
            <a:ln w="44450">
              <a:solidFill>
                <a:schemeClr val="accent6"/>
              </a:solidFill>
            </a:ln>
          </c:spPr>
          <c:marker>
            <c:symbol val="none"/>
          </c:marker>
          <c:cat>
            <c:numRef>
              <c:f>DataF0.7!$A$7:$A$127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DataF0.7!$D$7:$D$127</c:f>
              <c:numCache>
                <c:formatCode>0%</c:formatCode>
                <c:ptCount val="121"/>
                <c:pt idx="0">
                  <c:v>0.03</c:v>
                </c:pt>
                <c:pt idx="1">
                  <c:v>0.03</c:v>
                </c:pt>
                <c:pt idx="2">
                  <c:v>0.03</c:v>
                </c:pt>
                <c:pt idx="3">
                  <c:v>0.03</c:v>
                </c:pt>
                <c:pt idx="4">
                  <c:v>0.03</c:v>
                </c:pt>
                <c:pt idx="5">
                  <c:v>0.03</c:v>
                </c:pt>
                <c:pt idx="6">
                  <c:v>0.03</c:v>
                </c:pt>
                <c:pt idx="7">
                  <c:v>0.03</c:v>
                </c:pt>
                <c:pt idx="8">
                  <c:v>0.03</c:v>
                </c:pt>
                <c:pt idx="9">
                  <c:v>0.03</c:v>
                </c:pt>
                <c:pt idx="10">
                  <c:v>0.03</c:v>
                </c:pt>
                <c:pt idx="11">
                  <c:v>0.03</c:v>
                </c:pt>
                <c:pt idx="12">
                  <c:v>0.03</c:v>
                </c:pt>
                <c:pt idx="13">
                  <c:v>0.03</c:v>
                </c:pt>
                <c:pt idx="14">
                  <c:v>0.04</c:v>
                </c:pt>
                <c:pt idx="15">
                  <c:v>0.04</c:v>
                </c:pt>
                <c:pt idx="16">
                  <c:v>0.04</c:v>
                </c:pt>
                <c:pt idx="17">
                  <c:v>0.04</c:v>
                </c:pt>
                <c:pt idx="18">
                  <c:v>0.2</c:v>
                </c:pt>
                <c:pt idx="19">
                  <c:v>0.3</c:v>
                </c:pt>
                <c:pt idx="20">
                  <c:v>0.4</c:v>
                </c:pt>
                <c:pt idx="21">
                  <c:v>0.4</c:v>
                </c:pt>
                <c:pt idx="22">
                  <c:v>0.4</c:v>
                </c:pt>
                <c:pt idx="23">
                  <c:v>0.4</c:v>
                </c:pt>
                <c:pt idx="24">
                  <c:v>0.4</c:v>
                </c:pt>
                <c:pt idx="25">
                  <c:v>0.4</c:v>
                </c:pt>
                <c:pt idx="26">
                  <c:v>0.4</c:v>
                </c:pt>
                <c:pt idx="27">
                  <c:v>0.4</c:v>
                </c:pt>
                <c:pt idx="28">
                  <c:v>0.4</c:v>
                </c:pt>
                <c:pt idx="29">
                  <c:v>0.4</c:v>
                </c:pt>
                <c:pt idx="30">
                  <c:v>0.4</c:v>
                </c:pt>
                <c:pt idx="31">
                  <c:v>0.4</c:v>
                </c:pt>
                <c:pt idx="32">
                  <c:v>0.4</c:v>
                </c:pt>
                <c:pt idx="33">
                  <c:v>0.4</c:v>
                </c:pt>
                <c:pt idx="34">
                  <c:v>0.5</c:v>
                </c:pt>
                <c:pt idx="35">
                  <c:v>0.5</c:v>
                </c:pt>
                <c:pt idx="36">
                  <c:v>0.5</c:v>
                </c:pt>
                <c:pt idx="37">
                  <c:v>0.5</c:v>
                </c:pt>
                <c:pt idx="38">
                  <c:v>0.5</c:v>
                </c:pt>
                <c:pt idx="39">
                  <c:v>0.6</c:v>
                </c:pt>
                <c:pt idx="40">
                  <c:v>0.6</c:v>
                </c:pt>
                <c:pt idx="41">
                  <c:v>0.6</c:v>
                </c:pt>
                <c:pt idx="42">
                  <c:v>0.6</c:v>
                </c:pt>
                <c:pt idx="43">
                  <c:v>0.6</c:v>
                </c:pt>
                <c:pt idx="44">
                  <c:v>0.6</c:v>
                </c:pt>
                <c:pt idx="45">
                  <c:v>0.6</c:v>
                </c:pt>
                <c:pt idx="46">
                  <c:v>0.9</c:v>
                </c:pt>
                <c:pt idx="47">
                  <c:v>0.9</c:v>
                </c:pt>
                <c:pt idx="48">
                  <c:v>0.9</c:v>
                </c:pt>
                <c:pt idx="49">
                  <c:v>0.75</c:v>
                </c:pt>
                <c:pt idx="50">
                  <c:v>0.75</c:v>
                </c:pt>
                <c:pt idx="51">
                  <c:v>0.75</c:v>
                </c:pt>
                <c:pt idx="52">
                  <c:v>0.75</c:v>
                </c:pt>
                <c:pt idx="53">
                  <c:v>0.66</c:v>
                </c:pt>
                <c:pt idx="54">
                  <c:v>0.6</c:v>
                </c:pt>
                <c:pt idx="55">
                  <c:v>0.53</c:v>
                </c:pt>
                <c:pt idx="56">
                  <c:v>0.53</c:v>
                </c:pt>
                <c:pt idx="57">
                  <c:v>0.53</c:v>
                </c:pt>
                <c:pt idx="58">
                  <c:v>0.53</c:v>
                </c:pt>
                <c:pt idx="59">
                  <c:v>0.53</c:v>
                </c:pt>
                <c:pt idx="60">
                  <c:v>0.53</c:v>
                </c:pt>
                <c:pt idx="61">
                  <c:v>0.53</c:v>
                </c:pt>
                <c:pt idx="62">
                  <c:v>0.53</c:v>
                </c:pt>
                <c:pt idx="63">
                  <c:v>0.53</c:v>
                </c:pt>
                <c:pt idx="64">
                  <c:v>0.53</c:v>
                </c:pt>
                <c:pt idx="65">
                  <c:v>0.53</c:v>
                </c:pt>
                <c:pt idx="66">
                  <c:v>0.53</c:v>
                </c:pt>
                <c:pt idx="67">
                  <c:v>0.53</c:v>
                </c:pt>
                <c:pt idx="68">
                  <c:v>0.53</c:v>
                </c:pt>
                <c:pt idx="69">
                  <c:v>0.53</c:v>
                </c:pt>
                <c:pt idx="70">
                  <c:v>0.53</c:v>
                </c:pt>
                <c:pt idx="71">
                  <c:v>0.53</c:v>
                </c:pt>
                <c:pt idx="72">
                  <c:v>0.53</c:v>
                </c:pt>
                <c:pt idx="73">
                  <c:v>0.53</c:v>
                </c:pt>
                <c:pt idx="74">
                  <c:v>0.53</c:v>
                </c:pt>
                <c:pt idx="75">
                  <c:v>0.56000000000000005</c:v>
                </c:pt>
                <c:pt idx="76">
                  <c:v>0.56000000000000005</c:v>
                </c:pt>
                <c:pt idx="77">
                  <c:v>0.56000000000000005</c:v>
                </c:pt>
                <c:pt idx="78">
                  <c:v>0.56000000000000005</c:v>
                </c:pt>
                <c:pt idx="79">
                  <c:v>0.56000000000000005</c:v>
                </c:pt>
                <c:pt idx="80">
                  <c:v>0.56000000000000005</c:v>
                </c:pt>
                <c:pt idx="81">
                  <c:v>0.56000000000000005</c:v>
                </c:pt>
                <c:pt idx="82">
                  <c:v>0.56000000000000005</c:v>
                </c:pt>
                <c:pt idx="83">
                  <c:v>0.56000000000000005</c:v>
                </c:pt>
                <c:pt idx="84">
                  <c:v>0.56000000000000005</c:v>
                </c:pt>
                <c:pt idx="85">
                  <c:v>0.56000000000000005</c:v>
                </c:pt>
                <c:pt idx="86">
                  <c:v>0.56000000000000005</c:v>
                </c:pt>
                <c:pt idx="87">
                  <c:v>0.56000000000000005</c:v>
                </c:pt>
                <c:pt idx="88">
                  <c:v>0.56000000000000005</c:v>
                </c:pt>
                <c:pt idx="89">
                  <c:v>0.56000000000000005</c:v>
                </c:pt>
                <c:pt idx="90">
                  <c:v>0.53</c:v>
                </c:pt>
                <c:pt idx="91">
                  <c:v>0.53</c:v>
                </c:pt>
                <c:pt idx="92">
                  <c:v>0.53</c:v>
                </c:pt>
                <c:pt idx="93">
                  <c:v>0.53</c:v>
                </c:pt>
                <c:pt idx="94">
                  <c:v>0.53</c:v>
                </c:pt>
                <c:pt idx="95">
                  <c:v>0.53</c:v>
                </c:pt>
                <c:pt idx="96">
                  <c:v>0.53</c:v>
                </c:pt>
                <c:pt idx="97">
                  <c:v>0.53</c:v>
                </c:pt>
                <c:pt idx="98">
                  <c:v>0.53</c:v>
                </c:pt>
                <c:pt idx="99">
                  <c:v>0.53</c:v>
                </c:pt>
                <c:pt idx="100">
                  <c:v>0.51</c:v>
                </c:pt>
                <c:pt idx="101">
                  <c:v>0.48499999999999999</c:v>
                </c:pt>
                <c:pt idx="102">
                  <c:v>0.48499999999999999</c:v>
                </c:pt>
                <c:pt idx="103">
                  <c:v>0.48499999999999999</c:v>
                </c:pt>
                <c:pt idx="104">
                  <c:v>0.45</c:v>
                </c:pt>
                <c:pt idx="105">
                  <c:v>0.42</c:v>
                </c:pt>
                <c:pt idx="106">
                  <c:v>0.42</c:v>
                </c:pt>
                <c:pt idx="107">
                  <c:v>0.46</c:v>
                </c:pt>
                <c:pt idx="108">
                  <c:v>0.46</c:v>
                </c:pt>
                <c:pt idx="109">
                  <c:v>0.46</c:v>
                </c:pt>
                <c:pt idx="110">
                  <c:v>0.46</c:v>
                </c:pt>
                <c:pt idx="111">
                  <c:v>0.46</c:v>
                </c:pt>
                <c:pt idx="112">
                  <c:v>0.46</c:v>
                </c:pt>
                <c:pt idx="113">
                  <c:v>0.46</c:v>
                </c:pt>
                <c:pt idx="114">
                  <c:v>0.46</c:v>
                </c:pt>
                <c:pt idx="115">
                  <c:v>0.46</c:v>
                </c:pt>
                <c:pt idx="116">
                  <c:v>0.46</c:v>
                </c:pt>
                <c:pt idx="117">
                  <c:v>0.46</c:v>
                </c:pt>
                <c:pt idx="118">
                  <c:v>0.46</c:v>
                </c:pt>
                <c:pt idx="119">
                  <c:v>0.46</c:v>
                </c:pt>
              </c:numCache>
            </c:numRef>
          </c:val>
          <c:smooth val="0"/>
        </c:ser>
        <c:ser>
          <c:idx val="3"/>
          <c:order val="3"/>
          <c:tx>
            <c:v>France</c:v>
          </c:tx>
          <c:spPr>
            <a:ln w="44450"/>
          </c:spPr>
          <c:marker>
            <c:symbol val="none"/>
          </c:marker>
          <c:cat>
            <c:numRef>
              <c:f>DataF0.7!$A$7:$A$127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DataF0.7!$E$7:$E$127</c:f>
              <c:numCache>
                <c:formatCode>0%</c:formatCode>
                <c:ptCount val="1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0.02</c:v>
                </c:pt>
                <c:pt idx="16">
                  <c:v>0.1</c:v>
                </c:pt>
                <c:pt idx="17">
                  <c:v>0.2</c:v>
                </c:pt>
                <c:pt idx="18">
                  <c:v>0.2</c:v>
                </c:pt>
                <c:pt idx="19">
                  <c:v>0.5</c:v>
                </c:pt>
                <c:pt idx="20">
                  <c:v>0.5</c:v>
                </c:pt>
                <c:pt idx="21">
                  <c:v>0.5</c:v>
                </c:pt>
                <c:pt idx="22">
                  <c:v>0.5</c:v>
                </c:pt>
                <c:pt idx="23">
                  <c:v>0.6</c:v>
                </c:pt>
                <c:pt idx="24">
                  <c:v>0.72</c:v>
                </c:pt>
                <c:pt idx="25">
                  <c:v>0.6</c:v>
                </c:pt>
                <c:pt idx="26">
                  <c:v>0.3</c:v>
                </c:pt>
                <c:pt idx="27">
                  <c:v>0.3</c:v>
                </c:pt>
                <c:pt idx="28">
                  <c:v>0.33329999999999999</c:v>
                </c:pt>
                <c:pt idx="29">
                  <c:v>0.33329999999999999</c:v>
                </c:pt>
                <c:pt idx="30">
                  <c:v>0.33329999999999999</c:v>
                </c:pt>
                <c:pt idx="31">
                  <c:v>0.33329999999999999</c:v>
                </c:pt>
                <c:pt idx="32">
                  <c:v>0.36670000000000003</c:v>
                </c:pt>
                <c:pt idx="33">
                  <c:v>0.36670000000000003</c:v>
                </c:pt>
                <c:pt idx="34">
                  <c:v>0.3</c:v>
                </c:pt>
                <c:pt idx="35">
                  <c:v>0.36</c:v>
                </c:pt>
                <c:pt idx="36">
                  <c:v>0.48</c:v>
                </c:pt>
                <c:pt idx="37">
                  <c:v>0.51839999999999997</c:v>
                </c:pt>
                <c:pt idx="38">
                  <c:v>0.53332000000000002</c:v>
                </c:pt>
                <c:pt idx="39">
                  <c:v>0.53332000000000002</c:v>
                </c:pt>
                <c:pt idx="40">
                  <c:v>0.53332000000000002</c:v>
                </c:pt>
                <c:pt idx="41">
                  <c:v>0.60000000000000009</c:v>
                </c:pt>
                <c:pt idx="42">
                  <c:v>0.7</c:v>
                </c:pt>
                <c:pt idx="43">
                  <c:v>0.7</c:v>
                </c:pt>
                <c:pt idx="44">
                  <c:v>0.7</c:v>
                </c:pt>
                <c:pt idx="45">
                  <c:v>0.6</c:v>
                </c:pt>
                <c:pt idx="46">
                  <c:v>0.6</c:v>
                </c:pt>
                <c:pt idx="47">
                  <c:v>0.72</c:v>
                </c:pt>
                <c:pt idx="48">
                  <c:v>0.6</c:v>
                </c:pt>
                <c:pt idx="49">
                  <c:v>0.6</c:v>
                </c:pt>
                <c:pt idx="50">
                  <c:v>0.6</c:v>
                </c:pt>
                <c:pt idx="51">
                  <c:v>0.6</c:v>
                </c:pt>
                <c:pt idx="52">
                  <c:v>0.6</c:v>
                </c:pt>
                <c:pt idx="53">
                  <c:v>0.6</c:v>
                </c:pt>
                <c:pt idx="54">
                  <c:v>0.6</c:v>
                </c:pt>
                <c:pt idx="55">
                  <c:v>0.66</c:v>
                </c:pt>
                <c:pt idx="56">
                  <c:v>0.66</c:v>
                </c:pt>
                <c:pt idx="57">
                  <c:v>0.66</c:v>
                </c:pt>
                <c:pt idx="58">
                  <c:v>0.66</c:v>
                </c:pt>
                <c:pt idx="59">
                  <c:v>0.66</c:v>
                </c:pt>
                <c:pt idx="60">
                  <c:v>0.66</c:v>
                </c:pt>
                <c:pt idx="61">
                  <c:v>0.63</c:v>
                </c:pt>
                <c:pt idx="62">
                  <c:v>0.63</c:v>
                </c:pt>
                <c:pt idx="63">
                  <c:v>0.64575000000000005</c:v>
                </c:pt>
                <c:pt idx="64">
                  <c:v>0.63</c:v>
                </c:pt>
                <c:pt idx="65">
                  <c:v>0.63</c:v>
                </c:pt>
                <c:pt idx="66">
                  <c:v>0.65</c:v>
                </c:pt>
                <c:pt idx="67">
                  <c:v>0.66</c:v>
                </c:pt>
                <c:pt idx="68">
                  <c:v>0.66</c:v>
                </c:pt>
                <c:pt idx="69">
                  <c:v>0.64499999999999991</c:v>
                </c:pt>
                <c:pt idx="70">
                  <c:v>0.61799999999999999</c:v>
                </c:pt>
                <c:pt idx="71">
                  <c:v>0.61199999999999999</c:v>
                </c:pt>
                <c:pt idx="72">
                  <c:v>0.6</c:v>
                </c:pt>
                <c:pt idx="73">
                  <c:v>0.6</c:v>
                </c:pt>
                <c:pt idx="74">
                  <c:v>0.6</c:v>
                </c:pt>
                <c:pt idx="75">
                  <c:v>0.6</c:v>
                </c:pt>
                <c:pt idx="76">
                  <c:v>0.6</c:v>
                </c:pt>
                <c:pt idx="77">
                  <c:v>0.6</c:v>
                </c:pt>
                <c:pt idx="78">
                  <c:v>0.6</c:v>
                </c:pt>
                <c:pt idx="79">
                  <c:v>0.6</c:v>
                </c:pt>
                <c:pt idx="80">
                  <c:v>0.66</c:v>
                </c:pt>
                <c:pt idx="81">
                  <c:v>0.66</c:v>
                </c:pt>
                <c:pt idx="82">
                  <c:v>0.69550000000000012</c:v>
                </c:pt>
                <c:pt idx="83">
                  <c:v>0.70200000000000007</c:v>
                </c:pt>
                <c:pt idx="84">
                  <c:v>0.6695000000000001</c:v>
                </c:pt>
                <c:pt idx="85">
                  <c:v>0.65</c:v>
                </c:pt>
                <c:pt idx="86">
                  <c:v>0.57999999999999996</c:v>
                </c:pt>
                <c:pt idx="87">
                  <c:v>0.56799999999999995</c:v>
                </c:pt>
                <c:pt idx="88">
                  <c:v>0.56799999999999995</c:v>
                </c:pt>
                <c:pt idx="89">
                  <c:v>0.56799999999999995</c:v>
                </c:pt>
                <c:pt idx="90">
                  <c:v>0.56799999999999995</c:v>
                </c:pt>
                <c:pt idx="91">
                  <c:v>0.57899999999999996</c:v>
                </c:pt>
                <c:pt idx="92">
                  <c:v>0.57899999999999996</c:v>
                </c:pt>
                <c:pt idx="93">
                  <c:v>0.59199999999999997</c:v>
                </c:pt>
                <c:pt idx="94">
                  <c:v>0.59199999999999997</c:v>
                </c:pt>
                <c:pt idx="95">
                  <c:v>0.59199999999999997</c:v>
                </c:pt>
                <c:pt idx="96">
                  <c:v>0.57900000000000007</c:v>
                </c:pt>
                <c:pt idx="97">
                  <c:v>0.57900000000000007</c:v>
                </c:pt>
                <c:pt idx="98">
                  <c:v>0.62</c:v>
                </c:pt>
                <c:pt idx="99">
                  <c:v>0.62</c:v>
                </c:pt>
                <c:pt idx="100">
                  <c:v>0.61249999999999993</c:v>
                </c:pt>
                <c:pt idx="101">
                  <c:v>0.60749999999999993</c:v>
                </c:pt>
                <c:pt idx="102">
                  <c:v>0.57579999999999998</c:v>
                </c:pt>
                <c:pt idx="103">
                  <c:v>0.56089999999999995</c:v>
                </c:pt>
                <c:pt idx="104">
                  <c:v>0.56089999999999995</c:v>
                </c:pt>
                <c:pt idx="105">
                  <c:v>0.56089999999999995</c:v>
                </c:pt>
                <c:pt idx="106">
                  <c:v>0.48000000000000004</c:v>
                </c:pt>
                <c:pt idx="107">
                  <c:v>0.48000000000000004</c:v>
                </c:pt>
                <c:pt idx="108">
                  <c:v>0.48000000000000004</c:v>
                </c:pt>
                <c:pt idx="109">
                  <c:v>0.48000000000000004</c:v>
                </c:pt>
                <c:pt idx="110">
                  <c:v>0.49</c:v>
                </c:pt>
                <c:pt idx="111">
                  <c:v>0.49</c:v>
                </c:pt>
                <c:pt idx="112">
                  <c:v>0.53</c:v>
                </c:pt>
                <c:pt idx="113">
                  <c:v>0.53</c:v>
                </c:pt>
                <c:pt idx="114">
                  <c:v>0.53</c:v>
                </c:pt>
                <c:pt idx="115">
                  <c:v>0.53</c:v>
                </c:pt>
                <c:pt idx="116">
                  <c:v>0.53</c:v>
                </c:pt>
                <c:pt idx="117">
                  <c:v>0.53</c:v>
                </c:pt>
                <c:pt idx="118">
                  <c:v>0.53</c:v>
                </c:pt>
                <c:pt idx="119">
                  <c:v>0.53</c:v>
                </c:pt>
              </c:numCache>
            </c:numRef>
          </c:val>
          <c:smooth val="0"/>
        </c:ser>
        <c:dLbls>
          <c:showLegendKey val="0"/>
          <c:showVal val="0"/>
          <c:showCatName val="0"/>
          <c:showSerName val="0"/>
          <c:showPercent val="0"/>
          <c:showBubbleSize val="0"/>
        </c:dLbls>
        <c:smooth val="0"/>
        <c:axId val="662907696"/>
        <c:axId val="662908088"/>
      </c:lineChart>
      <c:catAx>
        <c:axId val="662907696"/>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62908088"/>
        <c:crossesAt val="0"/>
        <c:auto val="1"/>
        <c:lblAlgn val="ctr"/>
        <c:lblOffset val="100"/>
        <c:tickLblSkip val="10"/>
        <c:tickMarkSkip val="10"/>
        <c:noMultiLvlLbl val="0"/>
      </c:catAx>
      <c:valAx>
        <c:axId val="662908088"/>
        <c:scaling>
          <c:orientation val="minMax"/>
          <c:max val="1"/>
          <c:min val="0"/>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Marginal</a:t>
                </a:r>
                <a:r>
                  <a:rPr lang="fr-FR" sz="1400" baseline="0"/>
                  <a:t> tax rate applied to the highest incomes</a:t>
                </a:r>
                <a:endParaRPr lang="fr-FR" sz="1400"/>
              </a:p>
            </c:rich>
          </c:tx>
          <c:layout>
            <c:manualLayout>
              <c:xMode val="edge"/>
              <c:yMode val="edge"/>
              <c:x val="5.5600795938872943E-3"/>
              <c:y val="0.124258025439127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62907696"/>
        <c:crosses val="autoZero"/>
        <c:crossBetween val="midCat"/>
        <c:majorUnit val="0.1"/>
        <c:minorUnit val="0.05"/>
      </c:valAx>
      <c:spPr>
        <a:solidFill>
          <a:srgbClr val="FFFFFF"/>
        </a:solidFill>
        <a:ln w="28575">
          <a:solidFill>
            <a:srgbClr val="000000"/>
          </a:solidFill>
          <a:prstDash val="solid"/>
        </a:ln>
      </c:spPr>
    </c:plotArea>
    <c:legend>
      <c:legendPos val="r"/>
      <c:layout>
        <c:manualLayout>
          <c:xMode val="edge"/>
          <c:yMode val="edge"/>
          <c:x val="0.44998259704609489"/>
          <c:y val="0.47765345121333519"/>
          <c:w val="0.21799432598031168"/>
          <c:h val="0.2131913672734228"/>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Parental income and access to university, U.S. 2014</a:t>
            </a:r>
            <a:endParaRPr lang="fr-FR" sz="2000" b="0" baseline="0">
              <a:latin typeface="Arial" panose="020B0604020202020204" pitchFamily="34" charset="0"/>
              <a:cs typeface="Arial" panose="020B0604020202020204" pitchFamily="34" charset="0"/>
            </a:endParaRPr>
          </a:p>
        </c:rich>
      </c:tx>
      <c:layout>
        <c:manualLayout>
          <c:xMode val="edge"/>
          <c:yMode val="edge"/>
          <c:x val="0.18517158792650917"/>
          <c:y val="2.2031846775357349E-3"/>
        </c:manualLayout>
      </c:layout>
      <c:overlay val="0"/>
      <c:spPr>
        <a:noFill/>
        <a:ln w="25400">
          <a:noFill/>
        </a:ln>
      </c:spPr>
    </c:title>
    <c:autoTitleDeleted val="0"/>
    <c:plotArea>
      <c:layout>
        <c:manualLayout>
          <c:layoutTarget val="inner"/>
          <c:xMode val="edge"/>
          <c:yMode val="edge"/>
          <c:x val="0.10652744969378826"/>
          <c:y val="6.1152308064394277E-2"/>
          <c:w val="0.8559412729658793"/>
          <c:h val="0.69020510368062093"/>
        </c:manualLayout>
      </c:layout>
      <c:lineChart>
        <c:grouping val="standard"/>
        <c:varyColors val="0"/>
        <c:ser>
          <c:idx val="1"/>
          <c:order val="0"/>
          <c:spPr>
            <a:ln w="50800">
              <a:solidFill>
                <a:srgbClr val="FF0000"/>
              </a:solidFill>
            </a:ln>
          </c:spPr>
          <c:marker>
            <c:symbol val="circle"/>
            <c:size val="7"/>
            <c:spPr>
              <a:solidFill>
                <a:srgbClr val="FF0000"/>
              </a:solidFill>
              <a:ln>
                <a:solidFill>
                  <a:srgbClr val="FF0000"/>
                </a:solidFill>
              </a:ln>
            </c:spPr>
          </c:marker>
          <c:trendline>
            <c:spPr>
              <a:ln w="31750"/>
            </c:spPr>
            <c:trendlineType val="linear"/>
            <c:dispRSqr val="0"/>
            <c:dispEq val="0"/>
          </c:trendline>
          <c:cat>
            <c:numRef>
              <c:f>DataF0.8!$A$6:$A$105</c:f>
              <c:numCache>
                <c:formatCode>General</c:formatCode>
                <c:ptCount val="1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numCache>
            </c:numRef>
          </c:cat>
          <c:val>
            <c:numRef>
              <c:f>DataF0.8!$B$6:$B$105</c:f>
              <c:numCache>
                <c:formatCode>0.000</c:formatCode>
                <c:ptCount val="100"/>
                <c:pt idx="0">
                  <c:v>0.24617999792098999</c:v>
                </c:pt>
                <c:pt idx="1">
                  <c:v>0.26061001420021057</c:v>
                </c:pt>
                <c:pt idx="2">
                  <c:v>0.27094998955726624</c:v>
                </c:pt>
                <c:pt idx="3">
                  <c:v>0.28196999430656433</c:v>
                </c:pt>
                <c:pt idx="4">
                  <c:v>0.28843000531196594</c:v>
                </c:pt>
                <c:pt idx="5">
                  <c:v>0.29864999651908875</c:v>
                </c:pt>
                <c:pt idx="6">
                  <c:v>0.30597999691963196</c:v>
                </c:pt>
                <c:pt idx="7">
                  <c:v>0.31365999579429626</c:v>
                </c:pt>
                <c:pt idx="8">
                  <c:v>0.31858998537063599</c:v>
                </c:pt>
                <c:pt idx="9">
                  <c:v>0.32311999797821045</c:v>
                </c:pt>
                <c:pt idx="10">
                  <c:v>0.32929998636245728</c:v>
                </c:pt>
                <c:pt idx="11">
                  <c:v>0.33678999543190002</c:v>
                </c:pt>
                <c:pt idx="12">
                  <c:v>0.34332999587059021</c:v>
                </c:pt>
                <c:pt idx="13">
                  <c:v>0.34946998953819275</c:v>
                </c:pt>
                <c:pt idx="14">
                  <c:v>0.35600000619888306</c:v>
                </c:pt>
                <c:pt idx="15">
                  <c:v>0.3598800003528595</c:v>
                </c:pt>
                <c:pt idx="16">
                  <c:v>0.36904999613761902</c:v>
                </c:pt>
                <c:pt idx="17">
                  <c:v>0.3767000138759613</c:v>
                </c:pt>
                <c:pt idx="18">
                  <c:v>0.38016998767852783</c:v>
                </c:pt>
                <c:pt idx="19">
                  <c:v>0.38934999704360962</c:v>
                </c:pt>
                <c:pt idx="20">
                  <c:v>0.3950900137424469</c:v>
                </c:pt>
                <c:pt idx="21">
                  <c:v>0.40316000580787659</c:v>
                </c:pt>
                <c:pt idx="22">
                  <c:v>0.4102100133895874</c:v>
                </c:pt>
                <c:pt idx="23">
                  <c:v>0.41534999012947083</c:v>
                </c:pt>
                <c:pt idx="24">
                  <c:v>0.41820999979972839</c:v>
                </c:pt>
                <c:pt idx="25">
                  <c:v>0.42713001370429993</c:v>
                </c:pt>
                <c:pt idx="26">
                  <c:v>0.43184000253677368</c:v>
                </c:pt>
                <c:pt idx="27">
                  <c:v>0.44010999798774719</c:v>
                </c:pt>
                <c:pt idx="28">
                  <c:v>0.4429599940776825</c:v>
                </c:pt>
                <c:pt idx="29">
                  <c:v>0.45094999670982361</c:v>
                </c:pt>
                <c:pt idx="30">
                  <c:v>0.45938000082969666</c:v>
                </c:pt>
                <c:pt idx="31">
                  <c:v>0.46821001172065735</c:v>
                </c:pt>
                <c:pt idx="32">
                  <c:v>0.47176998853683472</c:v>
                </c:pt>
                <c:pt idx="33">
                  <c:v>0.47929999232292175</c:v>
                </c:pt>
                <c:pt idx="34">
                  <c:v>0.48704001307487488</c:v>
                </c:pt>
                <c:pt idx="35">
                  <c:v>0.49338001012802124</c:v>
                </c:pt>
                <c:pt idx="36">
                  <c:v>0.50111997127532959</c:v>
                </c:pt>
                <c:pt idx="37">
                  <c:v>0.50550001859664917</c:v>
                </c:pt>
                <c:pt idx="38">
                  <c:v>0.50896000862121582</c:v>
                </c:pt>
                <c:pt idx="39">
                  <c:v>0.51919001340866089</c:v>
                </c:pt>
                <c:pt idx="40">
                  <c:v>0.5226600170135498</c:v>
                </c:pt>
                <c:pt idx="41">
                  <c:v>0.53033000230789185</c:v>
                </c:pt>
                <c:pt idx="42">
                  <c:v>0.53342998027801514</c:v>
                </c:pt>
                <c:pt idx="43">
                  <c:v>0.54052001237869263</c:v>
                </c:pt>
                <c:pt idx="44">
                  <c:v>0.54420000314712524</c:v>
                </c:pt>
                <c:pt idx="45">
                  <c:v>0.5522800087928772</c:v>
                </c:pt>
                <c:pt idx="46">
                  <c:v>0.56160998344421387</c:v>
                </c:pt>
                <c:pt idx="47">
                  <c:v>0.56354999542236328</c:v>
                </c:pt>
                <c:pt idx="48">
                  <c:v>0.56946998834609985</c:v>
                </c:pt>
                <c:pt idx="49">
                  <c:v>0.57661998271942139</c:v>
                </c:pt>
                <c:pt idx="50">
                  <c:v>0.58451998233795166</c:v>
                </c:pt>
                <c:pt idx="51">
                  <c:v>0.59299999475479126</c:v>
                </c:pt>
                <c:pt idx="52">
                  <c:v>0.59426999092102051</c:v>
                </c:pt>
                <c:pt idx="53">
                  <c:v>0.6058499813079834</c:v>
                </c:pt>
                <c:pt idx="54">
                  <c:v>0.60908997058868408</c:v>
                </c:pt>
                <c:pt idx="55">
                  <c:v>0.6124500036239624</c:v>
                </c:pt>
                <c:pt idx="56">
                  <c:v>0.61984002590179443</c:v>
                </c:pt>
                <c:pt idx="57">
                  <c:v>0.62874001264572144</c:v>
                </c:pt>
                <c:pt idx="58">
                  <c:v>0.63507997989654541</c:v>
                </c:pt>
                <c:pt idx="59">
                  <c:v>0.63956999778747559</c:v>
                </c:pt>
                <c:pt idx="60">
                  <c:v>0.64596998691558838</c:v>
                </c:pt>
                <c:pt idx="61">
                  <c:v>0.65446001291275024</c:v>
                </c:pt>
                <c:pt idx="62">
                  <c:v>0.66022002696990967</c:v>
                </c:pt>
                <c:pt idx="63">
                  <c:v>0.6658400297164917</c:v>
                </c:pt>
                <c:pt idx="64">
                  <c:v>0.67150002717971802</c:v>
                </c:pt>
                <c:pt idx="65">
                  <c:v>0.68374001979827881</c:v>
                </c:pt>
                <c:pt idx="66">
                  <c:v>0.68883997201919556</c:v>
                </c:pt>
                <c:pt idx="67">
                  <c:v>0.69572997093200684</c:v>
                </c:pt>
                <c:pt idx="68">
                  <c:v>0.70284998416900635</c:v>
                </c:pt>
                <c:pt idx="69">
                  <c:v>0.71347999572753906</c:v>
                </c:pt>
                <c:pt idx="70">
                  <c:v>0.71578001976013184</c:v>
                </c:pt>
                <c:pt idx="71">
                  <c:v>0.72589999437332153</c:v>
                </c:pt>
                <c:pt idx="72">
                  <c:v>0.73168998956680298</c:v>
                </c:pt>
                <c:pt idx="73">
                  <c:v>0.73931998014450073</c:v>
                </c:pt>
                <c:pt idx="74">
                  <c:v>0.74708998203277588</c:v>
                </c:pt>
                <c:pt idx="75">
                  <c:v>0.75402998924255371</c:v>
                </c:pt>
                <c:pt idx="76">
                  <c:v>0.76370000839233398</c:v>
                </c:pt>
                <c:pt idx="77">
                  <c:v>0.77099001407623291</c:v>
                </c:pt>
                <c:pt idx="78">
                  <c:v>0.77916997671127319</c:v>
                </c:pt>
                <c:pt idx="79">
                  <c:v>0.7855600118637085</c:v>
                </c:pt>
                <c:pt idx="80">
                  <c:v>0.79180997610092163</c:v>
                </c:pt>
                <c:pt idx="81">
                  <c:v>0.80326002836227417</c:v>
                </c:pt>
                <c:pt idx="82">
                  <c:v>0.81101000308990479</c:v>
                </c:pt>
                <c:pt idx="83">
                  <c:v>0.8194199800491333</c:v>
                </c:pt>
                <c:pt idx="84">
                  <c:v>0.82262998819351196</c:v>
                </c:pt>
                <c:pt idx="85">
                  <c:v>0.833079993724823</c:v>
                </c:pt>
                <c:pt idx="86">
                  <c:v>0.8418700098991394</c:v>
                </c:pt>
                <c:pt idx="87">
                  <c:v>0.85044002532958984</c:v>
                </c:pt>
                <c:pt idx="88">
                  <c:v>0.86068999767303467</c:v>
                </c:pt>
                <c:pt idx="89">
                  <c:v>0.86629998683929443</c:v>
                </c:pt>
                <c:pt idx="90">
                  <c:v>0.87541002035140991</c:v>
                </c:pt>
                <c:pt idx="91">
                  <c:v>0.88471001386642456</c:v>
                </c:pt>
                <c:pt idx="92">
                  <c:v>0.89275997877120972</c:v>
                </c:pt>
                <c:pt idx="93">
                  <c:v>0.89963001012802124</c:v>
                </c:pt>
                <c:pt idx="94">
                  <c:v>0.90845000743865967</c:v>
                </c:pt>
                <c:pt idx="95">
                  <c:v>0.91391998529434204</c:v>
                </c:pt>
                <c:pt idx="96">
                  <c:v>0.91962999105453491</c:v>
                </c:pt>
                <c:pt idx="97">
                  <c:v>0.92729997634887695</c:v>
                </c:pt>
                <c:pt idx="98">
                  <c:v>0.93383997678756714</c:v>
                </c:pt>
                <c:pt idx="99">
                  <c:v>0.9379199743270874</c:v>
                </c:pt>
              </c:numCache>
            </c:numRef>
          </c:val>
          <c:smooth val="1"/>
        </c:ser>
        <c:dLbls>
          <c:showLegendKey val="0"/>
          <c:showVal val="0"/>
          <c:showCatName val="0"/>
          <c:showSerName val="0"/>
          <c:showPercent val="0"/>
          <c:showBubbleSize val="0"/>
        </c:dLbls>
        <c:marker val="1"/>
        <c:smooth val="0"/>
        <c:axId val="662908872"/>
        <c:axId val="662909264"/>
      </c:lineChart>
      <c:catAx>
        <c:axId val="662908872"/>
        <c:scaling>
          <c:orientation val="minMax"/>
        </c:scaling>
        <c:delete val="0"/>
        <c:axPos val="b"/>
        <c:majorGridlines>
          <c:spPr>
            <a:ln w="12700">
              <a:solidFill>
                <a:srgbClr val="000000"/>
              </a:solidFill>
              <a:prstDash val="sysDash"/>
            </a:ln>
          </c:spPr>
        </c:majorGridlines>
        <c:minorGridlines>
          <c:spPr>
            <a:ln>
              <a:noFill/>
            </a:ln>
          </c:spPr>
        </c:minorGridlines>
        <c:title>
          <c:tx>
            <c:rich>
              <a:bodyPr/>
              <a:lstStyle/>
              <a:p>
                <a:pPr>
                  <a:defRPr/>
                </a:pPr>
                <a:r>
                  <a:rPr lang="fr-FR" sz="1300"/>
                  <a:t>Percentile</a:t>
                </a:r>
                <a:r>
                  <a:rPr lang="fr-FR" sz="1300" baseline="0"/>
                  <a:t> of parental income</a:t>
                </a:r>
                <a:endParaRPr lang="fr-FR" sz="1300"/>
              </a:p>
            </c:rich>
          </c:tx>
          <c:layout>
            <c:manualLayout>
              <c:xMode val="edge"/>
              <c:yMode val="edge"/>
              <c:x val="0.3905328083989501"/>
              <c:y val="0.80310846360752974"/>
            </c:manualLayout>
          </c:layout>
          <c:overlay val="0"/>
        </c:title>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62909264"/>
        <c:crossesAt val="0"/>
        <c:auto val="1"/>
        <c:lblAlgn val="ctr"/>
        <c:lblOffset val="100"/>
        <c:tickLblSkip val="10"/>
        <c:tickMarkSkip val="5"/>
        <c:noMultiLvlLbl val="0"/>
      </c:catAx>
      <c:valAx>
        <c:axId val="662909264"/>
        <c:scaling>
          <c:orientation val="minMax"/>
          <c:max val="1"/>
          <c:min val="0.2"/>
        </c:scaling>
        <c:delete val="0"/>
        <c:axPos val="l"/>
        <c:majorGridlines>
          <c:spPr>
            <a:ln w="12700">
              <a:solidFill>
                <a:srgbClr val="000000"/>
              </a:solidFill>
              <a:prstDash val="sysDash"/>
            </a:ln>
          </c:spPr>
        </c:majorGridlines>
        <c:title>
          <c:tx>
            <c:rich>
              <a:bodyPr/>
              <a:lstStyle/>
              <a:p>
                <a:pPr>
                  <a:defRPr sz="1300"/>
                </a:pPr>
                <a:r>
                  <a:rPr lang="fr-FR" sz="1300" baseline="0"/>
                  <a:t>Rate of access to higher education</a:t>
                </a:r>
                <a:endParaRPr lang="fr-FR" sz="1300"/>
              </a:p>
            </c:rich>
          </c:tx>
          <c:layout>
            <c:manualLayout>
              <c:xMode val="edge"/>
              <c:yMode val="edge"/>
              <c:x val="9.7317366579177614E-3"/>
              <c:y val="0.15492230610229757"/>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62908872"/>
        <c:crosses val="autoZero"/>
        <c:crossBetween val="midCat"/>
        <c:majorUnit val="0.1"/>
        <c:minorUnit val="5.000000000000001E-2"/>
      </c:valAx>
      <c:spPr>
        <a:noFill/>
        <a:ln w="25400">
          <a:solidFill>
            <a:schemeClr val="tx1"/>
          </a:solidFill>
        </a:ln>
      </c:spPr>
    </c:plotArea>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800" b="1" baseline="0">
                <a:latin typeface="Arial"/>
                <a:cs typeface="Arial"/>
              </a:rPr>
              <a:t>Transformation of political and electoral conflict 1945-2020: </a:t>
            </a:r>
          </a:p>
          <a:p>
            <a:pPr>
              <a:defRPr sz="1600" b="1" i="0" u="none" strike="noStrike" baseline="0">
                <a:solidFill>
                  <a:srgbClr val="000000"/>
                </a:solidFill>
                <a:latin typeface="Arial"/>
                <a:ea typeface="Arial"/>
                <a:cs typeface="Arial"/>
              </a:defRPr>
            </a:pPr>
            <a:r>
              <a:rPr lang="fr-FR" sz="1800" b="1" baseline="0">
                <a:latin typeface="Arial"/>
                <a:cs typeface="Arial"/>
              </a:rPr>
              <a:t>emergence of a multiple-elites party system, or a great reversal?</a:t>
            </a:r>
            <a:endParaRPr lang="fr-FR" sz="1800" b="0" baseline="0">
              <a:latin typeface="Arial" panose="020B0604020202020204" pitchFamily="34" charset="0"/>
              <a:cs typeface="Arial" panose="020B0604020202020204" pitchFamily="34" charset="0"/>
            </a:endParaRPr>
          </a:p>
        </c:rich>
      </c:tx>
      <c:layout>
        <c:manualLayout>
          <c:xMode val="edge"/>
          <c:yMode val="edge"/>
          <c:x val="0.1526020152401717"/>
          <c:y val="2.2426915850674279E-3"/>
        </c:manualLayout>
      </c:layout>
      <c:overlay val="0"/>
      <c:spPr>
        <a:noFill/>
        <a:ln w="25400">
          <a:noFill/>
        </a:ln>
      </c:spPr>
    </c:title>
    <c:autoTitleDeleted val="0"/>
    <c:plotArea>
      <c:layout>
        <c:manualLayout>
          <c:layoutTarget val="inner"/>
          <c:xMode val="edge"/>
          <c:yMode val="edge"/>
          <c:x val="8.2095315650180925E-2"/>
          <c:y val="9.974729985544771E-2"/>
          <c:w val="0.881790953490451"/>
          <c:h val="0.69671472053814654"/>
        </c:manualLayout>
      </c:layout>
      <c:lineChart>
        <c:grouping val="standard"/>
        <c:varyColors val="0"/>
        <c:ser>
          <c:idx val="1"/>
          <c:order val="0"/>
          <c:tx>
            <c:v>U.S.: difference between % Democratic vote among the top 10% highest-education voters and the bottom 90% lowest-education voters (after controls)</c:v>
          </c:tx>
          <c:spPr>
            <a:ln w="44450">
              <a:solidFill>
                <a:schemeClr val="accent1"/>
              </a:solidFill>
            </a:ln>
          </c:spPr>
          <c:marker>
            <c:symbol val="triangle"/>
            <c:size val="12"/>
            <c:spPr>
              <a:solidFill>
                <a:schemeClr val="accent1"/>
              </a:solidFill>
              <a:ln>
                <a:solidFill>
                  <a:schemeClr val="accent1"/>
                </a:solidFill>
              </a:ln>
            </c:spPr>
          </c:marker>
          <c:cat>
            <c:numRef>
              <c:f>DataF0.9!$A$6:$A$81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DataF0.9!$C$6:$C$81</c:f>
              <c:numCache>
                <c:formatCode>0%</c:formatCode>
                <c:ptCount val="76"/>
                <c:pt idx="3">
                  <c:v>-0.15910479414774431</c:v>
                </c:pt>
                <c:pt idx="7">
                  <c:v>-0.13513684439437373</c:v>
                </c:pt>
                <c:pt idx="11">
                  <c:v>-7.2986013809184777E-2</c:v>
                </c:pt>
                <c:pt idx="15">
                  <c:v>-7.076090685928306E-2</c:v>
                </c:pt>
                <c:pt idx="19">
                  <c:v>-0.11328117948078605</c:v>
                </c:pt>
                <c:pt idx="23">
                  <c:v>-5.1290604517681984E-2</c:v>
                </c:pt>
                <c:pt idx="27">
                  <c:v>2.60667529411393E-2</c:v>
                </c:pt>
                <c:pt idx="31">
                  <c:v>1.7945280284057976E-2</c:v>
                </c:pt>
                <c:pt idx="35">
                  <c:v>9.5466905190456808E-2</c:v>
                </c:pt>
                <c:pt idx="39">
                  <c:v>9.0635717441433603E-2</c:v>
                </c:pt>
                <c:pt idx="43">
                  <c:v>7.7442963746743101E-2</c:v>
                </c:pt>
                <c:pt idx="47">
                  <c:v>0.10235924584424844</c:v>
                </c:pt>
                <c:pt idx="51">
                  <c:v>3.6280996526893643E-2</c:v>
                </c:pt>
                <c:pt idx="55">
                  <c:v>6.5183848018267487E-2</c:v>
                </c:pt>
                <c:pt idx="59">
                  <c:v>0.17320106772143026</c:v>
                </c:pt>
                <c:pt idx="63">
                  <c:v>0.10712218896413106</c:v>
                </c:pt>
                <c:pt idx="67">
                  <c:v>0.15744158052000146</c:v>
                </c:pt>
                <c:pt idx="71">
                  <c:v>0.23367121833507237</c:v>
                </c:pt>
              </c:numCache>
            </c:numRef>
          </c:val>
          <c:smooth val="1"/>
        </c:ser>
        <c:ser>
          <c:idx val="6"/>
          <c:order val="1"/>
          <c:tx>
            <c:v>France: same difference with vote for left-wing parties</c:v>
          </c:tx>
          <c:spPr>
            <a:ln w="44450">
              <a:solidFill>
                <a:schemeClr val="accent2"/>
              </a:solidFill>
            </a:ln>
          </c:spPr>
          <c:marker>
            <c:symbol val="triangle"/>
            <c:size val="11"/>
            <c:spPr>
              <a:solidFill>
                <a:schemeClr val="accent2"/>
              </a:solidFill>
              <a:ln w="12700">
                <a:solidFill>
                  <a:schemeClr val="accent2"/>
                </a:solidFill>
              </a:ln>
            </c:spPr>
          </c:marker>
          <c:cat>
            <c:numRef>
              <c:f>DataF0.9!$A$6:$A$81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DataF0.9!$G$6:$G$81</c:f>
              <c:numCache>
                <c:formatCode>0%</c:formatCode>
                <c:ptCount val="76"/>
                <c:pt idx="11">
                  <c:v>-0.14733815311082932</c:v>
                </c:pt>
                <c:pt idx="13">
                  <c:v>-0.12481552272773377</c:v>
                </c:pt>
                <c:pt idx="17">
                  <c:v>-9.6865582444050594E-2</c:v>
                </c:pt>
                <c:pt idx="20">
                  <c:v>-4.73460276902384E-2</c:v>
                </c:pt>
                <c:pt idx="22">
                  <c:v>-3.2426253703986108E-2</c:v>
                </c:pt>
                <c:pt idx="28">
                  <c:v>-7.3831413932422749E-3</c:v>
                </c:pt>
                <c:pt idx="29">
                  <c:v>1.2642656406440786E-2</c:v>
                </c:pt>
                <c:pt idx="33">
                  <c:v>-3.9151105481598537E-3</c:v>
                </c:pt>
                <c:pt idx="41">
                  <c:v>2.779637320603837E-2</c:v>
                </c:pt>
                <c:pt idx="43">
                  <c:v>1.3688632742102309E-2</c:v>
                </c:pt>
                <c:pt idx="48">
                  <c:v>9.9520455318155274E-2</c:v>
                </c:pt>
                <c:pt idx="50">
                  <c:v>8.4843068882572134E-2</c:v>
                </c:pt>
                <c:pt idx="57">
                  <c:v>8.1818207916493482E-2</c:v>
                </c:pt>
                <c:pt idx="62">
                  <c:v>0.11651276864743246</c:v>
                </c:pt>
                <c:pt idx="67">
                  <c:v>0.11928701358374189</c:v>
                </c:pt>
                <c:pt idx="72">
                  <c:v>0.14667618271476765</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4"/>
          <c:order val="2"/>
          <c:tx>
            <c:v>U.S.: difference between % Democratic vote among the top 10% highest-income voters and the bottom 90% lowest-income voters (after controls)</c:v>
          </c:tx>
          <c:spPr>
            <a:ln w="44450">
              <a:solidFill>
                <a:schemeClr val="accent1"/>
              </a:solidFill>
            </a:ln>
          </c:spPr>
          <c:marker>
            <c:symbol val="square"/>
            <c:size val="10"/>
            <c:spPr>
              <a:solidFill>
                <a:schemeClr val="bg2"/>
              </a:solidFill>
              <a:ln>
                <a:solidFill>
                  <a:schemeClr val="accent1"/>
                </a:solidFill>
              </a:ln>
            </c:spPr>
          </c:marker>
          <c:val>
            <c:numRef>
              <c:f>DataF0.9!$E$6:$E$81</c:f>
              <c:numCache>
                <c:formatCode>0%</c:formatCode>
                <c:ptCount val="76"/>
                <c:pt idx="3">
                  <c:v>-0.11181339735823326</c:v>
                </c:pt>
                <c:pt idx="7">
                  <c:v>-8.3987069957076638E-2</c:v>
                </c:pt>
                <c:pt idx="11">
                  <c:v>-0.11987877214702193</c:v>
                </c:pt>
                <c:pt idx="15">
                  <c:v>-8.5721869358671043E-2</c:v>
                </c:pt>
                <c:pt idx="19">
                  <c:v>-5.4396333181927811E-2</c:v>
                </c:pt>
                <c:pt idx="23">
                  <c:v>-9.584777171443698E-2</c:v>
                </c:pt>
                <c:pt idx="27">
                  <c:v>-0.12990768363778588</c:v>
                </c:pt>
                <c:pt idx="31">
                  <c:v>-0.1652622360650729</c:v>
                </c:pt>
                <c:pt idx="35">
                  <c:v>-0.10218984054007786</c:v>
                </c:pt>
                <c:pt idx="39">
                  <c:v>-0.15266725154008887</c:v>
                </c:pt>
                <c:pt idx="43">
                  <c:v>-0.14792333277928399</c:v>
                </c:pt>
                <c:pt idx="47">
                  <c:v>-9.2734301803493124E-2</c:v>
                </c:pt>
                <c:pt idx="51">
                  <c:v>-9.1414216874442358E-2</c:v>
                </c:pt>
                <c:pt idx="55">
                  <c:v>-0.12826598584889981</c:v>
                </c:pt>
                <c:pt idx="59">
                  <c:v>-0.10395863506796482</c:v>
                </c:pt>
                <c:pt idx="63">
                  <c:v>-9.1986291801271644E-2</c:v>
                </c:pt>
                <c:pt idx="67">
                  <c:v>-3.8657963911449288E-2</c:v>
                </c:pt>
                <c:pt idx="71">
                  <c:v>5.1046102222256723E-2</c:v>
                </c:pt>
              </c:numCache>
            </c:numRef>
          </c:val>
          <c:smooth val="1"/>
        </c:ser>
        <c:ser>
          <c:idx val="3"/>
          <c:order val="3"/>
          <c:tx>
            <c:v>France: same difference with % vote for left-wing parties</c:v>
          </c:tx>
          <c:spPr>
            <a:ln w="44450">
              <a:solidFill>
                <a:schemeClr val="accent2"/>
              </a:solidFill>
            </a:ln>
          </c:spPr>
          <c:marker>
            <c:symbol val="square"/>
            <c:size val="10"/>
            <c:spPr>
              <a:solidFill>
                <a:schemeClr val="bg2"/>
              </a:solidFill>
              <a:ln>
                <a:solidFill>
                  <a:schemeClr val="accent2"/>
                </a:solidFill>
              </a:ln>
            </c:spPr>
          </c:marker>
          <c:val>
            <c:numRef>
              <c:f>DataF0.9!$I$6:$I$81</c:f>
              <c:numCache>
                <c:formatCode>0%</c:formatCode>
                <c:ptCount val="76"/>
                <c:pt idx="11">
                  <c:v>-8.8055892162159949E-2</c:v>
                </c:pt>
                <c:pt idx="13">
                  <c:v>-8.181753796956194E-2</c:v>
                </c:pt>
                <c:pt idx="17">
                  <c:v>-9.4294246354757971E-2</c:v>
                </c:pt>
                <c:pt idx="20">
                  <c:v>-0.12125073603431723</c:v>
                </c:pt>
                <c:pt idx="22">
                  <c:v>-0.13513738641011699</c:v>
                </c:pt>
                <c:pt idx="28">
                  <c:v>-0.14405745436625653</c:v>
                </c:pt>
                <c:pt idx="29">
                  <c:v>-0.12566410828006322</c:v>
                </c:pt>
                <c:pt idx="33">
                  <c:v>-0.15282633530469136</c:v>
                </c:pt>
                <c:pt idx="41">
                  <c:v>-0.13455210065490672</c:v>
                </c:pt>
                <c:pt idx="43">
                  <c:v>-0.15220628666301456</c:v>
                </c:pt>
                <c:pt idx="48">
                  <c:v>-0.12503114668549875</c:v>
                </c:pt>
                <c:pt idx="50">
                  <c:v>-0.15742045833126064</c:v>
                </c:pt>
                <c:pt idx="57">
                  <c:v>-6.9590645196559858E-2</c:v>
                </c:pt>
                <c:pt idx="62">
                  <c:v>-9.9894887958045631E-2</c:v>
                </c:pt>
                <c:pt idx="67">
                  <c:v>-0.10151981887575875</c:v>
                </c:pt>
                <c:pt idx="72">
                  <c:v>-1.3999465097281671E-2</c:v>
                </c:pt>
              </c:numCache>
            </c:numRef>
          </c:val>
          <c:smooth val="1"/>
        </c:ser>
        <c:ser>
          <c:idx val="0"/>
          <c:order val="4"/>
          <c:spPr>
            <a:ln w="50800">
              <a:solidFill>
                <a:schemeClr val="tx1"/>
              </a:solidFill>
            </a:ln>
          </c:spPr>
          <c:marker>
            <c:symbol val="dot"/>
            <c:size val="2"/>
            <c:spPr>
              <a:solidFill>
                <a:schemeClr val="tx1"/>
              </a:solidFill>
              <a:ln w="0">
                <a:solidFill>
                  <a:schemeClr val="tx1">
                    <a:alpha val="34000"/>
                  </a:schemeClr>
                </a:solidFill>
              </a:ln>
            </c:spPr>
          </c:marker>
          <c:cat>
            <c:numRef>
              <c:f>DataF0.9!$A$6:$A$81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DataF0.9!$AX$6:$AX$81</c:f>
              <c:numCache>
                <c:formatCode>0%</c:formatCode>
                <c:ptCount val="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mooth val="0"/>
        </c:ser>
        <c:dLbls>
          <c:showLegendKey val="0"/>
          <c:showVal val="0"/>
          <c:showCatName val="0"/>
          <c:showSerName val="0"/>
          <c:showPercent val="0"/>
          <c:showBubbleSize val="0"/>
        </c:dLbls>
        <c:marker val="1"/>
        <c:smooth val="0"/>
        <c:axId val="662910048"/>
        <c:axId val="662910440"/>
        <c:extLst/>
      </c:lineChart>
      <c:catAx>
        <c:axId val="66291004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62910440"/>
        <c:crossesAt val="0"/>
        <c:auto val="1"/>
        <c:lblAlgn val="ctr"/>
        <c:lblOffset val="100"/>
        <c:tickLblSkip val="5"/>
        <c:tickMarkSkip val="5"/>
        <c:noMultiLvlLbl val="0"/>
      </c:catAx>
      <c:valAx>
        <c:axId val="662910440"/>
        <c:scaling>
          <c:orientation val="minMax"/>
          <c:max val="0.32000000000000006"/>
          <c:min val="-0.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62910048"/>
        <c:crosses val="autoZero"/>
        <c:crossBetween val="midCat"/>
        <c:majorUnit val="0.04"/>
      </c:valAx>
      <c:spPr>
        <a:solidFill>
          <a:srgbClr val="FFFFFF"/>
        </a:solidFill>
        <a:ln w="28575">
          <a:solidFill>
            <a:srgbClr val="000000"/>
          </a:solidFill>
          <a:prstDash val="solid"/>
        </a:ln>
      </c:spPr>
    </c:plotArea>
    <c:legend>
      <c:legendPos val="l"/>
      <c:legendEntry>
        <c:idx val="0"/>
        <c:txPr>
          <a:bodyPr/>
          <a:lstStyle/>
          <a:p>
            <a:pPr>
              <a:defRPr sz="1300"/>
            </a:pPr>
            <a:endParaRPr lang="fr-FR"/>
          </a:p>
        </c:txPr>
      </c:legendEntry>
      <c:legendEntry>
        <c:idx val="1"/>
        <c:txPr>
          <a:bodyPr/>
          <a:lstStyle/>
          <a:p>
            <a:pPr>
              <a:defRPr sz="1300"/>
            </a:pPr>
            <a:endParaRPr lang="fr-FR"/>
          </a:p>
        </c:txPr>
      </c:legendEntry>
      <c:legendEntry>
        <c:idx val="2"/>
        <c:txPr>
          <a:bodyPr/>
          <a:lstStyle/>
          <a:p>
            <a:pPr>
              <a:defRPr sz="1300"/>
            </a:pPr>
            <a:endParaRPr lang="fr-FR"/>
          </a:p>
        </c:txPr>
      </c:legendEntry>
      <c:legendEntry>
        <c:idx val="3"/>
        <c:txPr>
          <a:bodyPr/>
          <a:lstStyle/>
          <a:p>
            <a:pPr>
              <a:defRPr sz="1300"/>
            </a:pPr>
            <a:endParaRPr lang="fr-FR"/>
          </a:p>
        </c:txPr>
      </c:legendEntry>
      <c:layout>
        <c:manualLayout>
          <c:xMode val="edge"/>
          <c:yMode val="edge"/>
          <c:x val="8.6244770904887941E-2"/>
          <c:y val="0.11142318306287492"/>
          <c:w val="0.65529097051516305"/>
          <c:h val="0.24617966394254842"/>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chartsheets/sheet1.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3.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4.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5.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8.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9.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0.00487</cdr:x>
      <cdr:y>0.84137</cdr:y>
    </cdr:from>
    <cdr:to>
      <cdr:x>0.97041</cdr:x>
      <cdr:y>0.96556</cdr:y>
    </cdr:to>
    <cdr:sp macro="" textlink="">
      <cdr:nvSpPr>
        <cdr:cNvPr id="4" name="Rectangle 3"/>
        <cdr:cNvSpPr/>
      </cdr:nvSpPr>
      <cdr:spPr>
        <a:xfrm xmlns:a="http://schemas.openxmlformats.org/drawingml/2006/main">
          <a:off x="44377" y="4734958"/>
          <a:ext cx="8805936" cy="69890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bottom 50% incomes of the world saw substantial growth in purchasing power between 1980 and 2018 (between +60% and +120%). the top 1% incomes saw even stronger growth (between +80% and +240%). Intermediate categories grew less. In sum, inequalitiy decreased between the bottom and the middle of the global income distribution, and increased between the middle and the top.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0.5).</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dr:relSizeAnchor xmlns:cdr="http://schemas.openxmlformats.org/drawingml/2006/chartDrawing">
    <cdr:from>
      <cdr:x>0.11408</cdr:x>
      <cdr:y>0.21716</cdr:y>
    </cdr:from>
    <cdr:to>
      <cdr:x>0.39887</cdr:x>
      <cdr:y>0.21847</cdr:y>
    </cdr:to>
    <cdr:cxnSp macro="">
      <cdr:nvCxnSpPr>
        <cdr:cNvPr id="6" name="Connecteur droit avec flèche 5"/>
        <cdr:cNvCxnSpPr/>
      </cdr:nvCxnSpPr>
      <cdr:spPr>
        <a:xfrm xmlns:a="http://schemas.openxmlformats.org/drawingml/2006/main" flipV="1">
          <a:off x="1041466" y="1224204"/>
          <a:ext cx="2599906" cy="7385"/>
        </a:xfrm>
        <a:prstGeom xmlns:a="http://schemas.openxmlformats.org/drawingml/2006/main" prst="straightConnector1">
          <a:avLst/>
        </a:prstGeom>
        <a:ln xmlns:a="http://schemas.openxmlformats.org/drawingml/2006/main">
          <a:headEnd type="triangle"/>
          <a:tailEnd type="triangle"/>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0.17412</cdr:x>
      <cdr:y>0.07743</cdr:y>
    </cdr:from>
    <cdr:to>
      <cdr:x>0.33955</cdr:x>
      <cdr:y>0.19799</cdr:y>
    </cdr:to>
    <cdr:sp macro="" textlink="">
      <cdr:nvSpPr>
        <cdr:cNvPr id="7" name="Rectangle 6"/>
        <cdr:cNvSpPr/>
      </cdr:nvSpPr>
      <cdr:spPr>
        <a:xfrm xmlns:a="http://schemas.openxmlformats.org/drawingml/2006/main">
          <a:off x="1589595" y="436486"/>
          <a:ext cx="1510191" cy="679635"/>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aseline="0">
              <a:latin typeface="Arial" panose="020B0604020202020204" pitchFamily="34" charset="0"/>
              <a:cs typeface="Arial" panose="020B0604020202020204" pitchFamily="34" charset="0"/>
            </a:rPr>
            <a:t>The bottom 50% captured 12%  of total growth</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0.7731</cdr:x>
      <cdr:y>0.21899</cdr:y>
    </cdr:from>
    <cdr:to>
      <cdr:x>0.95648</cdr:x>
      <cdr:y>0.22047</cdr:y>
    </cdr:to>
    <cdr:cxnSp macro="">
      <cdr:nvCxnSpPr>
        <cdr:cNvPr id="8" name="Connecteur droit avec flèche 7"/>
        <cdr:cNvCxnSpPr/>
      </cdr:nvCxnSpPr>
      <cdr:spPr>
        <a:xfrm xmlns:a="http://schemas.openxmlformats.org/drawingml/2006/main" flipV="1">
          <a:off x="7057748" y="1234492"/>
          <a:ext cx="1674162" cy="8382"/>
        </a:xfrm>
        <a:prstGeom xmlns:a="http://schemas.openxmlformats.org/drawingml/2006/main" prst="straightConnector1">
          <a:avLst/>
        </a:prstGeom>
        <a:ln xmlns:a="http://schemas.openxmlformats.org/drawingml/2006/main">
          <a:headEnd type="triangle"/>
          <a:tailEnd type="triangle"/>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0.77866</cdr:x>
      <cdr:y>0.07725</cdr:y>
    </cdr:from>
    <cdr:to>
      <cdr:x>0.94408</cdr:x>
      <cdr:y>0.19781</cdr:y>
    </cdr:to>
    <cdr:sp macro="" textlink="">
      <cdr:nvSpPr>
        <cdr:cNvPr id="10" name="Rectangle 9"/>
        <cdr:cNvSpPr/>
      </cdr:nvSpPr>
      <cdr:spPr>
        <a:xfrm xmlns:a="http://schemas.openxmlformats.org/drawingml/2006/main">
          <a:off x="7108548" y="435499"/>
          <a:ext cx="1510191" cy="679635"/>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aseline="0">
              <a:latin typeface="Arial" panose="020B0604020202020204" pitchFamily="34" charset="0"/>
              <a:cs typeface="Arial" panose="020B0604020202020204" pitchFamily="34" charset="0"/>
            </a:rPr>
            <a:t>The top 1% captured 27%  of total growth</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0.15409</cdr:x>
      <cdr:y>0.48801</cdr:y>
    </cdr:from>
    <cdr:to>
      <cdr:x>0.32253</cdr:x>
      <cdr:y>0.56955</cdr:y>
    </cdr:to>
    <cdr:sp macro="" textlink="">
      <cdr:nvSpPr>
        <cdr:cNvPr id="11" name="Rectangle 10"/>
        <cdr:cNvSpPr/>
      </cdr:nvSpPr>
      <cdr:spPr>
        <a:xfrm xmlns:a="http://schemas.openxmlformats.org/drawingml/2006/main">
          <a:off x="1406769" y="2749645"/>
          <a:ext cx="1537719" cy="459430"/>
        </a:xfrm>
        <a:prstGeom xmlns:a="http://schemas.openxmlformats.org/drawingml/2006/main" prst="rect">
          <a:avLst/>
        </a:prstGeom>
        <a:solidFill xmlns:a="http://schemas.openxmlformats.org/drawingml/2006/main">
          <a:schemeClr val="bg1"/>
        </a:solidFill>
        <a:ln xmlns:a="http://schemas.openxmlformats.org/drawingml/2006/main">
          <a:solidFill>
            <a:srgbClr val="FF0000"/>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a:solidFill>
                <a:srgbClr val="FF0000"/>
              </a:solidFill>
              <a:latin typeface="Arial" panose="020B0604020202020204" pitchFamily="34" charset="0"/>
              <a:cs typeface="Arial" panose="020B0604020202020204" pitchFamily="34" charset="0"/>
            </a:rPr>
            <a:t>Rise</a:t>
          </a:r>
          <a:r>
            <a:rPr lang="fr-FR" sz="1400" baseline="0">
              <a:solidFill>
                <a:srgbClr val="FF0000"/>
              </a:solidFill>
              <a:latin typeface="Arial" panose="020B0604020202020204" pitchFamily="34" charset="0"/>
              <a:cs typeface="Arial" panose="020B0604020202020204" pitchFamily="34" charset="0"/>
            </a:rPr>
            <a:t> of emerging countries</a:t>
          </a:r>
          <a:endParaRPr lang="fr-FR" sz="1400">
            <a:solidFill>
              <a:srgbClr val="FF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0.45786</cdr:x>
      <cdr:y>0.47244</cdr:y>
    </cdr:from>
    <cdr:to>
      <cdr:x>0.69287</cdr:x>
      <cdr:y>0.59186</cdr:y>
    </cdr:to>
    <cdr:sp macro="" textlink="">
      <cdr:nvSpPr>
        <cdr:cNvPr id="12" name="Rectangle 11"/>
        <cdr:cNvSpPr/>
      </cdr:nvSpPr>
      <cdr:spPr>
        <a:xfrm xmlns:a="http://schemas.openxmlformats.org/drawingml/2006/main">
          <a:off x="4179904" y="2663301"/>
          <a:ext cx="2145436" cy="673224"/>
        </a:xfrm>
        <a:prstGeom xmlns:a="http://schemas.openxmlformats.org/drawingml/2006/main" prst="rect">
          <a:avLst/>
        </a:prstGeom>
        <a:solidFill xmlns:a="http://schemas.openxmlformats.org/drawingml/2006/main">
          <a:schemeClr val="bg1"/>
        </a:solidFill>
        <a:ln xmlns:a="http://schemas.openxmlformats.org/drawingml/2006/main">
          <a:solidFill>
            <a:srgbClr val="FF0000"/>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aseline="0">
              <a:solidFill>
                <a:srgbClr val="FF0000"/>
              </a:solidFill>
              <a:latin typeface="Arial" panose="020B0604020202020204" pitchFamily="34" charset="0"/>
              <a:cs typeface="Arial" panose="020B0604020202020204" pitchFamily="34" charset="0"/>
            </a:rPr>
            <a:t>Lower and middle classes of rich countries lag behind world growth </a:t>
          </a:r>
          <a:endParaRPr lang="fr-FR" sz="1400">
            <a:solidFill>
              <a:srgbClr val="FF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0.79092</cdr:x>
      <cdr:y>0.53395</cdr:y>
    </cdr:from>
    <cdr:to>
      <cdr:x>0.95786</cdr:x>
      <cdr:y>0.65617</cdr:y>
    </cdr:to>
    <cdr:sp macro="" textlink="">
      <cdr:nvSpPr>
        <cdr:cNvPr id="13" name="Rectangle 12"/>
        <cdr:cNvSpPr/>
      </cdr:nvSpPr>
      <cdr:spPr>
        <a:xfrm xmlns:a="http://schemas.openxmlformats.org/drawingml/2006/main">
          <a:off x="7220505" y="3010023"/>
          <a:ext cx="1524001" cy="689006"/>
        </a:xfrm>
        <a:prstGeom xmlns:a="http://schemas.openxmlformats.org/drawingml/2006/main" prst="rect">
          <a:avLst/>
        </a:prstGeom>
        <a:solidFill xmlns:a="http://schemas.openxmlformats.org/drawingml/2006/main">
          <a:schemeClr val="bg1"/>
        </a:solidFill>
        <a:ln xmlns:a="http://schemas.openxmlformats.org/drawingml/2006/main">
          <a:solidFill>
            <a:srgbClr val="FF0000"/>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a:solidFill>
                <a:srgbClr val="FF0000"/>
              </a:solidFill>
              <a:latin typeface="Arial" panose="020B0604020202020204" pitchFamily="34" charset="0"/>
              <a:cs typeface="Arial" panose="020B0604020202020204" pitchFamily="34" charset="0"/>
            </a:rPr>
            <a:t>Prosperity</a:t>
          </a:r>
          <a:r>
            <a:rPr lang="fr-FR" sz="1400" baseline="0">
              <a:solidFill>
                <a:srgbClr val="FF0000"/>
              </a:solidFill>
              <a:latin typeface="Arial" panose="020B0604020202020204" pitchFamily="34" charset="0"/>
              <a:cs typeface="Arial" panose="020B0604020202020204" pitchFamily="34" charset="0"/>
            </a:rPr>
            <a:t> of the top 1% from all countries </a:t>
          </a:r>
          <a:endParaRPr lang="fr-FR" sz="1400">
            <a:solidFill>
              <a:srgbClr val="FF0000"/>
            </a:solidFill>
            <a:latin typeface="Arial" panose="020B0604020202020204" pitchFamily="34" charset="0"/>
            <a:cs typeface="Arial" panose="020B060402020202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0.00918</cdr:x>
      <cdr:y>0.87028</cdr:y>
    </cdr:from>
    <cdr:to>
      <cdr:x>0.99499</cdr:x>
      <cdr:y>0.9946</cdr:y>
    </cdr:to>
    <cdr:sp macro="" textlink="">
      <cdr:nvSpPr>
        <cdr:cNvPr id="3" name="Rectangle 2"/>
        <cdr:cNvSpPr/>
      </cdr:nvSpPr>
      <cdr:spPr>
        <a:xfrm xmlns:a="http://schemas.openxmlformats.org/drawingml/2006/main">
          <a:off x="83820" y="4900703"/>
          <a:ext cx="8999220" cy="70006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decile (the top 10% highest incomes) in total national income was about 50% in Western Europe in 1900-1910, before decreasing to about 30% in 1950-1980, then rising again to more than 35% in 2010-2020. Inequality grew much more strongly in the United States, where the top decile share approached 50% in 2010-2020, exceeding the level of 1900-1910. Japan was in an intermediate position.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0.6).</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0.03086</cdr:x>
      <cdr:y>0.87163</cdr:y>
    </cdr:from>
    <cdr:to>
      <cdr:x>0.98291</cdr:x>
      <cdr:y>0.99595</cdr:y>
    </cdr:to>
    <cdr:sp macro="" textlink="">
      <cdr:nvSpPr>
        <cdr:cNvPr id="3" name="Rectangle 2"/>
        <cdr:cNvSpPr/>
      </cdr:nvSpPr>
      <cdr:spPr>
        <a:xfrm xmlns:a="http://schemas.openxmlformats.org/drawingml/2006/main">
          <a:off x="281940" y="4921589"/>
          <a:ext cx="8698299" cy="70196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top marginal tax rate applied to the highest incomes averaged 23% in the United States from 1900 to 1932, 81% from 1932 to 1980, and 39% from 1980 to 2018. Over these same periods, the top rate was 30%, 89% and 46% in Britain, 18%, 58% and 50% in Germany, and 23%, 60% and 57% in France. Fiscal progressivity was at its highest level in the middle of the century, especially in the United States and in Britain.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0.7).</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0.05368</cdr:x>
      <cdr:y>0.84961</cdr:y>
    </cdr:from>
    <cdr:to>
      <cdr:x>0.96629</cdr:x>
      <cdr:y>0.95679</cdr:y>
    </cdr:to>
    <cdr:sp macro="" textlink="">
      <cdr:nvSpPr>
        <cdr:cNvPr id="4" name="Rectangle 3"/>
        <cdr:cNvSpPr/>
      </cdr:nvSpPr>
      <cdr:spPr>
        <a:xfrm xmlns:a="http://schemas.openxmlformats.org/drawingml/2006/main">
          <a:off x="490059" y="4787051"/>
          <a:ext cx="8331532" cy="60389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2014, the rate of access to higher education (percentage of individuals aged 19-21 enrolled in a university, college or any other institution of higher education) was barely 30% among the bottom 10% poorest children in the United States, and over 90% among the top 10% richest children.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0.8).</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0.00751</cdr:x>
      <cdr:y>0.86739</cdr:y>
    </cdr:from>
    <cdr:to>
      <cdr:x>0.99249</cdr:x>
      <cdr:y>0.9973</cdr:y>
    </cdr:to>
    <cdr:sp macro="" textlink="">
      <cdr:nvSpPr>
        <cdr:cNvPr id="5" name="Rectangle 4"/>
        <cdr:cNvSpPr/>
      </cdr:nvSpPr>
      <cdr:spPr>
        <a:xfrm xmlns:a="http://schemas.openxmlformats.org/drawingml/2006/main">
          <a:off x="68614" y="4884421"/>
          <a:ext cx="8999152" cy="73154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the period 1950-1970, the vote for the Democratic party in the U.S. and for left-wing parties (Socialists, Communists, Radicals, Ecologists) in France was associated to voters with the lowest educational degrees and income levels; in the period 1980-2000, it became associated with the voters with the highest degrees; in the period 2010-2020, it is also becoming associated with the voters with the highest incomes (particularly in the U.S.).</a:t>
          </a:r>
          <a:r>
            <a:rPr lang="fr-FR" sz="1100" b="1" i="0" baseline="0">
              <a:solidFill>
                <a:sysClr val="windowText" lastClr="000000"/>
              </a:solidFill>
              <a:effectLst/>
              <a:latin typeface="Arial" panose="020B0604020202020204" pitchFamily="34" charset="0"/>
              <a:ea typeface="+mn-ea"/>
              <a:cs typeface="Arial" panose="020B0604020202020204" pitchFamily="34" charset="0"/>
            </a:rPr>
            <a:t>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0.9).  </a:t>
          </a:r>
          <a:r>
            <a:rPr lang="fr-FR" sz="1100" b="0" i="0" baseline="0">
              <a:solidFill>
                <a:schemeClr val="lt1"/>
              </a:solidFill>
              <a:effectLst/>
              <a:latin typeface="Arial" panose="020B0604020202020204" pitchFamily="34" charset="0"/>
              <a:ea typeface="+mn-ea"/>
              <a:cs typeface="Arial" panose="020B0604020202020204" pitchFamily="34" charset="0"/>
            </a:rPr>
            <a:t>score 12 </a:t>
          </a:r>
          <a:r>
            <a:rPr lang="fr-FR" sz="1200" b="0" i="0" baseline="0">
              <a:solidFill>
                <a:schemeClr val="lt1"/>
              </a:solidFill>
              <a:effectLst/>
              <a:latin typeface="Arial" panose="020B0604020202020204" pitchFamily="34" charset="0"/>
              <a:ea typeface="+mn-ea"/>
              <a:cs typeface="Arial" panose="020B0604020202020204" pitchFamily="34" charset="0"/>
            </a:rPr>
            <a:t>point</a:t>
          </a:r>
          <a:endParaRPr lang="fr-FR" sz="1200">
            <a:effectLst/>
            <a:latin typeface="Arial" panose="020B0604020202020204" pitchFamily="34" charset="0"/>
            <a:cs typeface="Arial" panose="020B0604020202020204" pitchFamily="34" charset="0"/>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0.02648</cdr:x>
      <cdr:y>0.83352</cdr:y>
    </cdr:from>
    <cdr:to>
      <cdr:x>0.99118</cdr:x>
      <cdr:y>0.96619</cdr:y>
    </cdr:to>
    <cdr:sp macro="" textlink="">
      <cdr:nvSpPr>
        <cdr:cNvPr id="4" name="Rectangle 3"/>
        <cdr:cNvSpPr/>
      </cdr:nvSpPr>
      <cdr:spPr>
        <a:xfrm xmlns:a="http://schemas.openxmlformats.org/drawingml/2006/main">
          <a:off x="241788" y="4696389"/>
          <a:ext cx="8807037" cy="74751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Life expectancy at birth worlwide increased from an average of 26 years in the world in 1820 to 72 years in 2020. Life expectancy for those living to age 1 rose from 32 years to 73 years (because infant mortality before age 1 decreased from 20% in 1820 to less than 1% in 2020). The literacy rate for 15-year-olds-and over worldwide rose from 12% to 85%.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0.1).</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0.01567</cdr:x>
      <cdr:y>0.83482</cdr:y>
    </cdr:from>
    <cdr:to>
      <cdr:x>0.94952</cdr:x>
      <cdr:y>0.96229</cdr:y>
    </cdr:to>
    <cdr:sp macro="" textlink="">
      <cdr:nvSpPr>
        <cdr:cNvPr id="4" name="Rectangle 3"/>
        <cdr:cNvSpPr/>
      </cdr:nvSpPr>
      <cdr:spPr>
        <a:xfrm xmlns:a="http://schemas.openxmlformats.org/drawingml/2006/main">
          <a:off x="142875" y="4698106"/>
          <a:ext cx="8516938" cy="71736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World population and average national income increased more than tenfold between 1700 and 2020: population increased from about 600 million inhabitants in 1700 to over 7 billion in 2020; income, expressed in 2020 euros and in purchasing power parity, increased from barely 80€ per month per person in 1700 to 1000€ per month per person in 2020.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voir piketty.pse.ens.fr/ideology (figure 0.2).</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0.03867</cdr:x>
      <cdr:y>0.84701</cdr:y>
    </cdr:from>
    <cdr:to>
      <cdr:x>0.97271</cdr:x>
      <cdr:y>0.9712</cdr:y>
    </cdr:to>
    <cdr:sp macro="" textlink="">
      <cdr:nvSpPr>
        <cdr:cNvPr id="4" name="Rectangle 3"/>
        <cdr:cNvSpPr/>
      </cdr:nvSpPr>
      <cdr:spPr>
        <a:xfrm xmlns:a="http://schemas.openxmlformats.org/drawingml/2006/main">
          <a:off x="353598" y="4787383"/>
          <a:ext cx="8540862" cy="70197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decile (the 10% highest incomes) in total national income ranged between 26% and 34% in 1980 in the different parts of the world and from 34% and 56% in 2018. Inequality increased everywhere, but the size of the increase varies greatly from country to country, at all levels of development. For exemple it was greater in the United States than in Europe (enlarged EU, 540 millions inhabitants), and greater in India than in China.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0.3).</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0.03426</cdr:x>
      <cdr:y>0.83927</cdr:y>
    </cdr:from>
    <cdr:to>
      <cdr:x>0.98796</cdr:x>
      <cdr:y>0.93603</cdr:y>
    </cdr:to>
    <cdr:sp macro="" textlink="">
      <cdr:nvSpPr>
        <cdr:cNvPr id="13" name="Rectangle 12"/>
        <cdr:cNvSpPr/>
      </cdr:nvSpPr>
      <cdr:spPr>
        <a:xfrm xmlns:a="http://schemas.openxmlformats.org/drawingml/2006/main">
          <a:off x="315553" y="4710323"/>
          <a:ext cx="8783522" cy="54308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2018, the share of the top decile (the 10% highest incomes) in national income was 34% in Europe (EU+), 41% in China, 46% in Russia, 48% in the United States, 54% in Subsaharan Africa, 55% in India, 56% in Brasil and 64% in the Middle East.  </a:t>
          </a:r>
        </a:p>
        <a:p xmlns:a="http://schemas.openxmlformats.org/drawingml/2006/main">
          <a:pPr rtl="0"/>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0.4).</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1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T517E~1.PIK/AppData/Local/Temp/https::nowa.nuff.ox.ac.uk:senate%20poverty%20response/pov%20response/minimum%20w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joint%20income%20dist/All%20couples%201970%20to%202004%20MFTTAWE%20comparis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Basic Wage"/>
      <sheetName val="Minimum wage"/>
      <sheetName val="MTAWE"/>
      <sheetName val="Minimum wage tax "/>
      <sheetName val="C10+C14 since 1971 + Reason"/>
      <sheetName val="rba table"/>
      <sheetName val="eeh"/>
      <sheetName val="Bond material"/>
    </sheetNames>
    <sheetDataSet>
      <sheetData sheetId="0"/>
      <sheetData sheetId="1"/>
      <sheetData sheetId="2"/>
      <sheetData sheetId="3"/>
      <sheetData sheetId="4"/>
      <sheetData sheetId="5"/>
      <sheetData sheetId="6">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 val="Source"/>
      <sheetName val="Basic Wage"/>
      <sheetName val="Minimum wage"/>
      <sheetName val="MTAWE"/>
      <sheetName val="Minimum wage tax "/>
      <sheetName val="C10+C14 since 1971 + Reason"/>
      <sheetName val="eeh"/>
      <sheetName val="Bond material"/>
    </sheetNames>
    <sheetDataSet>
      <sheetData sheetId="0">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1"/>
      <sheetData sheetId="2"/>
      <sheetData sheetId="3"/>
      <sheetData sheetId="4"/>
      <sheetData sheetId="5"/>
      <sheetData sheetId="6">
        <row r="10">
          <cell r="C10">
            <v>17.02</v>
          </cell>
        </row>
      </sheetData>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133" t="s">
        <v>140</v>
      </c>
    </row>
    <row r="2" spans="1:1" ht="15.6" x14ac:dyDescent="0.3">
      <c r="A2" s="2" t="s">
        <v>128</v>
      </c>
    </row>
    <row r="3" spans="1:1" ht="15.6" x14ac:dyDescent="0.3">
      <c r="A3" s="1" t="s">
        <v>129</v>
      </c>
    </row>
    <row r="5" spans="1:1" ht="15.6" x14ac:dyDescent="0.3">
      <c r="A5" s="2" t="s">
        <v>130</v>
      </c>
    </row>
    <row r="6" spans="1:1" ht="15.6" x14ac:dyDescent="0.3">
      <c r="A6" s="1" t="s">
        <v>131</v>
      </c>
    </row>
    <row r="7" spans="1:1" ht="15.6" x14ac:dyDescent="0.3">
      <c r="A7" s="1" t="s">
        <v>132</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96"/>
  <sheetViews>
    <sheetView workbookViewId="0">
      <pane xSplit="1" ySplit="5" topLeftCell="B6" activePane="bottomRight" state="frozen"/>
      <selection activeCell="L66" sqref="L66"/>
      <selection pane="topRight" activeCell="L66" sqref="L66"/>
      <selection pane="bottomLeft" activeCell="L66" sqref="L66"/>
      <selection pane="bottomRight"/>
    </sheetView>
  </sheetViews>
  <sheetFormatPr baseColWidth="10" defaultRowHeight="14.4" x14ac:dyDescent="0.3"/>
  <cols>
    <col min="1" max="1" width="10.77734375" customWidth="1"/>
  </cols>
  <sheetData>
    <row r="1" spans="1:51" ht="18" customHeight="1" x14ac:dyDescent="0.3">
      <c r="A1" s="60" t="s">
        <v>127</v>
      </c>
    </row>
    <row r="2" spans="1:51" ht="18" customHeight="1" x14ac:dyDescent="0.3">
      <c r="A2" s="1" t="s">
        <v>0</v>
      </c>
    </row>
    <row r="3" spans="1:51" ht="18" customHeight="1" thickBot="1" x14ac:dyDescent="0.35">
      <c r="A3" s="58"/>
    </row>
    <row r="4" spans="1:51" ht="18" customHeight="1" thickTop="1" thickBot="1" x14ac:dyDescent="0.35">
      <c r="A4" s="140" t="s">
        <v>55</v>
      </c>
      <c r="B4" s="138" t="s">
        <v>122</v>
      </c>
      <c r="C4" s="139"/>
      <c r="D4" s="142"/>
      <c r="E4" s="143"/>
      <c r="F4" s="131" t="s">
        <v>35</v>
      </c>
      <c r="G4" s="57"/>
      <c r="H4" s="57"/>
      <c r="I4" s="57"/>
    </row>
    <row r="5" spans="1:51" ht="60" customHeight="1" thickTop="1" thickBot="1" x14ac:dyDescent="0.35">
      <c r="A5" s="141"/>
      <c r="B5" s="56" t="s">
        <v>125</v>
      </c>
      <c r="C5" s="56" t="s">
        <v>54</v>
      </c>
      <c r="D5" s="56" t="s">
        <v>123</v>
      </c>
      <c r="E5" s="56" t="s">
        <v>58</v>
      </c>
      <c r="F5" s="56" t="s">
        <v>57</v>
      </c>
      <c r="G5" s="56" t="s">
        <v>56</v>
      </c>
      <c r="H5" s="56" t="s">
        <v>124</v>
      </c>
      <c r="I5" s="56" t="s">
        <v>126</v>
      </c>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row>
    <row r="6" spans="1:51" ht="18" customHeight="1" thickTop="1" x14ac:dyDescent="0.3">
      <c r="A6" s="54">
        <v>1945</v>
      </c>
      <c r="B6" s="52"/>
      <c r="C6" s="52"/>
      <c r="D6" s="52"/>
      <c r="E6" s="52"/>
      <c r="F6" s="52"/>
      <c r="G6" s="52"/>
      <c r="H6" s="52"/>
      <c r="I6" s="52"/>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49">
        <v>0</v>
      </c>
      <c r="AY6" s="49">
        <v>0.5</v>
      </c>
    </row>
    <row r="7" spans="1:51" ht="18" customHeight="1" x14ac:dyDescent="0.3">
      <c r="A7" s="48">
        <f t="shared" ref="A7:A38" si="0">A6+1</f>
        <v>1946</v>
      </c>
      <c r="B7" s="52"/>
      <c r="C7" s="52"/>
      <c r="D7" s="52"/>
      <c r="E7" s="52"/>
      <c r="F7" s="52"/>
      <c r="G7" s="52"/>
      <c r="H7" s="52"/>
      <c r="I7" s="52"/>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49">
        <v>0</v>
      </c>
      <c r="AY7" s="49">
        <v>0.5</v>
      </c>
    </row>
    <row r="8" spans="1:51" ht="18" customHeight="1" x14ac:dyDescent="0.3">
      <c r="A8" s="48">
        <f t="shared" si="0"/>
        <v>1947</v>
      </c>
      <c r="B8" s="52"/>
      <c r="C8" s="52"/>
      <c r="D8" s="52"/>
      <c r="E8" s="52"/>
      <c r="F8" s="52"/>
      <c r="G8" s="52"/>
      <c r="H8" s="52"/>
      <c r="I8" s="52"/>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49">
        <v>0</v>
      </c>
      <c r="AY8" s="49">
        <v>0.5</v>
      </c>
    </row>
    <row r="9" spans="1:51" ht="18" customHeight="1" x14ac:dyDescent="0.3">
      <c r="A9" s="48">
        <f t="shared" si="0"/>
        <v>1948</v>
      </c>
      <c r="B9" s="52">
        <v>-0.20629892286317167</v>
      </c>
      <c r="C9" s="52">
        <v>-0.15910479414774431</v>
      </c>
      <c r="D9" s="49">
        <v>-0.21595529923117651</v>
      </c>
      <c r="E9" s="49">
        <v>-0.11181339735823326</v>
      </c>
      <c r="F9" s="52"/>
      <c r="G9" s="52"/>
      <c r="H9" s="52"/>
      <c r="I9" s="52"/>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49">
        <v>0</v>
      </c>
      <c r="AY9" s="49">
        <v>0.5</v>
      </c>
    </row>
    <row r="10" spans="1:51" ht="18" customHeight="1" x14ac:dyDescent="0.3">
      <c r="A10" s="48">
        <f t="shared" si="0"/>
        <v>1949</v>
      </c>
      <c r="D10" s="49"/>
      <c r="E10" s="49"/>
      <c r="F10" s="52"/>
      <c r="G10" s="52"/>
      <c r="H10" s="52"/>
      <c r="I10" s="52"/>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49">
        <v>0</v>
      </c>
      <c r="AY10" s="49">
        <v>0.5</v>
      </c>
    </row>
    <row r="11" spans="1:51" ht="18" customHeight="1" x14ac:dyDescent="0.3">
      <c r="A11" s="48">
        <f t="shared" si="0"/>
        <v>1950</v>
      </c>
      <c r="D11" s="49"/>
      <c r="E11" s="49"/>
      <c r="F11" s="52"/>
      <c r="G11" s="52"/>
      <c r="H11" s="52"/>
      <c r="I11" s="52"/>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49">
        <v>0</v>
      </c>
      <c r="AY11" s="49">
        <v>0.5</v>
      </c>
    </row>
    <row r="12" spans="1:51" ht="18" customHeight="1" x14ac:dyDescent="0.3">
      <c r="A12" s="48">
        <f t="shared" si="0"/>
        <v>1951</v>
      </c>
      <c r="D12" s="49"/>
      <c r="E12" s="49"/>
      <c r="F12" s="52"/>
      <c r="G12" s="52"/>
      <c r="H12" s="52"/>
      <c r="I12" s="52"/>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49">
        <v>0</v>
      </c>
      <c r="AY12" s="49">
        <v>0.5</v>
      </c>
    </row>
    <row r="13" spans="1:51" ht="18" customHeight="1" x14ac:dyDescent="0.3">
      <c r="A13" s="48">
        <f t="shared" si="0"/>
        <v>1952</v>
      </c>
      <c r="B13" s="52">
        <v>-0.16620448914297623</v>
      </c>
      <c r="C13" s="52">
        <v>-0.13513684439437373</v>
      </c>
      <c r="D13" s="49">
        <v>-0.165925651733143</v>
      </c>
      <c r="E13" s="49">
        <v>-8.3987069957076638E-2</v>
      </c>
      <c r="F13" s="52"/>
      <c r="G13" s="52"/>
      <c r="H13" s="52"/>
      <c r="I13" s="52"/>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49">
        <v>0</v>
      </c>
      <c r="AY13" s="49">
        <v>0.5</v>
      </c>
    </row>
    <row r="14" spans="1:51" ht="18" customHeight="1" x14ac:dyDescent="0.3">
      <c r="A14" s="48">
        <f t="shared" si="0"/>
        <v>1953</v>
      </c>
      <c r="D14" s="49"/>
      <c r="E14" s="49"/>
      <c r="F14" s="52"/>
      <c r="G14" s="52"/>
      <c r="H14" s="52"/>
      <c r="I14" s="52"/>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49">
        <v>0</v>
      </c>
      <c r="AY14" s="49">
        <v>0.5</v>
      </c>
    </row>
    <row r="15" spans="1:51" ht="18" customHeight="1" x14ac:dyDescent="0.3">
      <c r="A15" s="48">
        <f t="shared" si="0"/>
        <v>1954</v>
      </c>
      <c r="D15" s="49"/>
      <c r="E15" s="49"/>
      <c r="F15" s="52"/>
      <c r="G15" s="52"/>
      <c r="H15" s="52"/>
      <c r="I15" s="52"/>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49">
        <v>0</v>
      </c>
      <c r="AY15" s="49">
        <v>0.5</v>
      </c>
    </row>
    <row r="16" spans="1:51" ht="18" customHeight="1" x14ac:dyDescent="0.3">
      <c r="A16" s="48">
        <f t="shared" si="0"/>
        <v>1955</v>
      </c>
      <c r="D16" s="49"/>
      <c r="E16" s="49"/>
      <c r="F16" s="52"/>
      <c r="G16" s="52"/>
      <c r="H16" s="52"/>
      <c r="I16" s="52"/>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49">
        <v>0</v>
      </c>
      <c r="AY16" s="49">
        <v>0.5</v>
      </c>
    </row>
    <row r="17" spans="1:51" ht="18" customHeight="1" x14ac:dyDescent="0.3">
      <c r="A17" s="48">
        <f t="shared" si="0"/>
        <v>1956</v>
      </c>
      <c r="B17" s="52">
        <v>-0.10323329020514768</v>
      </c>
      <c r="C17" s="52">
        <v>-7.2986013809184777E-2</v>
      </c>
      <c r="D17" s="49">
        <v>-0.15514739982766945</v>
      </c>
      <c r="E17" s="49">
        <v>-0.11987877214702193</v>
      </c>
      <c r="F17" s="52">
        <v>-0.13522129837336494</v>
      </c>
      <c r="G17" s="52">
        <v>-0.14733815311082932</v>
      </c>
      <c r="H17" s="52">
        <v>-0.12842842068937088</v>
      </c>
      <c r="I17" s="52">
        <v>-8.8055892162159949E-2</v>
      </c>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49">
        <v>0</v>
      </c>
      <c r="AY17" s="49">
        <v>0.5</v>
      </c>
    </row>
    <row r="18" spans="1:51" ht="18" customHeight="1" x14ac:dyDescent="0.3">
      <c r="A18" s="48">
        <f t="shared" si="0"/>
        <v>1957</v>
      </c>
      <c r="D18" s="49"/>
      <c r="E18" s="49"/>
      <c r="F18" s="52"/>
      <c r="G18" s="52"/>
      <c r="H18" s="52"/>
      <c r="I18" s="52"/>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49">
        <v>0</v>
      </c>
      <c r="AY18" s="49">
        <v>0.5</v>
      </c>
    </row>
    <row r="19" spans="1:51" ht="18" customHeight="1" x14ac:dyDescent="0.3">
      <c r="A19" s="48">
        <f t="shared" si="0"/>
        <v>1958</v>
      </c>
      <c r="D19" s="49"/>
      <c r="E19" s="49"/>
      <c r="F19" s="52">
        <v>-0.14523681870467178</v>
      </c>
      <c r="G19" s="52">
        <v>-0.12481552272773377</v>
      </c>
      <c r="H19" s="52">
        <v>-0.12375687479972834</v>
      </c>
      <c r="I19" s="52">
        <v>-8.181753796956194E-2</v>
      </c>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49">
        <v>0</v>
      </c>
      <c r="AY19" s="49">
        <v>0.5</v>
      </c>
    </row>
    <row r="20" spans="1:51" ht="18" customHeight="1" x14ac:dyDescent="0.3">
      <c r="A20" s="48">
        <f t="shared" si="0"/>
        <v>1959</v>
      </c>
      <c r="D20" s="49"/>
      <c r="E20" s="49"/>
      <c r="F20" s="52"/>
      <c r="G20" s="52"/>
      <c r="H20" s="52"/>
      <c r="I20" s="52"/>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49">
        <v>0</v>
      </c>
      <c r="AY20" s="49">
        <v>0.5</v>
      </c>
    </row>
    <row r="21" spans="1:51" ht="18" customHeight="1" x14ac:dyDescent="0.3">
      <c r="A21" s="48">
        <f t="shared" si="0"/>
        <v>1960</v>
      </c>
      <c r="B21" s="52">
        <v>-0.12202573734593992</v>
      </c>
      <c r="C21" s="52">
        <v>-7.076090685928306E-2</v>
      </c>
      <c r="D21" s="49">
        <v>-0.13535268457673763</v>
      </c>
      <c r="E21" s="49">
        <v>-8.5721869358671043E-2</v>
      </c>
      <c r="F21" s="52"/>
      <c r="G21" s="52"/>
      <c r="H21" s="52"/>
      <c r="I21" s="52"/>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49">
        <v>0</v>
      </c>
      <c r="AY21" s="49">
        <v>0.5</v>
      </c>
    </row>
    <row r="22" spans="1:51" ht="18" customHeight="1" x14ac:dyDescent="0.3">
      <c r="A22" s="48">
        <f t="shared" si="0"/>
        <v>1961</v>
      </c>
      <c r="D22" s="49"/>
      <c r="E22" s="49"/>
      <c r="F22" s="52"/>
      <c r="G22" s="52"/>
      <c r="H22" s="52"/>
      <c r="I22" s="52"/>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49">
        <v>0</v>
      </c>
      <c r="AY22" s="49">
        <v>0.5</v>
      </c>
    </row>
    <row r="23" spans="1:51" ht="18" customHeight="1" x14ac:dyDescent="0.3">
      <c r="A23" s="48">
        <f t="shared" si="0"/>
        <v>1962</v>
      </c>
      <c r="D23" s="49"/>
      <c r="E23" s="49"/>
      <c r="F23" s="52">
        <v>-0.14037505258830457</v>
      </c>
      <c r="G23" s="52">
        <v>-9.6865582444050594E-2</v>
      </c>
      <c r="H23" s="52">
        <v>-0.13309996657901341</v>
      </c>
      <c r="I23" s="52">
        <v>-9.4294246354757971E-2</v>
      </c>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49">
        <v>0</v>
      </c>
      <c r="AY23" s="49">
        <v>0.5</v>
      </c>
    </row>
    <row r="24" spans="1:51" ht="18" customHeight="1" x14ac:dyDescent="0.3">
      <c r="A24" s="48">
        <f t="shared" si="0"/>
        <v>1963</v>
      </c>
      <c r="D24" s="49"/>
      <c r="E24" s="49"/>
      <c r="F24" s="52"/>
      <c r="G24" s="52"/>
      <c r="H24" s="52"/>
      <c r="I24" s="52"/>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49">
        <v>0</v>
      </c>
      <c r="AY24" s="49">
        <v>0.5</v>
      </c>
    </row>
    <row r="25" spans="1:51" ht="18" customHeight="1" x14ac:dyDescent="0.3">
      <c r="A25" s="48">
        <f t="shared" si="0"/>
        <v>1964</v>
      </c>
      <c r="B25" s="52">
        <v>-0.15220543611652293</v>
      </c>
      <c r="C25" s="52">
        <v>-0.11328117948078605</v>
      </c>
      <c r="D25" s="49">
        <v>-0.14749860064144987</v>
      </c>
      <c r="E25" s="49">
        <v>-5.4396333181927811E-2</v>
      </c>
      <c r="F25" s="52"/>
      <c r="G25" s="52"/>
      <c r="H25" s="52"/>
      <c r="I25" s="52"/>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49">
        <v>0</v>
      </c>
      <c r="AY25" s="49">
        <v>0.5</v>
      </c>
    </row>
    <row r="26" spans="1:51" ht="18" customHeight="1" x14ac:dyDescent="0.3">
      <c r="A26" s="48">
        <f t="shared" si="0"/>
        <v>1965</v>
      </c>
      <c r="D26" s="49"/>
      <c r="E26" s="49"/>
      <c r="F26" s="52">
        <v>-7.0592972953057609E-2</v>
      </c>
      <c r="G26" s="52">
        <v>-4.73460276902384E-2</v>
      </c>
      <c r="H26" s="52">
        <v>-0.13224413187586093</v>
      </c>
      <c r="I26" s="52">
        <v>-0.12125073603431723</v>
      </c>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49">
        <v>0</v>
      </c>
      <c r="AY26" s="49">
        <v>0.5</v>
      </c>
    </row>
    <row r="27" spans="1:51" ht="18" customHeight="1" x14ac:dyDescent="0.3">
      <c r="A27" s="48">
        <f t="shared" si="0"/>
        <v>1966</v>
      </c>
      <c r="D27" s="49"/>
      <c r="E27" s="49"/>
      <c r="F27" s="52"/>
      <c r="G27" s="52"/>
      <c r="H27" s="52"/>
      <c r="I27" s="52"/>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49">
        <v>0</v>
      </c>
      <c r="AY27" s="49">
        <v>0.5</v>
      </c>
    </row>
    <row r="28" spans="1:51" ht="18" customHeight="1" x14ac:dyDescent="0.3">
      <c r="A28" s="48">
        <f t="shared" si="0"/>
        <v>1967</v>
      </c>
      <c r="D28" s="49"/>
      <c r="E28" s="49"/>
      <c r="F28" s="52">
        <v>-9.2889842586353188E-2</v>
      </c>
      <c r="G28" s="52">
        <v>-3.2426253703986108E-2</v>
      </c>
      <c r="H28" s="52">
        <v>-0.13443720104603052</v>
      </c>
      <c r="I28" s="52">
        <v>-0.13513738641011699</v>
      </c>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49">
        <v>0</v>
      </c>
      <c r="AY28" s="49">
        <v>0.5</v>
      </c>
    </row>
    <row r="29" spans="1:51" ht="18" customHeight="1" x14ac:dyDescent="0.3">
      <c r="A29" s="48">
        <f t="shared" si="0"/>
        <v>1968</v>
      </c>
      <c r="B29" s="52">
        <v>-8.7357891823025932E-2</v>
      </c>
      <c r="C29" s="52">
        <v>-5.1290604517681984E-2</v>
      </c>
      <c r="D29" s="49">
        <v>-0.16566733540452366</v>
      </c>
      <c r="E29" s="49">
        <v>-9.584777171443698E-2</v>
      </c>
      <c r="F29" s="52"/>
      <c r="G29" s="52"/>
      <c r="H29" s="52"/>
      <c r="I29" s="52"/>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49">
        <v>0</v>
      </c>
      <c r="AY29" s="49">
        <v>0.5</v>
      </c>
    </row>
    <row r="30" spans="1:51" ht="18" customHeight="1" x14ac:dyDescent="0.3">
      <c r="A30" s="48">
        <f t="shared" si="0"/>
        <v>1969</v>
      </c>
      <c r="D30" s="49"/>
      <c r="E30" s="49"/>
      <c r="F30" s="52"/>
      <c r="G30" s="52"/>
      <c r="H30" s="52"/>
      <c r="I30" s="52"/>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49">
        <v>0</v>
      </c>
      <c r="AY30" s="49">
        <v>0.5</v>
      </c>
    </row>
    <row r="31" spans="1:51" ht="18" customHeight="1" x14ac:dyDescent="0.3">
      <c r="A31" s="48">
        <f t="shared" si="0"/>
        <v>1970</v>
      </c>
      <c r="D31" s="49"/>
      <c r="E31" s="49"/>
      <c r="F31" s="59"/>
      <c r="G31" s="59"/>
      <c r="H31" s="59"/>
      <c r="I31" s="59"/>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49">
        <v>0</v>
      </c>
      <c r="AY31" s="49">
        <v>0.5</v>
      </c>
    </row>
    <row r="32" spans="1:51" ht="18" customHeight="1" x14ac:dyDescent="0.3">
      <c r="A32" s="48">
        <f t="shared" si="0"/>
        <v>1971</v>
      </c>
      <c r="D32" s="49"/>
      <c r="E32" s="49"/>
      <c r="F32" s="52"/>
      <c r="G32" s="52"/>
      <c r="H32" s="52"/>
      <c r="I32" s="52"/>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49">
        <v>0</v>
      </c>
      <c r="AY32" s="49">
        <v>0.5</v>
      </c>
    </row>
    <row r="33" spans="1:51" ht="18" customHeight="1" x14ac:dyDescent="0.3">
      <c r="A33" s="48">
        <f t="shared" si="0"/>
        <v>1972</v>
      </c>
      <c r="B33" s="52">
        <v>-1.602046272225733E-2</v>
      </c>
      <c r="C33" s="52">
        <v>2.60667529411393E-2</v>
      </c>
      <c r="D33" s="49">
        <v>-0.16037756784833793</v>
      </c>
      <c r="E33" s="49">
        <v>-0.12990768363778588</v>
      </c>
      <c r="F33" s="52"/>
      <c r="G33" s="52"/>
      <c r="H33" s="52"/>
      <c r="I33" s="52"/>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49">
        <v>0</v>
      </c>
      <c r="AY33" s="49">
        <v>0.5</v>
      </c>
    </row>
    <row r="34" spans="1:51" ht="18" customHeight="1" x14ac:dyDescent="0.3">
      <c r="A34" s="48">
        <f t="shared" si="0"/>
        <v>1973</v>
      </c>
      <c r="D34" s="49"/>
      <c r="E34" s="49"/>
      <c r="F34" s="52">
        <v>-4.2147935952964795E-2</v>
      </c>
      <c r="G34" s="52">
        <v>-7.3831413932422749E-3</v>
      </c>
      <c r="H34" s="52">
        <v>-0.14988260136710274</v>
      </c>
      <c r="I34" s="52">
        <v>-0.14405745436625653</v>
      </c>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49">
        <v>0</v>
      </c>
      <c r="AY34" s="49">
        <v>0.5</v>
      </c>
    </row>
    <row r="35" spans="1:51" ht="18" customHeight="1" x14ac:dyDescent="0.3">
      <c r="A35" s="48">
        <f t="shared" si="0"/>
        <v>1974</v>
      </c>
      <c r="D35" s="49"/>
      <c r="E35" s="49"/>
      <c r="F35" s="52">
        <v>-1.8057982981227599E-3</v>
      </c>
      <c r="G35" s="52">
        <v>1.2642656406440786E-2</v>
      </c>
      <c r="H35" s="52">
        <v>-0.11227475272284604</v>
      </c>
      <c r="I35" s="52">
        <v>-0.12566410828006322</v>
      </c>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49">
        <v>0</v>
      </c>
      <c r="AY35" s="49">
        <v>0.5</v>
      </c>
    </row>
    <row r="36" spans="1:51" ht="18" customHeight="1" x14ac:dyDescent="0.3">
      <c r="A36" s="48">
        <f t="shared" si="0"/>
        <v>1975</v>
      </c>
      <c r="D36" s="49"/>
      <c r="E36" s="49"/>
      <c r="F36" s="52"/>
      <c r="G36" s="52"/>
      <c r="H36" s="52"/>
      <c r="I36" s="52"/>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49">
        <v>0</v>
      </c>
      <c r="AY36" s="49">
        <v>0.5</v>
      </c>
    </row>
    <row r="37" spans="1:51" ht="18" customHeight="1" x14ac:dyDescent="0.3">
      <c r="A37" s="48">
        <f t="shared" si="0"/>
        <v>1976</v>
      </c>
      <c r="B37" s="52">
        <v>-4.8564801180830064E-2</v>
      </c>
      <c r="C37" s="52">
        <v>1.7945280284057976E-2</v>
      </c>
      <c r="D37" s="49">
        <v>-0.2319881964868524</v>
      </c>
      <c r="E37" s="49">
        <v>-0.1652622360650729</v>
      </c>
      <c r="F37" s="52"/>
      <c r="G37" s="52"/>
      <c r="H37" s="52"/>
      <c r="I37" s="52"/>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49">
        <v>0</v>
      </c>
      <c r="AY37" s="49">
        <v>0.5</v>
      </c>
    </row>
    <row r="38" spans="1:51" ht="18" customHeight="1" x14ac:dyDescent="0.3">
      <c r="A38" s="48">
        <f t="shared" si="0"/>
        <v>1977</v>
      </c>
      <c r="D38" s="49"/>
      <c r="E38" s="49"/>
      <c r="F38" s="52"/>
      <c r="G38" s="52"/>
      <c r="H38" s="52"/>
      <c r="I38" s="52"/>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49">
        <v>0</v>
      </c>
      <c r="AY38" s="49">
        <v>0.5</v>
      </c>
    </row>
    <row r="39" spans="1:51" ht="18" customHeight="1" x14ac:dyDescent="0.3">
      <c r="A39" s="48">
        <f t="shared" ref="A39:A70" si="1">A38+1</f>
        <v>1978</v>
      </c>
      <c r="D39" s="49"/>
      <c r="E39" s="49"/>
      <c r="F39" s="52">
        <v>-1.7165073737302101E-2</v>
      </c>
      <c r="G39" s="52">
        <v>-3.9151105481598537E-3</v>
      </c>
      <c r="H39" s="52">
        <v>-0.15238048964076567</v>
      </c>
      <c r="I39" s="52">
        <v>-0.15282633530469136</v>
      </c>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49">
        <v>0</v>
      </c>
      <c r="AY39" s="49">
        <v>0.5</v>
      </c>
    </row>
    <row r="40" spans="1:51" ht="18" customHeight="1" x14ac:dyDescent="0.3">
      <c r="A40" s="48">
        <f t="shared" si="1"/>
        <v>1979</v>
      </c>
      <c r="D40" s="49"/>
      <c r="E40" s="49"/>
      <c r="F40" s="52"/>
      <c r="G40" s="52"/>
      <c r="H40" s="52"/>
      <c r="I40" s="52"/>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49">
        <v>0</v>
      </c>
      <c r="AY40" s="49">
        <v>0.5</v>
      </c>
    </row>
    <row r="41" spans="1:51" ht="18" customHeight="1" x14ac:dyDescent="0.3">
      <c r="A41" s="48">
        <f t="shared" si="1"/>
        <v>1980</v>
      </c>
      <c r="B41" s="52">
        <v>-9.4591440180965686E-3</v>
      </c>
      <c r="C41" s="52">
        <v>9.5466905190456808E-2</v>
      </c>
      <c r="D41" s="49">
        <v>-0.17286966682591665</v>
      </c>
      <c r="E41" s="49">
        <v>-0.10218984054007786</v>
      </c>
      <c r="F41" s="52"/>
      <c r="G41" s="52"/>
      <c r="H41" s="52"/>
      <c r="I41" s="52"/>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49">
        <v>0</v>
      </c>
      <c r="AY41" s="49">
        <v>0.5</v>
      </c>
    </row>
    <row r="42" spans="1:51" ht="18" customHeight="1" x14ac:dyDescent="0.3">
      <c r="A42" s="48">
        <f t="shared" si="1"/>
        <v>1981</v>
      </c>
      <c r="D42" s="49"/>
      <c r="E42" s="49"/>
      <c r="F42" s="52">
        <v>-2.1298170799642635E-2</v>
      </c>
      <c r="G42" s="52"/>
      <c r="H42" s="52"/>
      <c r="I42" s="52"/>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49">
        <v>0</v>
      </c>
      <c r="AY42" s="49">
        <v>0.5</v>
      </c>
    </row>
    <row r="43" spans="1:51" ht="18" customHeight="1" x14ac:dyDescent="0.3">
      <c r="A43" s="48">
        <f t="shared" si="1"/>
        <v>1982</v>
      </c>
      <c r="D43" s="49"/>
      <c r="E43" s="49"/>
      <c r="F43" s="52"/>
      <c r="G43" s="52"/>
      <c r="H43" s="52"/>
      <c r="I43" s="52"/>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49">
        <v>0</v>
      </c>
      <c r="AY43" s="49">
        <v>0.5</v>
      </c>
    </row>
    <row r="44" spans="1:51" ht="18" customHeight="1" x14ac:dyDescent="0.3">
      <c r="A44" s="48">
        <f t="shared" si="1"/>
        <v>1983</v>
      </c>
      <c r="D44" s="49"/>
      <c r="E44" s="49"/>
      <c r="F44" s="52"/>
      <c r="G44" s="52"/>
      <c r="H44" s="52"/>
      <c r="I44" s="52"/>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49">
        <v>0</v>
      </c>
      <c r="AY44" s="49">
        <v>0.5</v>
      </c>
    </row>
    <row r="45" spans="1:51" ht="18" customHeight="1" x14ac:dyDescent="0.3">
      <c r="A45" s="48">
        <f t="shared" si="1"/>
        <v>1984</v>
      </c>
      <c r="B45" s="52">
        <v>8.7187577106009641E-3</v>
      </c>
      <c r="C45" s="52">
        <v>9.0635717441433603E-2</v>
      </c>
      <c r="D45" s="49">
        <v>-0.19148895980561412</v>
      </c>
      <c r="E45" s="49">
        <v>-0.15266725154008887</v>
      </c>
      <c r="F45" s="52"/>
      <c r="G45" s="52"/>
      <c r="H45" s="52"/>
      <c r="I45" s="52"/>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49">
        <v>0</v>
      </c>
      <c r="AY45" s="49">
        <v>0.5</v>
      </c>
    </row>
    <row r="46" spans="1:51" ht="18" customHeight="1" x14ac:dyDescent="0.3">
      <c r="A46" s="48">
        <f t="shared" si="1"/>
        <v>1985</v>
      </c>
      <c r="D46" s="49"/>
      <c r="E46" s="49"/>
      <c r="F46" s="52"/>
      <c r="G46" s="52"/>
      <c r="H46" s="52"/>
      <c r="I46" s="52"/>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49">
        <v>0</v>
      </c>
      <c r="AY46" s="49">
        <v>0.5</v>
      </c>
    </row>
    <row r="47" spans="1:51" ht="18" customHeight="1" x14ac:dyDescent="0.3">
      <c r="A47" s="48">
        <f t="shared" si="1"/>
        <v>1986</v>
      </c>
      <c r="D47" s="49"/>
      <c r="E47" s="49"/>
      <c r="F47" s="52">
        <v>-2.3879683999072907E-2</v>
      </c>
      <c r="G47" s="52">
        <v>2.779637320603837E-2</v>
      </c>
      <c r="H47" s="52">
        <v>-0.12934998340076875</v>
      </c>
      <c r="I47" s="52">
        <v>-0.13455210065490672</v>
      </c>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49">
        <v>0</v>
      </c>
      <c r="AY47" s="49">
        <v>0.5</v>
      </c>
    </row>
    <row r="48" spans="1:51" ht="18" customHeight="1" x14ac:dyDescent="0.3">
      <c r="A48" s="48">
        <f t="shared" si="1"/>
        <v>1987</v>
      </c>
      <c r="D48" s="49"/>
      <c r="E48" s="49"/>
      <c r="F48" s="52"/>
      <c r="G48" s="52"/>
      <c r="H48" s="52"/>
      <c r="I48" s="52"/>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49">
        <v>0</v>
      </c>
      <c r="AY48" s="49">
        <v>0.5</v>
      </c>
    </row>
    <row r="49" spans="1:51" ht="18" customHeight="1" x14ac:dyDescent="0.3">
      <c r="A49" s="48">
        <f t="shared" si="1"/>
        <v>1988</v>
      </c>
      <c r="B49" s="52">
        <v>6.154135379715181E-3</v>
      </c>
      <c r="C49" s="52">
        <v>7.7442963746743101E-2</v>
      </c>
      <c r="D49" s="49">
        <v>-0.21021706613181618</v>
      </c>
      <c r="E49" s="49">
        <v>-0.14792333277928399</v>
      </c>
      <c r="F49" s="52">
        <v>-4.0685331553834456E-2</v>
      </c>
      <c r="G49" s="52">
        <v>1.3688632742102309E-2</v>
      </c>
      <c r="H49" s="52">
        <v>-0.14462632934252417</v>
      </c>
      <c r="I49" s="52">
        <v>-0.15220628666301456</v>
      </c>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49">
        <v>0</v>
      </c>
      <c r="AY49" s="49">
        <v>0.5</v>
      </c>
    </row>
    <row r="50" spans="1:51" ht="18" customHeight="1" x14ac:dyDescent="0.3">
      <c r="A50" s="48">
        <f t="shared" si="1"/>
        <v>1989</v>
      </c>
      <c r="D50" s="49"/>
      <c r="E50" s="49"/>
      <c r="F50" s="52"/>
      <c r="G50" s="52"/>
      <c r="H50" s="52"/>
      <c r="I50" s="52"/>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49">
        <v>0</v>
      </c>
      <c r="AY50" s="49">
        <v>0.5</v>
      </c>
    </row>
    <row r="51" spans="1:51" ht="18" customHeight="1" x14ac:dyDescent="0.3">
      <c r="A51" s="48">
        <f t="shared" si="1"/>
        <v>1990</v>
      </c>
      <c r="D51" s="49"/>
      <c r="E51" s="49"/>
      <c r="F51" s="52"/>
      <c r="G51" s="52"/>
      <c r="H51" s="52"/>
      <c r="I51" s="52"/>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49">
        <v>0</v>
      </c>
      <c r="AY51" s="49">
        <v>0.5</v>
      </c>
    </row>
    <row r="52" spans="1:51" ht="18" customHeight="1" x14ac:dyDescent="0.3">
      <c r="A52" s="48">
        <f t="shared" si="1"/>
        <v>1991</v>
      </c>
      <c r="D52" s="49"/>
      <c r="E52" s="49"/>
      <c r="F52" s="52"/>
      <c r="G52" s="52"/>
      <c r="H52" s="52"/>
      <c r="I52" s="52"/>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49">
        <v>0</v>
      </c>
      <c r="AY52" s="49">
        <v>0.5</v>
      </c>
    </row>
    <row r="53" spans="1:51" ht="18" customHeight="1" x14ac:dyDescent="0.3">
      <c r="A53" s="48">
        <f t="shared" si="1"/>
        <v>1992</v>
      </c>
      <c r="B53" s="52">
        <v>3.3406484383323456E-2</v>
      </c>
      <c r="C53" s="52">
        <v>0.10235924584424844</v>
      </c>
      <c r="D53" s="49">
        <v>-0.14186546232485303</v>
      </c>
      <c r="E53" s="49">
        <v>-9.2734301803493124E-2</v>
      </c>
      <c r="F53" s="52"/>
      <c r="G53" s="52"/>
      <c r="H53" s="52"/>
      <c r="I53" s="52"/>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49">
        <v>0</v>
      </c>
      <c r="AY53" s="49">
        <v>0.5</v>
      </c>
    </row>
    <row r="54" spans="1:51" ht="18" customHeight="1" x14ac:dyDescent="0.3">
      <c r="A54" s="48">
        <f t="shared" si="1"/>
        <v>1993</v>
      </c>
      <c r="D54" s="49"/>
      <c r="E54" s="49"/>
      <c r="F54" s="52">
        <v>7.5330563710883702E-2</v>
      </c>
      <c r="G54" s="52">
        <v>9.9520455318155274E-2</v>
      </c>
      <c r="H54" s="52">
        <v>-7.8271124098035993E-2</v>
      </c>
      <c r="I54" s="52">
        <v>-0.12503114668549875</v>
      </c>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49">
        <v>0</v>
      </c>
      <c r="AY54" s="49">
        <v>0.5</v>
      </c>
    </row>
    <row r="55" spans="1:51" ht="18" customHeight="1" x14ac:dyDescent="0.3">
      <c r="A55" s="48">
        <f t="shared" si="1"/>
        <v>1994</v>
      </c>
      <c r="D55" s="49"/>
      <c r="E55" s="49"/>
      <c r="F55" s="52"/>
      <c r="G55" s="52"/>
      <c r="H55" s="52"/>
      <c r="I55" s="52"/>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49">
        <v>0</v>
      </c>
      <c r="AY55" s="49">
        <v>0.5</v>
      </c>
    </row>
    <row r="56" spans="1:51" ht="18" customHeight="1" x14ac:dyDescent="0.3">
      <c r="A56" s="48">
        <f t="shared" si="1"/>
        <v>1995</v>
      </c>
      <c r="D56" s="49"/>
      <c r="E56" s="49"/>
      <c r="F56" s="52">
        <v>5.0120077830627219E-2</v>
      </c>
      <c r="G56" s="52">
        <v>8.4843068882572134E-2</v>
      </c>
      <c r="H56" s="52">
        <v>-0.11361239022678798</v>
      </c>
      <c r="I56" s="52">
        <v>-0.15742045833126064</v>
      </c>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49">
        <v>0</v>
      </c>
      <c r="AY56" s="49">
        <v>0.5</v>
      </c>
    </row>
    <row r="57" spans="1:51" ht="18" customHeight="1" x14ac:dyDescent="0.3">
      <c r="A57" s="48">
        <f t="shared" si="1"/>
        <v>1996</v>
      </c>
      <c r="B57" s="52">
        <v>-5.6911629491731348E-2</v>
      </c>
      <c r="C57" s="52">
        <v>3.6280996526893643E-2</v>
      </c>
      <c r="D57" s="49">
        <v>-0.12728414210036879</v>
      </c>
      <c r="E57" s="49">
        <v>-9.1414216874442358E-2</v>
      </c>
      <c r="F57" s="52"/>
      <c r="G57" s="52"/>
      <c r="H57" s="52"/>
      <c r="I57" s="52"/>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49">
        <v>0</v>
      </c>
      <c r="AY57" s="49">
        <v>0.5</v>
      </c>
    </row>
    <row r="58" spans="1:51" ht="18" customHeight="1" x14ac:dyDescent="0.3">
      <c r="A58" s="48">
        <f t="shared" si="1"/>
        <v>1997</v>
      </c>
      <c r="D58" s="49"/>
      <c r="E58" s="49"/>
      <c r="F58" s="52">
        <v>5.405683942710246E-2</v>
      </c>
      <c r="G58" s="52"/>
      <c r="H58" s="52"/>
      <c r="I58" s="52"/>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49">
        <v>0</v>
      </c>
      <c r="AY58" s="49">
        <v>0.5</v>
      </c>
    </row>
    <row r="59" spans="1:51" ht="18" customHeight="1" x14ac:dyDescent="0.3">
      <c r="A59" s="48">
        <f t="shared" si="1"/>
        <v>1998</v>
      </c>
      <c r="D59" s="49"/>
      <c r="E59" s="49"/>
      <c r="F59" s="52"/>
      <c r="G59" s="52"/>
      <c r="H59" s="52"/>
      <c r="I59" s="52"/>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49">
        <v>0</v>
      </c>
      <c r="AY59" s="49">
        <v>0.5</v>
      </c>
    </row>
    <row r="60" spans="1:51" ht="18" customHeight="1" x14ac:dyDescent="0.3">
      <c r="A60" s="48">
        <f t="shared" si="1"/>
        <v>1999</v>
      </c>
      <c r="D60" s="49"/>
      <c r="E60" s="49"/>
      <c r="F60" s="52"/>
      <c r="G60" s="52"/>
      <c r="H60" s="52"/>
      <c r="I60" s="52"/>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49">
        <v>0</v>
      </c>
      <c r="AY60" s="49">
        <v>0.5</v>
      </c>
    </row>
    <row r="61" spans="1:51" ht="18" customHeight="1" x14ac:dyDescent="0.3">
      <c r="A61" s="48">
        <f t="shared" si="1"/>
        <v>2000</v>
      </c>
      <c r="B61" s="52">
        <v>-2.409259846273544E-2</v>
      </c>
      <c r="C61" s="52">
        <v>6.5183848018267487E-2</v>
      </c>
      <c r="D61" s="49">
        <v>-0.15434294449228833</v>
      </c>
      <c r="E61" s="49">
        <v>-0.12826598584889981</v>
      </c>
      <c r="F61" s="52"/>
      <c r="G61" s="52"/>
      <c r="H61" s="52"/>
      <c r="I61" s="52"/>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49">
        <v>0</v>
      </c>
      <c r="AY61" s="49">
        <v>0.5</v>
      </c>
    </row>
    <row r="62" spans="1:51" ht="18" customHeight="1" x14ac:dyDescent="0.3">
      <c r="A62" s="48">
        <f t="shared" si="1"/>
        <v>2001</v>
      </c>
      <c r="D62" s="49"/>
      <c r="E62" s="49"/>
      <c r="F62" s="52"/>
      <c r="G62" s="52"/>
      <c r="H62" s="52"/>
      <c r="I62" s="52"/>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49">
        <v>0</v>
      </c>
      <c r="AY62" s="49">
        <v>0.5</v>
      </c>
    </row>
    <row r="63" spans="1:51" ht="18" customHeight="1" x14ac:dyDescent="0.3">
      <c r="A63" s="48">
        <f t="shared" si="1"/>
        <v>2002</v>
      </c>
      <c r="D63" s="49"/>
      <c r="E63" s="49"/>
      <c r="F63" s="52">
        <v>9.3483255671668042E-2</v>
      </c>
      <c r="G63" s="52">
        <v>8.1818207916493482E-2</v>
      </c>
      <c r="H63" s="52">
        <v>-2.9795222812228683E-2</v>
      </c>
      <c r="I63" s="52">
        <v>-6.9590645196559858E-2</v>
      </c>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49">
        <v>0</v>
      </c>
      <c r="AY63" s="49">
        <v>0.5</v>
      </c>
    </row>
    <row r="64" spans="1:51" ht="18" customHeight="1" x14ac:dyDescent="0.3">
      <c r="A64" s="48">
        <f t="shared" si="1"/>
        <v>2003</v>
      </c>
      <c r="D64" s="49"/>
      <c r="E64" s="49"/>
      <c r="F64" s="52"/>
      <c r="G64" s="52"/>
      <c r="H64" s="52"/>
      <c r="I64" s="52"/>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49">
        <v>0</v>
      </c>
      <c r="AY64" s="49">
        <v>0.5</v>
      </c>
    </row>
    <row r="65" spans="1:51" ht="18" customHeight="1" x14ac:dyDescent="0.3">
      <c r="A65" s="48">
        <f t="shared" si="1"/>
        <v>2004</v>
      </c>
      <c r="B65" s="52">
        <v>8.0455610705385081E-2</v>
      </c>
      <c r="C65" s="52">
        <v>0.17320106772143026</v>
      </c>
      <c r="D65" s="49">
        <v>-0.13322808043390633</v>
      </c>
      <c r="E65" s="49">
        <v>-0.10395863506796482</v>
      </c>
      <c r="F65" s="52"/>
      <c r="G65" s="52"/>
      <c r="H65" s="52"/>
      <c r="I65" s="52"/>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49">
        <v>0</v>
      </c>
      <c r="AY65" s="49">
        <v>0.5</v>
      </c>
    </row>
    <row r="66" spans="1:51" ht="18" customHeight="1" x14ac:dyDescent="0.3">
      <c r="A66" s="48">
        <f t="shared" si="1"/>
        <v>2005</v>
      </c>
      <c r="D66" s="49"/>
      <c r="E66" s="49"/>
      <c r="F66" s="52"/>
      <c r="G66" s="52"/>
      <c r="H66" s="52"/>
      <c r="I66" s="52"/>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49">
        <v>0</v>
      </c>
      <c r="AY66" s="49">
        <v>0.5</v>
      </c>
    </row>
    <row r="67" spans="1:51" ht="18" customHeight="1" x14ac:dyDescent="0.3">
      <c r="A67" s="48">
        <f t="shared" si="1"/>
        <v>2006</v>
      </c>
      <c r="D67" s="49"/>
      <c r="E67" s="49"/>
      <c r="F67" s="52"/>
      <c r="G67" s="52"/>
      <c r="H67" s="52"/>
      <c r="I67" s="52"/>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49">
        <v>0</v>
      </c>
      <c r="AY67" s="49">
        <v>0.5</v>
      </c>
    </row>
    <row r="68" spans="1:51" ht="18" customHeight="1" x14ac:dyDescent="0.3">
      <c r="A68" s="48">
        <f t="shared" si="1"/>
        <v>2007</v>
      </c>
      <c r="D68" s="49"/>
      <c r="E68" s="49"/>
      <c r="F68" s="52">
        <v>0.12120721034714195</v>
      </c>
      <c r="G68" s="52">
        <v>0.11651276864743246</v>
      </c>
      <c r="H68" s="52">
        <v>-4.8875348435507893E-2</v>
      </c>
      <c r="I68" s="52">
        <v>-9.9894887958045631E-2</v>
      </c>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49">
        <v>0</v>
      </c>
      <c r="AY68" s="49">
        <v>0.5</v>
      </c>
    </row>
    <row r="69" spans="1:51" ht="18" customHeight="1" x14ac:dyDescent="0.3">
      <c r="A69" s="48">
        <f t="shared" si="1"/>
        <v>2008</v>
      </c>
      <c r="B69" s="52">
        <v>4.6529150314753784E-3</v>
      </c>
      <c r="C69" s="52">
        <v>0.10712218896413106</v>
      </c>
      <c r="D69" s="49">
        <v>-0.17095198410490406</v>
      </c>
      <c r="E69" s="49">
        <v>-9.1986291801271644E-2</v>
      </c>
      <c r="F69" s="52"/>
      <c r="G69" s="52"/>
      <c r="H69" s="52"/>
      <c r="I69" s="52"/>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49">
        <v>0</v>
      </c>
      <c r="AY69" s="49">
        <v>0.5</v>
      </c>
    </row>
    <row r="70" spans="1:51" ht="18" customHeight="1" x14ac:dyDescent="0.3">
      <c r="A70" s="48">
        <f t="shared" si="1"/>
        <v>2009</v>
      </c>
      <c r="D70" s="49"/>
      <c r="E70" s="49"/>
      <c r="F70" s="52"/>
      <c r="G70" s="52"/>
      <c r="H70" s="52"/>
      <c r="I70" s="52"/>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49">
        <v>0</v>
      </c>
      <c r="AY70" s="49">
        <v>0.5</v>
      </c>
    </row>
    <row r="71" spans="1:51" ht="18" customHeight="1" x14ac:dyDescent="0.3">
      <c r="A71" s="48">
        <f t="shared" ref="A71:A81" si="2">A70+1</f>
        <v>2010</v>
      </c>
      <c r="D71" s="49"/>
      <c r="E71" s="49"/>
      <c r="F71" s="52"/>
      <c r="G71" s="52"/>
      <c r="H71" s="52"/>
      <c r="I71" s="52"/>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49">
        <v>0</v>
      </c>
      <c r="AY71" s="49">
        <v>0.5</v>
      </c>
    </row>
    <row r="72" spans="1:51" ht="18" customHeight="1" x14ac:dyDescent="0.3">
      <c r="A72" s="48">
        <f t="shared" si="2"/>
        <v>2011</v>
      </c>
      <c r="D72" s="49"/>
      <c r="E72" s="49"/>
      <c r="F72" s="52"/>
      <c r="G72" s="52"/>
      <c r="H72" s="52"/>
      <c r="I72" s="52"/>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49">
        <v>0</v>
      </c>
      <c r="AY72" s="49">
        <v>0.5</v>
      </c>
    </row>
    <row r="73" spans="1:51" ht="18" customHeight="1" x14ac:dyDescent="0.3">
      <c r="A73" s="48">
        <f t="shared" si="2"/>
        <v>2012</v>
      </c>
      <c r="B73" s="52">
        <v>7.8463697783887593E-2</v>
      </c>
      <c r="C73" s="52">
        <v>0.15744158052000146</v>
      </c>
      <c r="D73" s="49">
        <v>-7.9278161363912733E-2</v>
      </c>
      <c r="E73" s="49">
        <v>-3.8657963911449288E-2</v>
      </c>
      <c r="F73" s="52">
        <v>8.7698203210765033E-2</v>
      </c>
      <c r="G73" s="52">
        <v>0.11928701358374189</v>
      </c>
      <c r="H73" s="52">
        <v>-5.6030390991104961E-2</v>
      </c>
      <c r="I73" s="52">
        <v>-0.10151981887575875</v>
      </c>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49">
        <v>0</v>
      </c>
      <c r="AY73" s="49">
        <v>0.5</v>
      </c>
    </row>
    <row r="74" spans="1:51" ht="18" customHeight="1" x14ac:dyDescent="0.3">
      <c r="A74" s="48">
        <f t="shared" si="2"/>
        <v>2013</v>
      </c>
      <c r="D74" s="49"/>
      <c r="E74" s="49"/>
      <c r="F74" s="52"/>
      <c r="G74" s="52"/>
      <c r="H74" s="52"/>
      <c r="I74" s="52"/>
      <c r="L74" s="51"/>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49">
        <v>0</v>
      </c>
      <c r="AY74" s="49">
        <v>0.5</v>
      </c>
    </row>
    <row r="75" spans="1:51" ht="18" customHeight="1" x14ac:dyDescent="0.3">
      <c r="A75" s="48">
        <f t="shared" si="2"/>
        <v>2014</v>
      </c>
      <c r="D75" s="49"/>
      <c r="E75" s="49"/>
      <c r="F75" s="52"/>
      <c r="G75" s="52"/>
      <c r="H75" s="52"/>
      <c r="I75" s="52"/>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49">
        <v>0</v>
      </c>
      <c r="AY75" s="49">
        <v>0.5</v>
      </c>
    </row>
    <row r="76" spans="1:51" ht="18" customHeight="1" x14ac:dyDescent="0.3">
      <c r="A76" s="48">
        <f t="shared" si="2"/>
        <v>2015</v>
      </c>
      <c r="D76" s="49"/>
      <c r="E76" s="49"/>
      <c r="F76" s="52"/>
      <c r="G76" s="52"/>
      <c r="H76" s="52"/>
      <c r="I76" s="52"/>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49">
        <v>0</v>
      </c>
      <c r="AY76" s="49">
        <v>0.5</v>
      </c>
    </row>
    <row r="77" spans="1:51" ht="18" customHeight="1" x14ac:dyDescent="0.3">
      <c r="A77" s="48">
        <f t="shared" si="2"/>
        <v>2016</v>
      </c>
      <c r="B77" s="52">
        <v>0.22493986747859676</v>
      </c>
      <c r="C77" s="52">
        <v>0.23367121833507237</v>
      </c>
      <c r="D77" s="49">
        <v>8.8874381040718264E-2</v>
      </c>
      <c r="E77" s="49">
        <v>5.1046102222256723E-2</v>
      </c>
      <c r="F77" s="52"/>
      <c r="G77" s="52"/>
      <c r="H77" s="52"/>
      <c r="I77" s="52"/>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49">
        <v>0</v>
      </c>
      <c r="AY77" s="49">
        <v>0.5</v>
      </c>
    </row>
    <row r="78" spans="1:51" ht="18" customHeight="1" x14ac:dyDescent="0.3">
      <c r="A78" s="48">
        <f t="shared" si="2"/>
        <v>2017</v>
      </c>
      <c r="D78" s="49"/>
      <c r="E78" s="49"/>
      <c r="F78" s="52">
        <v>0.11821648413046623</v>
      </c>
      <c r="G78" s="52">
        <v>0.14667618271476765</v>
      </c>
      <c r="H78" s="52">
        <v>3.3333333333333437E-2</v>
      </c>
      <c r="I78" s="52">
        <v>-1.3999465097281671E-2</v>
      </c>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49">
        <v>0</v>
      </c>
      <c r="AY78" s="49">
        <v>0.5</v>
      </c>
    </row>
    <row r="79" spans="1:51" ht="18" customHeight="1" x14ac:dyDescent="0.3">
      <c r="A79" s="48">
        <f t="shared" si="2"/>
        <v>2018</v>
      </c>
      <c r="D79" s="49"/>
      <c r="E79" s="49"/>
      <c r="F79" s="52"/>
      <c r="G79" s="52"/>
      <c r="H79" s="52"/>
      <c r="I79" s="52"/>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49">
        <v>0</v>
      </c>
      <c r="AY79" s="49">
        <v>0.5</v>
      </c>
    </row>
    <row r="80" spans="1:51" ht="18" customHeight="1" x14ac:dyDescent="0.3">
      <c r="A80" s="48">
        <f t="shared" si="2"/>
        <v>2019</v>
      </c>
      <c r="D80" s="49"/>
      <c r="E80" s="49"/>
      <c r="F80" s="52"/>
      <c r="G80" s="52"/>
      <c r="H80" s="52"/>
      <c r="I80" s="52"/>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49">
        <v>0</v>
      </c>
      <c r="AY80" s="49">
        <v>0.5</v>
      </c>
    </row>
    <row r="81" spans="1:51" ht="18" customHeight="1" x14ac:dyDescent="0.3">
      <c r="A81" s="48">
        <f t="shared" si="2"/>
        <v>2020</v>
      </c>
      <c r="D81" s="49"/>
      <c r="E81" s="49"/>
      <c r="F81" s="52"/>
      <c r="G81" s="52"/>
      <c r="H81" s="52"/>
      <c r="I81" s="52"/>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49">
        <v>0</v>
      </c>
      <c r="AY81" s="49">
        <v>0.5</v>
      </c>
    </row>
    <row r="82" spans="1:51" ht="15.6" x14ac:dyDescent="0.3">
      <c r="B82" s="49"/>
      <c r="C82" s="49"/>
      <c r="D82" s="49"/>
      <c r="E82" s="49"/>
    </row>
    <row r="83" spans="1:51" ht="15.6" x14ac:dyDescent="0.3">
      <c r="B83" s="49"/>
      <c r="C83" s="49"/>
      <c r="D83" s="49"/>
      <c r="E83" s="49"/>
    </row>
    <row r="84" spans="1:51" ht="15.6" x14ac:dyDescent="0.3">
      <c r="B84" s="49"/>
      <c r="C84" s="49"/>
      <c r="D84" s="49"/>
      <c r="E84" s="49"/>
    </row>
    <row r="85" spans="1:51" ht="15.6" x14ac:dyDescent="0.3">
      <c r="B85" s="49"/>
      <c r="C85" s="49"/>
      <c r="D85" s="49"/>
      <c r="E85" s="49"/>
    </row>
    <row r="86" spans="1:51" ht="15.6" x14ac:dyDescent="0.3">
      <c r="B86" s="49"/>
      <c r="C86" s="49"/>
      <c r="D86" s="49"/>
      <c r="E86" s="49"/>
    </row>
    <row r="87" spans="1:51" ht="15.6" x14ac:dyDescent="0.3">
      <c r="B87" s="49"/>
      <c r="C87" s="49"/>
      <c r="D87" s="49"/>
      <c r="E87" s="49"/>
    </row>
    <row r="88" spans="1:51" ht="15.6" x14ac:dyDescent="0.3">
      <c r="B88" s="49"/>
      <c r="C88" s="49"/>
      <c r="D88" s="49"/>
      <c r="E88" s="49"/>
    </row>
    <row r="89" spans="1:51" ht="15.6" x14ac:dyDescent="0.3">
      <c r="B89" s="49"/>
      <c r="C89" s="49"/>
      <c r="D89" s="49"/>
      <c r="E89" s="49"/>
    </row>
    <row r="90" spans="1:51" ht="15.6" x14ac:dyDescent="0.3">
      <c r="B90" s="49"/>
      <c r="C90" s="49"/>
      <c r="D90" s="49"/>
      <c r="E90" s="49"/>
    </row>
    <row r="91" spans="1:51" ht="15.6" x14ac:dyDescent="0.3">
      <c r="B91" s="49"/>
      <c r="C91" s="49"/>
      <c r="D91" s="49"/>
      <c r="E91" s="49"/>
    </row>
    <row r="92" spans="1:51" ht="15.6" x14ac:dyDescent="0.3">
      <c r="B92" s="49"/>
      <c r="C92" s="49"/>
      <c r="D92" s="49"/>
      <c r="E92" s="49"/>
    </row>
    <row r="93" spans="1:51" ht="15.6" x14ac:dyDescent="0.3">
      <c r="B93" s="49"/>
      <c r="C93" s="49"/>
      <c r="D93" s="49"/>
      <c r="E93" s="49"/>
    </row>
    <row r="94" spans="1:51" ht="15.6" x14ac:dyDescent="0.3">
      <c r="B94" s="49"/>
      <c r="C94" s="49"/>
      <c r="D94" s="49"/>
      <c r="E94" s="49"/>
    </row>
    <row r="95" spans="1:51" ht="15.6" x14ac:dyDescent="0.3">
      <c r="B95" s="49"/>
      <c r="C95" s="49"/>
      <c r="D95" s="49"/>
      <c r="E95" s="49"/>
    </row>
    <row r="96" spans="1:51" ht="15.6" x14ac:dyDescent="0.3">
      <c r="B96" s="49"/>
      <c r="C96" s="49"/>
      <c r="D96" s="49"/>
      <c r="E96" s="49"/>
    </row>
  </sheetData>
  <mergeCells count="3">
    <mergeCell ref="B4:C4"/>
    <mergeCell ref="A4:A5"/>
    <mergeCell ref="D4:E4"/>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28"/>
  <sheetViews>
    <sheetView workbookViewId="0">
      <pane xSplit="1" ySplit="7" topLeftCell="B8" activePane="bottomRight" state="frozen"/>
      <selection pane="topRight"/>
      <selection pane="bottomLeft"/>
      <selection pane="bottomRight"/>
    </sheetView>
  </sheetViews>
  <sheetFormatPr baseColWidth="10" defaultColWidth="11.44140625" defaultRowHeight="13.2" x14ac:dyDescent="0.25"/>
  <cols>
    <col min="1" max="6" width="11.77734375" style="61" customWidth="1"/>
    <col min="7" max="7" width="10.77734375" style="61" customWidth="1"/>
    <col min="8" max="8" width="15.77734375" style="61" customWidth="1"/>
    <col min="9" max="14" width="11.44140625" style="61"/>
    <col min="15" max="15" width="15.77734375" style="61" customWidth="1"/>
    <col min="16" max="256" width="11.44140625" style="61"/>
    <col min="257" max="262" width="11.77734375" style="61" customWidth="1"/>
    <col min="263" max="263" width="10.77734375" style="61" customWidth="1"/>
    <col min="264" max="264" width="15.77734375" style="61" customWidth="1"/>
    <col min="265" max="270" width="11.44140625" style="61"/>
    <col min="271" max="271" width="15.77734375" style="61" customWidth="1"/>
    <col min="272" max="512" width="11.44140625" style="61"/>
    <col min="513" max="518" width="11.77734375" style="61" customWidth="1"/>
    <col min="519" max="519" width="10.77734375" style="61" customWidth="1"/>
    <col min="520" max="520" width="15.77734375" style="61" customWidth="1"/>
    <col min="521" max="526" width="11.44140625" style="61"/>
    <col min="527" max="527" width="15.77734375" style="61" customWidth="1"/>
    <col min="528" max="768" width="11.44140625" style="61"/>
    <col min="769" max="774" width="11.77734375" style="61" customWidth="1"/>
    <col min="775" max="775" width="10.77734375" style="61" customWidth="1"/>
    <col min="776" max="776" width="15.77734375" style="61" customWidth="1"/>
    <col min="777" max="782" width="11.44140625" style="61"/>
    <col min="783" max="783" width="15.77734375" style="61" customWidth="1"/>
    <col min="784" max="1024" width="11.44140625" style="61"/>
    <col min="1025" max="1030" width="11.77734375" style="61" customWidth="1"/>
    <col min="1031" max="1031" width="10.77734375" style="61" customWidth="1"/>
    <col min="1032" max="1032" width="15.77734375" style="61" customWidth="1"/>
    <col min="1033" max="1038" width="11.44140625" style="61"/>
    <col min="1039" max="1039" width="15.77734375" style="61" customWidth="1"/>
    <col min="1040" max="1280" width="11.44140625" style="61"/>
    <col min="1281" max="1286" width="11.77734375" style="61" customWidth="1"/>
    <col min="1287" max="1287" width="10.77734375" style="61" customWidth="1"/>
    <col min="1288" max="1288" width="15.77734375" style="61" customWidth="1"/>
    <col min="1289" max="1294" width="11.44140625" style="61"/>
    <col min="1295" max="1295" width="15.77734375" style="61" customWidth="1"/>
    <col min="1296" max="1536" width="11.44140625" style="61"/>
    <col min="1537" max="1542" width="11.77734375" style="61" customWidth="1"/>
    <col min="1543" max="1543" width="10.77734375" style="61" customWidth="1"/>
    <col min="1544" max="1544" width="15.77734375" style="61" customWidth="1"/>
    <col min="1545" max="1550" width="11.44140625" style="61"/>
    <col min="1551" max="1551" width="15.77734375" style="61" customWidth="1"/>
    <col min="1552" max="1792" width="11.44140625" style="61"/>
    <col min="1793" max="1798" width="11.77734375" style="61" customWidth="1"/>
    <col min="1799" max="1799" width="10.77734375" style="61" customWidth="1"/>
    <col min="1800" max="1800" width="15.77734375" style="61" customWidth="1"/>
    <col min="1801" max="1806" width="11.44140625" style="61"/>
    <col min="1807" max="1807" width="15.77734375" style="61" customWidth="1"/>
    <col min="1808" max="2048" width="11.44140625" style="61"/>
    <col min="2049" max="2054" width="11.77734375" style="61" customWidth="1"/>
    <col min="2055" max="2055" width="10.77734375" style="61" customWidth="1"/>
    <col min="2056" max="2056" width="15.77734375" style="61" customWidth="1"/>
    <col min="2057" max="2062" width="11.44140625" style="61"/>
    <col min="2063" max="2063" width="15.77734375" style="61" customWidth="1"/>
    <col min="2064" max="2304" width="11.44140625" style="61"/>
    <col min="2305" max="2310" width="11.77734375" style="61" customWidth="1"/>
    <col min="2311" max="2311" width="10.77734375" style="61" customWidth="1"/>
    <col min="2312" max="2312" width="15.77734375" style="61" customWidth="1"/>
    <col min="2313" max="2318" width="11.44140625" style="61"/>
    <col min="2319" max="2319" width="15.77734375" style="61" customWidth="1"/>
    <col min="2320" max="2560" width="11.44140625" style="61"/>
    <col min="2561" max="2566" width="11.77734375" style="61" customWidth="1"/>
    <col min="2567" max="2567" width="10.77734375" style="61" customWidth="1"/>
    <col min="2568" max="2568" width="15.77734375" style="61" customWidth="1"/>
    <col min="2569" max="2574" width="11.44140625" style="61"/>
    <col min="2575" max="2575" width="15.77734375" style="61" customWidth="1"/>
    <col min="2576" max="2816" width="11.44140625" style="61"/>
    <col min="2817" max="2822" width="11.77734375" style="61" customWidth="1"/>
    <col min="2823" max="2823" width="10.77734375" style="61" customWidth="1"/>
    <col min="2824" max="2824" width="15.77734375" style="61" customWidth="1"/>
    <col min="2825" max="2830" width="11.44140625" style="61"/>
    <col min="2831" max="2831" width="15.77734375" style="61" customWidth="1"/>
    <col min="2832" max="3072" width="11.44140625" style="61"/>
    <col min="3073" max="3078" width="11.77734375" style="61" customWidth="1"/>
    <col min="3079" max="3079" width="10.77734375" style="61" customWidth="1"/>
    <col min="3080" max="3080" width="15.77734375" style="61" customWidth="1"/>
    <col min="3081" max="3086" width="11.44140625" style="61"/>
    <col min="3087" max="3087" width="15.77734375" style="61" customWidth="1"/>
    <col min="3088" max="3328" width="11.44140625" style="61"/>
    <col min="3329" max="3334" width="11.77734375" style="61" customWidth="1"/>
    <col min="3335" max="3335" width="10.77734375" style="61" customWidth="1"/>
    <col min="3336" max="3336" width="15.77734375" style="61" customWidth="1"/>
    <col min="3337" max="3342" width="11.44140625" style="61"/>
    <col min="3343" max="3343" width="15.77734375" style="61" customWidth="1"/>
    <col min="3344" max="3584" width="11.44140625" style="61"/>
    <col min="3585" max="3590" width="11.77734375" style="61" customWidth="1"/>
    <col min="3591" max="3591" width="10.77734375" style="61" customWidth="1"/>
    <col min="3592" max="3592" width="15.77734375" style="61" customWidth="1"/>
    <col min="3593" max="3598" width="11.44140625" style="61"/>
    <col min="3599" max="3599" width="15.77734375" style="61" customWidth="1"/>
    <col min="3600" max="3840" width="11.44140625" style="61"/>
    <col min="3841" max="3846" width="11.77734375" style="61" customWidth="1"/>
    <col min="3847" max="3847" width="10.77734375" style="61" customWidth="1"/>
    <col min="3848" max="3848" width="15.77734375" style="61" customWidth="1"/>
    <col min="3849" max="3854" width="11.44140625" style="61"/>
    <col min="3855" max="3855" width="15.77734375" style="61" customWidth="1"/>
    <col min="3856" max="4096" width="11.44140625" style="61"/>
    <col min="4097" max="4102" width="11.77734375" style="61" customWidth="1"/>
    <col min="4103" max="4103" width="10.77734375" style="61" customWidth="1"/>
    <col min="4104" max="4104" width="15.77734375" style="61" customWidth="1"/>
    <col min="4105" max="4110" width="11.44140625" style="61"/>
    <col min="4111" max="4111" width="15.77734375" style="61" customWidth="1"/>
    <col min="4112" max="4352" width="11.44140625" style="61"/>
    <col min="4353" max="4358" width="11.77734375" style="61" customWidth="1"/>
    <col min="4359" max="4359" width="10.77734375" style="61" customWidth="1"/>
    <col min="4360" max="4360" width="15.77734375" style="61" customWidth="1"/>
    <col min="4361" max="4366" width="11.44140625" style="61"/>
    <col min="4367" max="4367" width="15.77734375" style="61" customWidth="1"/>
    <col min="4368" max="4608" width="11.44140625" style="61"/>
    <col min="4609" max="4614" width="11.77734375" style="61" customWidth="1"/>
    <col min="4615" max="4615" width="10.77734375" style="61" customWidth="1"/>
    <col min="4616" max="4616" width="15.77734375" style="61" customWidth="1"/>
    <col min="4617" max="4622" width="11.44140625" style="61"/>
    <col min="4623" max="4623" width="15.77734375" style="61" customWidth="1"/>
    <col min="4624" max="4864" width="11.44140625" style="61"/>
    <col min="4865" max="4870" width="11.77734375" style="61" customWidth="1"/>
    <col min="4871" max="4871" width="10.77734375" style="61" customWidth="1"/>
    <col min="4872" max="4872" width="15.77734375" style="61" customWidth="1"/>
    <col min="4873" max="4878" width="11.44140625" style="61"/>
    <col min="4879" max="4879" width="15.77734375" style="61" customWidth="1"/>
    <col min="4880" max="5120" width="11.44140625" style="61"/>
    <col min="5121" max="5126" width="11.77734375" style="61" customWidth="1"/>
    <col min="5127" max="5127" width="10.77734375" style="61" customWidth="1"/>
    <col min="5128" max="5128" width="15.77734375" style="61" customWidth="1"/>
    <col min="5129" max="5134" width="11.44140625" style="61"/>
    <col min="5135" max="5135" width="15.77734375" style="61" customWidth="1"/>
    <col min="5136" max="5376" width="11.44140625" style="61"/>
    <col min="5377" max="5382" width="11.77734375" style="61" customWidth="1"/>
    <col min="5383" max="5383" width="10.77734375" style="61" customWidth="1"/>
    <col min="5384" max="5384" width="15.77734375" style="61" customWidth="1"/>
    <col min="5385" max="5390" width="11.44140625" style="61"/>
    <col min="5391" max="5391" width="15.77734375" style="61" customWidth="1"/>
    <col min="5392" max="5632" width="11.44140625" style="61"/>
    <col min="5633" max="5638" width="11.77734375" style="61" customWidth="1"/>
    <col min="5639" max="5639" width="10.77734375" style="61" customWidth="1"/>
    <col min="5640" max="5640" width="15.77734375" style="61" customWidth="1"/>
    <col min="5641" max="5646" width="11.44140625" style="61"/>
    <col min="5647" max="5647" width="15.77734375" style="61" customWidth="1"/>
    <col min="5648" max="5888" width="11.44140625" style="61"/>
    <col min="5889" max="5894" width="11.77734375" style="61" customWidth="1"/>
    <col min="5895" max="5895" width="10.77734375" style="61" customWidth="1"/>
    <col min="5896" max="5896" width="15.77734375" style="61" customWidth="1"/>
    <col min="5897" max="5902" width="11.44140625" style="61"/>
    <col min="5903" max="5903" width="15.77734375" style="61" customWidth="1"/>
    <col min="5904" max="6144" width="11.44140625" style="61"/>
    <col min="6145" max="6150" width="11.77734375" style="61" customWidth="1"/>
    <col min="6151" max="6151" width="10.77734375" style="61" customWidth="1"/>
    <col min="6152" max="6152" width="15.77734375" style="61" customWidth="1"/>
    <col min="6153" max="6158" width="11.44140625" style="61"/>
    <col min="6159" max="6159" width="15.77734375" style="61" customWidth="1"/>
    <col min="6160" max="6400" width="11.44140625" style="61"/>
    <col min="6401" max="6406" width="11.77734375" style="61" customWidth="1"/>
    <col min="6407" max="6407" width="10.77734375" style="61" customWidth="1"/>
    <col min="6408" max="6408" width="15.77734375" style="61" customWidth="1"/>
    <col min="6409" max="6414" width="11.44140625" style="61"/>
    <col min="6415" max="6415" width="15.77734375" style="61" customWidth="1"/>
    <col min="6416" max="6656" width="11.44140625" style="61"/>
    <col min="6657" max="6662" width="11.77734375" style="61" customWidth="1"/>
    <col min="6663" max="6663" width="10.77734375" style="61" customWidth="1"/>
    <col min="6664" max="6664" width="15.77734375" style="61" customWidth="1"/>
    <col min="6665" max="6670" width="11.44140625" style="61"/>
    <col min="6671" max="6671" width="15.77734375" style="61" customWidth="1"/>
    <col min="6672" max="6912" width="11.44140625" style="61"/>
    <col min="6913" max="6918" width="11.77734375" style="61" customWidth="1"/>
    <col min="6919" max="6919" width="10.77734375" style="61" customWidth="1"/>
    <col min="6920" max="6920" width="15.77734375" style="61" customWidth="1"/>
    <col min="6921" max="6926" width="11.44140625" style="61"/>
    <col min="6927" max="6927" width="15.77734375" style="61" customWidth="1"/>
    <col min="6928" max="7168" width="11.44140625" style="61"/>
    <col min="7169" max="7174" width="11.77734375" style="61" customWidth="1"/>
    <col min="7175" max="7175" width="10.77734375" style="61" customWidth="1"/>
    <col min="7176" max="7176" width="15.77734375" style="61" customWidth="1"/>
    <col min="7177" max="7182" width="11.44140625" style="61"/>
    <col min="7183" max="7183" width="15.77734375" style="61" customWidth="1"/>
    <col min="7184" max="7424" width="11.44140625" style="61"/>
    <col min="7425" max="7430" width="11.77734375" style="61" customWidth="1"/>
    <col min="7431" max="7431" width="10.77734375" style="61" customWidth="1"/>
    <col min="7432" max="7432" width="15.77734375" style="61" customWidth="1"/>
    <col min="7433" max="7438" width="11.44140625" style="61"/>
    <col min="7439" max="7439" width="15.77734375" style="61" customWidth="1"/>
    <col min="7440" max="7680" width="11.44140625" style="61"/>
    <col min="7681" max="7686" width="11.77734375" style="61" customWidth="1"/>
    <col min="7687" max="7687" width="10.77734375" style="61" customWidth="1"/>
    <col min="7688" max="7688" width="15.77734375" style="61" customWidth="1"/>
    <col min="7689" max="7694" width="11.44140625" style="61"/>
    <col min="7695" max="7695" width="15.77734375" style="61" customWidth="1"/>
    <col min="7696" max="7936" width="11.44140625" style="61"/>
    <col min="7937" max="7942" width="11.77734375" style="61" customWidth="1"/>
    <col min="7943" max="7943" width="10.77734375" style="61" customWidth="1"/>
    <col min="7944" max="7944" width="15.77734375" style="61" customWidth="1"/>
    <col min="7945" max="7950" width="11.44140625" style="61"/>
    <col min="7951" max="7951" width="15.77734375" style="61" customWidth="1"/>
    <col min="7952" max="8192" width="11.44140625" style="61"/>
    <col min="8193" max="8198" width="11.77734375" style="61" customWidth="1"/>
    <col min="8199" max="8199" width="10.77734375" style="61" customWidth="1"/>
    <col min="8200" max="8200" width="15.77734375" style="61" customWidth="1"/>
    <col min="8201" max="8206" width="11.44140625" style="61"/>
    <col min="8207" max="8207" width="15.77734375" style="61" customWidth="1"/>
    <col min="8208" max="8448" width="11.44140625" style="61"/>
    <col min="8449" max="8454" width="11.77734375" style="61" customWidth="1"/>
    <col min="8455" max="8455" width="10.77734375" style="61" customWidth="1"/>
    <col min="8456" max="8456" width="15.77734375" style="61" customWidth="1"/>
    <col min="8457" max="8462" width="11.44140625" style="61"/>
    <col min="8463" max="8463" width="15.77734375" style="61" customWidth="1"/>
    <col min="8464" max="8704" width="11.44140625" style="61"/>
    <col min="8705" max="8710" width="11.77734375" style="61" customWidth="1"/>
    <col min="8711" max="8711" width="10.77734375" style="61" customWidth="1"/>
    <col min="8712" max="8712" width="15.77734375" style="61" customWidth="1"/>
    <col min="8713" max="8718" width="11.44140625" style="61"/>
    <col min="8719" max="8719" width="15.77734375" style="61" customWidth="1"/>
    <col min="8720" max="8960" width="11.44140625" style="61"/>
    <col min="8961" max="8966" width="11.77734375" style="61" customWidth="1"/>
    <col min="8967" max="8967" width="10.77734375" style="61" customWidth="1"/>
    <col min="8968" max="8968" width="15.77734375" style="61" customWidth="1"/>
    <col min="8969" max="8974" width="11.44140625" style="61"/>
    <col min="8975" max="8975" width="15.77734375" style="61" customWidth="1"/>
    <col min="8976" max="9216" width="11.44140625" style="61"/>
    <col min="9217" max="9222" width="11.77734375" style="61" customWidth="1"/>
    <col min="9223" max="9223" width="10.77734375" style="61" customWidth="1"/>
    <col min="9224" max="9224" width="15.77734375" style="61" customWidth="1"/>
    <col min="9225" max="9230" width="11.44140625" style="61"/>
    <col min="9231" max="9231" width="15.77734375" style="61" customWidth="1"/>
    <col min="9232" max="9472" width="11.44140625" style="61"/>
    <col min="9473" max="9478" width="11.77734375" style="61" customWidth="1"/>
    <col min="9479" max="9479" width="10.77734375" style="61" customWidth="1"/>
    <col min="9480" max="9480" width="15.77734375" style="61" customWidth="1"/>
    <col min="9481" max="9486" width="11.44140625" style="61"/>
    <col min="9487" max="9487" width="15.77734375" style="61" customWidth="1"/>
    <col min="9488" max="9728" width="11.44140625" style="61"/>
    <col min="9729" max="9734" width="11.77734375" style="61" customWidth="1"/>
    <col min="9735" max="9735" width="10.77734375" style="61" customWidth="1"/>
    <col min="9736" max="9736" width="15.77734375" style="61" customWidth="1"/>
    <col min="9737" max="9742" width="11.44140625" style="61"/>
    <col min="9743" max="9743" width="15.77734375" style="61" customWidth="1"/>
    <col min="9744" max="9984" width="11.44140625" style="61"/>
    <col min="9985" max="9990" width="11.77734375" style="61" customWidth="1"/>
    <col min="9991" max="9991" width="10.77734375" style="61" customWidth="1"/>
    <col min="9992" max="9992" width="15.77734375" style="61" customWidth="1"/>
    <col min="9993" max="9998" width="11.44140625" style="61"/>
    <col min="9999" max="9999" width="15.77734375" style="61" customWidth="1"/>
    <col min="10000" max="10240" width="11.44140625" style="61"/>
    <col min="10241" max="10246" width="11.77734375" style="61" customWidth="1"/>
    <col min="10247" max="10247" width="10.77734375" style="61" customWidth="1"/>
    <col min="10248" max="10248" width="15.77734375" style="61" customWidth="1"/>
    <col min="10249" max="10254" width="11.44140625" style="61"/>
    <col min="10255" max="10255" width="15.77734375" style="61" customWidth="1"/>
    <col min="10256" max="10496" width="11.44140625" style="61"/>
    <col min="10497" max="10502" width="11.77734375" style="61" customWidth="1"/>
    <col min="10503" max="10503" width="10.77734375" style="61" customWidth="1"/>
    <col min="10504" max="10504" width="15.77734375" style="61" customWidth="1"/>
    <col min="10505" max="10510" width="11.44140625" style="61"/>
    <col min="10511" max="10511" width="15.77734375" style="61" customWidth="1"/>
    <col min="10512" max="10752" width="11.44140625" style="61"/>
    <col min="10753" max="10758" width="11.77734375" style="61" customWidth="1"/>
    <col min="10759" max="10759" width="10.77734375" style="61" customWidth="1"/>
    <col min="10760" max="10760" width="15.77734375" style="61" customWidth="1"/>
    <col min="10761" max="10766" width="11.44140625" style="61"/>
    <col min="10767" max="10767" width="15.77734375" style="61" customWidth="1"/>
    <col min="10768" max="11008" width="11.44140625" style="61"/>
    <col min="11009" max="11014" width="11.77734375" style="61" customWidth="1"/>
    <col min="11015" max="11015" width="10.77734375" style="61" customWidth="1"/>
    <col min="11016" max="11016" width="15.77734375" style="61" customWidth="1"/>
    <col min="11017" max="11022" width="11.44140625" style="61"/>
    <col min="11023" max="11023" width="15.77734375" style="61" customWidth="1"/>
    <col min="11024" max="11264" width="11.44140625" style="61"/>
    <col min="11265" max="11270" width="11.77734375" style="61" customWidth="1"/>
    <col min="11271" max="11271" width="10.77734375" style="61" customWidth="1"/>
    <col min="11272" max="11272" width="15.77734375" style="61" customWidth="1"/>
    <col min="11273" max="11278" width="11.44140625" style="61"/>
    <col min="11279" max="11279" width="15.77734375" style="61" customWidth="1"/>
    <col min="11280" max="11520" width="11.44140625" style="61"/>
    <col min="11521" max="11526" width="11.77734375" style="61" customWidth="1"/>
    <col min="11527" max="11527" width="10.77734375" style="61" customWidth="1"/>
    <col min="11528" max="11528" width="15.77734375" style="61" customWidth="1"/>
    <col min="11529" max="11534" width="11.44140625" style="61"/>
    <col min="11535" max="11535" width="15.77734375" style="61" customWidth="1"/>
    <col min="11536" max="11776" width="11.44140625" style="61"/>
    <col min="11777" max="11782" width="11.77734375" style="61" customWidth="1"/>
    <col min="11783" max="11783" width="10.77734375" style="61" customWidth="1"/>
    <col min="11784" max="11784" width="15.77734375" style="61" customWidth="1"/>
    <col min="11785" max="11790" width="11.44140625" style="61"/>
    <col min="11791" max="11791" width="15.77734375" style="61" customWidth="1"/>
    <col min="11792" max="12032" width="11.44140625" style="61"/>
    <col min="12033" max="12038" width="11.77734375" style="61" customWidth="1"/>
    <col min="12039" max="12039" width="10.77734375" style="61" customWidth="1"/>
    <col min="12040" max="12040" width="15.77734375" style="61" customWidth="1"/>
    <col min="12041" max="12046" width="11.44140625" style="61"/>
    <col min="12047" max="12047" width="15.77734375" style="61" customWidth="1"/>
    <col min="12048" max="12288" width="11.44140625" style="61"/>
    <col min="12289" max="12294" width="11.77734375" style="61" customWidth="1"/>
    <col min="12295" max="12295" width="10.77734375" style="61" customWidth="1"/>
    <col min="12296" max="12296" width="15.77734375" style="61" customWidth="1"/>
    <col min="12297" max="12302" width="11.44140625" style="61"/>
    <col min="12303" max="12303" width="15.77734375" style="61" customWidth="1"/>
    <col min="12304" max="12544" width="11.44140625" style="61"/>
    <col min="12545" max="12550" width="11.77734375" style="61" customWidth="1"/>
    <col min="12551" max="12551" width="10.77734375" style="61" customWidth="1"/>
    <col min="12552" max="12552" width="15.77734375" style="61" customWidth="1"/>
    <col min="12553" max="12558" width="11.44140625" style="61"/>
    <col min="12559" max="12559" width="15.77734375" style="61" customWidth="1"/>
    <col min="12560" max="12800" width="11.44140625" style="61"/>
    <col min="12801" max="12806" width="11.77734375" style="61" customWidth="1"/>
    <col min="12807" max="12807" width="10.77734375" style="61" customWidth="1"/>
    <col min="12808" max="12808" width="15.77734375" style="61" customWidth="1"/>
    <col min="12809" max="12814" width="11.44140625" style="61"/>
    <col min="12815" max="12815" width="15.77734375" style="61" customWidth="1"/>
    <col min="12816" max="13056" width="11.44140625" style="61"/>
    <col min="13057" max="13062" width="11.77734375" style="61" customWidth="1"/>
    <col min="13063" max="13063" width="10.77734375" style="61" customWidth="1"/>
    <col min="13064" max="13064" width="15.77734375" style="61" customWidth="1"/>
    <col min="13065" max="13070" width="11.44140625" style="61"/>
    <col min="13071" max="13071" width="15.77734375" style="61" customWidth="1"/>
    <col min="13072" max="13312" width="11.44140625" style="61"/>
    <col min="13313" max="13318" width="11.77734375" style="61" customWidth="1"/>
    <col min="13319" max="13319" width="10.77734375" style="61" customWidth="1"/>
    <col min="13320" max="13320" width="15.77734375" style="61" customWidth="1"/>
    <col min="13321" max="13326" width="11.44140625" style="61"/>
    <col min="13327" max="13327" width="15.77734375" style="61" customWidth="1"/>
    <col min="13328" max="13568" width="11.44140625" style="61"/>
    <col min="13569" max="13574" width="11.77734375" style="61" customWidth="1"/>
    <col min="13575" max="13575" width="10.77734375" style="61" customWidth="1"/>
    <col min="13576" max="13576" width="15.77734375" style="61" customWidth="1"/>
    <col min="13577" max="13582" width="11.44140625" style="61"/>
    <col min="13583" max="13583" width="15.77734375" style="61" customWidth="1"/>
    <col min="13584" max="13824" width="11.44140625" style="61"/>
    <col min="13825" max="13830" width="11.77734375" style="61" customWidth="1"/>
    <col min="13831" max="13831" width="10.77734375" style="61" customWidth="1"/>
    <col min="13832" max="13832" width="15.77734375" style="61" customWidth="1"/>
    <col min="13833" max="13838" width="11.44140625" style="61"/>
    <col min="13839" max="13839" width="15.77734375" style="61" customWidth="1"/>
    <col min="13840" max="14080" width="11.44140625" style="61"/>
    <col min="14081" max="14086" width="11.77734375" style="61" customWidth="1"/>
    <col min="14087" max="14087" width="10.77734375" style="61" customWidth="1"/>
    <col min="14088" max="14088" width="15.77734375" style="61" customWidth="1"/>
    <col min="14089" max="14094" width="11.44140625" style="61"/>
    <col min="14095" max="14095" width="15.77734375" style="61" customWidth="1"/>
    <col min="14096" max="14336" width="11.44140625" style="61"/>
    <col min="14337" max="14342" width="11.77734375" style="61" customWidth="1"/>
    <col min="14343" max="14343" width="10.77734375" style="61" customWidth="1"/>
    <col min="14344" max="14344" width="15.77734375" style="61" customWidth="1"/>
    <col min="14345" max="14350" width="11.44140625" style="61"/>
    <col min="14351" max="14351" width="15.77734375" style="61" customWidth="1"/>
    <col min="14352" max="14592" width="11.44140625" style="61"/>
    <col min="14593" max="14598" width="11.77734375" style="61" customWidth="1"/>
    <col min="14599" max="14599" width="10.77734375" style="61" customWidth="1"/>
    <col min="14600" max="14600" width="15.77734375" style="61" customWidth="1"/>
    <col min="14601" max="14606" width="11.44140625" style="61"/>
    <col min="14607" max="14607" width="15.77734375" style="61" customWidth="1"/>
    <col min="14608" max="14848" width="11.44140625" style="61"/>
    <col min="14849" max="14854" width="11.77734375" style="61" customWidth="1"/>
    <col min="14855" max="14855" width="10.77734375" style="61" customWidth="1"/>
    <col min="14856" max="14856" width="15.77734375" style="61" customWidth="1"/>
    <col min="14857" max="14862" width="11.44140625" style="61"/>
    <col min="14863" max="14863" width="15.77734375" style="61" customWidth="1"/>
    <col min="14864" max="15104" width="11.44140625" style="61"/>
    <col min="15105" max="15110" width="11.77734375" style="61" customWidth="1"/>
    <col min="15111" max="15111" width="10.77734375" style="61" customWidth="1"/>
    <col min="15112" max="15112" width="15.77734375" style="61" customWidth="1"/>
    <col min="15113" max="15118" width="11.44140625" style="61"/>
    <col min="15119" max="15119" width="15.77734375" style="61" customWidth="1"/>
    <col min="15120" max="15360" width="11.44140625" style="61"/>
    <col min="15361" max="15366" width="11.77734375" style="61" customWidth="1"/>
    <col min="15367" max="15367" width="10.77734375" style="61" customWidth="1"/>
    <col min="15368" max="15368" width="15.77734375" style="61" customWidth="1"/>
    <col min="15369" max="15374" width="11.44140625" style="61"/>
    <col min="15375" max="15375" width="15.77734375" style="61" customWidth="1"/>
    <col min="15376" max="15616" width="11.44140625" style="61"/>
    <col min="15617" max="15622" width="11.77734375" style="61" customWidth="1"/>
    <col min="15623" max="15623" width="10.77734375" style="61" customWidth="1"/>
    <col min="15624" max="15624" width="15.77734375" style="61" customWidth="1"/>
    <col min="15625" max="15630" width="11.44140625" style="61"/>
    <col min="15631" max="15631" width="15.77734375" style="61" customWidth="1"/>
    <col min="15632" max="15872" width="11.44140625" style="61"/>
    <col min="15873" max="15878" width="11.77734375" style="61" customWidth="1"/>
    <col min="15879" max="15879" width="10.77734375" style="61" customWidth="1"/>
    <col min="15880" max="15880" width="15.77734375" style="61" customWidth="1"/>
    <col min="15881" max="15886" width="11.44140625" style="61"/>
    <col min="15887" max="15887" width="15.77734375" style="61" customWidth="1"/>
    <col min="15888" max="16128" width="11.44140625" style="61"/>
    <col min="16129" max="16134" width="11.77734375" style="61" customWidth="1"/>
    <col min="16135" max="16135" width="10.77734375" style="61" customWidth="1"/>
    <col min="16136" max="16136" width="15.77734375" style="61" customWidth="1"/>
    <col min="16137" max="16142" width="11.44140625" style="61"/>
    <col min="16143" max="16143" width="15.77734375" style="61" customWidth="1"/>
    <col min="16144" max="16384" width="11.44140625" style="61"/>
  </cols>
  <sheetData>
    <row r="1" spans="1:29" ht="15.6" x14ac:dyDescent="0.3">
      <c r="A1" s="7" t="s">
        <v>97</v>
      </c>
      <c r="B1" s="62"/>
      <c r="C1" s="63"/>
      <c r="D1" s="63"/>
      <c r="E1" s="63"/>
      <c r="F1" s="63"/>
    </row>
    <row r="2" spans="1:29" x14ac:dyDescent="0.25">
      <c r="A2" s="61" t="s">
        <v>87</v>
      </c>
    </row>
    <row r="3" spans="1:29" ht="13.8" thickBot="1" x14ac:dyDescent="0.3"/>
    <row r="4" spans="1:29" ht="34.799999999999997" customHeight="1" thickTop="1" thickBot="1" x14ac:dyDescent="0.3">
      <c r="A4" s="144" t="s">
        <v>59</v>
      </c>
      <c r="B4" s="145"/>
      <c r="C4" s="145"/>
      <c r="D4" s="145"/>
      <c r="E4" s="145"/>
      <c r="F4" s="145"/>
      <c r="G4" s="145"/>
      <c r="H4" s="145"/>
      <c r="I4" s="145"/>
      <c r="J4" s="145"/>
      <c r="K4" s="145"/>
      <c r="L4" s="146"/>
      <c r="M4" s="64"/>
      <c r="N4" s="144" t="s">
        <v>60</v>
      </c>
      <c r="O4" s="147"/>
      <c r="P4" s="147"/>
      <c r="Q4" s="147"/>
      <c r="R4" s="147"/>
      <c r="S4" s="147"/>
      <c r="T4" s="147"/>
      <c r="U4" s="147"/>
      <c r="V4" s="147"/>
      <c r="W4" s="147"/>
      <c r="X4" s="147"/>
      <c r="Y4" s="147"/>
      <c r="Z4" s="147"/>
      <c r="AA4" s="147"/>
      <c r="AB4" s="147"/>
      <c r="AC4" s="148"/>
    </row>
    <row r="5" spans="1:29" ht="13.8" thickTop="1" x14ac:dyDescent="0.25">
      <c r="A5" s="65"/>
      <c r="B5" s="65"/>
      <c r="C5" s="65"/>
      <c r="D5" s="65"/>
      <c r="E5" s="65"/>
      <c r="F5" s="65"/>
      <c r="G5" s="65"/>
    </row>
    <row r="6" spans="1:29" ht="13.8" thickBot="1" x14ac:dyDescent="0.3">
      <c r="A6" s="65"/>
      <c r="B6" s="66"/>
      <c r="C6" s="67"/>
      <c r="D6" s="67"/>
      <c r="E6" s="67"/>
      <c r="F6" s="67"/>
      <c r="G6" s="65"/>
    </row>
    <row r="7" spans="1:29" ht="60" customHeight="1" thickTop="1" thickBot="1" x14ac:dyDescent="0.3">
      <c r="A7" s="68"/>
      <c r="B7" s="69" t="s">
        <v>61</v>
      </c>
      <c r="C7" s="70" t="s">
        <v>20</v>
      </c>
      <c r="D7" s="70" t="s">
        <v>62</v>
      </c>
      <c r="E7" s="70" t="s">
        <v>63</v>
      </c>
      <c r="F7" s="71" t="s">
        <v>64</v>
      </c>
      <c r="G7" s="72"/>
      <c r="H7" s="69" t="s">
        <v>65</v>
      </c>
      <c r="I7" s="70" t="s">
        <v>20</v>
      </c>
      <c r="J7" s="70" t="s">
        <v>62</v>
      </c>
      <c r="K7" s="70" t="s">
        <v>63</v>
      </c>
      <c r="L7" s="71" t="s">
        <v>64</v>
      </c>
      <c r="M7" s="73"/>
      <c r="N7" s="74"/>
      <c r="O7" s="75" t="s">
        <v>65</v>
      </c>
      <c r="P7" s="76" t="s">
        <v>66</v>
      </c>
      <c r="Q7" s="77" t="s">
        <v>67</v>
      </c>
      <c r="R7" s="78" t="s">
        <v>68</v>
      </c>
      <c r="S7" s="79" t="s">
        <v>69</v>
      </c>
      <c r="T7" s="78" t="s">
        <v>70</v>
      </c>
      <c r="U7" s="76" t="s">
        <v>71</v>
      </c>
      <c r="V7" s="78" t="s">
        <v>72</v>
      </c>
      <c r="W7" s="80" t="s">
        <v>21</v>
      </c>
      <c r="X7" s="81" t="s">
        <v>24</v>
      </c>
      <c r="Y7" s="81" t="s">
        <v>73</v>
      </c>
      <c r="Z7" s="81" t="s">
        <v>74</v>
      </c>
      <c r="AA7" s="81" t="s">
        <v>75</v>
      </c>
      <c r="AB7" s="81" t="s">
        <v>76</v>
      </c>
      <c r="AC7" s="78" t="s">
        <v>77</v>
      </c>
    </row>
    <row r="8" spans="1:29" ht="13.8" thickTop="1" x14ac:dyDescent="0.25">
      <c r="A8" s="82">
        <v>0</v>
      </c>
      <c r="B8" s="83">
        <f t="shared" ref="B8:F18" si="0">H8/$H8</f>
        <v>1</v>
      </c>
      <c r="C8" s="84">
        <f t="shared" si="0"/>
        <v>0.14680879691681836</v>
      </c>
      <c r="D8" s="85">
        <f t="shared" si="0"/>
        <v>2.8164024444247624E-2</v>
      </c>
      <c r="E8" s="85">
        <f t="shared" si="0"/>
        <v>7.5281197413869447E-2</v>
      </c>
      <c r="F8" s="86">
        <f t="shared" si="0"/>
        <v>0.74974598122506453</v>
      </c>
      <c r="G8" s="72"/>
      <c r="H8" s="87">
        <f t="shared" ref="H8:H18" si="1">O8</f>
        <v>225.82000000000002</v>
      </c>
      <c r="I8" s="88">
        <f t="shared" ref="I8:I18" si="2">P8+Q8+R8</f>
        <v>33.152362519755926</v>
      </c>
      <c r="J8" s="88">
        <f t="shared" ref="J8:J18" si="3">S8+T8</f>
        <v>6.3599999999999994</v>
      </c>
      <c r="K8" s="88">
        <f t="shared" ref="K8:K18" si="4">U8+V8</f>
        <v>17</v>
      </c>
      <c r="L8" s="89">
        <f t="shared" ref="L8:L18" si="5">W8+X8+Y8+Z8+AA8+AB8+AC8</f>
        <v>169.3076374802441</v>
      </c>
      <c r="M8" s="88"/>
      <c r="N8" s="90">
        <v>0</v>
      </c>
      <c r="O8" s="91">
        <f t="shared" ref="O8:O18" si="6">SUM(P8:AC8)</f>
        <v>225.82000000000002</v>
      </c>
      <c r="P8" s="92">
        <v>25.05</v>
      </c>
      <c r="Q8" s="93">
        <v>4.75</v>
      </c>
      <c r="R8" s="94">
        <v>3.3523625197559221</v>
      </c>
      <c r="S8" s="93">
        <v>0.76</v>
      </c>
      <c r="T8" s="93">
        <v>5.6</v>
      </c>
      <c r="U8" s="92">
        <v>8.6999999999999993</v>
      </c>
      <c r="V8" s="94">
        <v>8.3000000000000007</v>
      </c>
      <c r="W8" s="93">
        <v>59.6</v>
      </c>
      <c r="X8" s="93">
        <v>75</v>
      </c>
      <c r="Y8" s="93">
        <v>3</v>
      </c>
      <c r="Z8" s="93">
        <v>0.36</v>
      </c>
      <c r="AA8" s="93">
        <v>19.399999999999999</v>
      </c>
      <c r="AB8" s="93">
        <v>0.54763748024407766</v>
      </c>
      <c r="AC8" s="94">
        <v>11.4</v>
      </c>
    </row>
    <row r="9" spans="1:29" x14ac:dyDescent="0.25">
      <c r="A9" s="82">
        <v>1000</v>
      </c>
      <c r="B9" s="83">
        <f t="shared" si="0"/>
        <v>1</v>
      </c>
      <c r="C9" s="84">
        <f t="shared" si="0"/>
        <v>0.14275621496361174</v>
      </c>
      <c r="D9" s="85">
        <f t="shared" si="0"/>
        <v>4.8105337971795163E-2</v>
      </c>
      <c r="E9" s="85">
        <f t="shared" si="0"/>
        <v>0.12082444918265814</v>
      </c>
      <c r="F9" s="86">
        <f t="shared" si="0"/>
        <v>0.68831399788193504</v>
      </c>
      <c r="G9" s="72"/>
      <c r="H9" s="87">
        <f t="shared" si="1"/>
        <v>267.33</v>
      </c>
      <c r="I9" s="88">
        <f t="shared" si="2"/>
        <v>38.163018946222323</v>
      </c>
      <c r="J9" s="88">
        <f t="shared" si="3"/>
        <v>12.86</v>
      </c>
      <c r="K9" s="88">
        <f t="shared" si="4"/>
        <v>32.299999999999997</v>
      </c>
      <c r="L9" s="89">
        <f t="shared" si="5"/>
        <v>184.00698105377768</v>
      </c>
      <c r="M9" s="88"/>
      <c r="N9" s="82">
        <v>1000</v>
      </c>
      <c r="O9" s="87">
        <f t="shared" si="6"/>
        <v>267.33</v>
      </c>
      <c r="P9" s="95">
        <v>25.56</v>
      </c>
      <c r="Q9" s="88">
        <v>6.5</v>
      </c>
      <c r="R9" s="89">
        <v>6.1030189462223197</v>
      </c>
      <c r="S9" s="88">
        <v>1.46</v>
      </c>
      <c r="T9" s="88">
        <v>11.4</v>
      </c>
      <c r="U9" s="95">
        <v>10.5</v>
      </c>
      <c r="V9" s="96">
        <v>21.8</v>
      </c>
      <c r="W9" s="88">
        <v>59</v>
      </c>
      <c r="X9" s="88">
        <v>75</v>
      </c>
      <c r="Y9" s="88">
        <v>7.5</v>
      </c>
      <c r="Z9" s="88">
        <v>0.41</v>
      </c>
      <c r="AA9" s="88">
        <v>20</v>
      </c>
      <c r="AB9" s="88">
        <v>0.99698105377767987</v>
      </c>
      <c r="AC9" s="89">
        <v>21.1</v>
      </c>
    </row>
    <row r="10" spans="1:29" x14ac:dyDescent="0.25">
      <c r="A10" s="82">
        <v>1500</v>
      </c>
      <c r="B10" s="83">
        <f t="shared" si="0"/>
        <v>1</v>
      </c>
      <c r="C10" s="84">
        <f t="shared" si="0"/>
        <v>0.19464514871071006</v>
      </c>
      <c r="D10" s="85">
        <f t="shared" si="0"/>
        <v>4.5047305372832025E-2</v>
      </c>
      <c r="E10" s="85">
        <f t="shared" si="0"/>
        <v>0.10631164067988357</v>
      </c>
      <c r="F10" s="86">
        <f t="shared" si="0"/>
        <v>0.65399590523657436</v>
      </c>
      <c r="G10" s="72"/>
      <c r="H10" s="87">
        <f t="shared" si="1"/>
        <v>438.42800000000005</v>
      </c>
      <c r="I10" s="88">
        <f t="shared" si="2"/>
        <v>85.3378832589392</v>
      </c>
      <c r="J10" s="88">
        <f t="shared" si="3"/>
        <v>19.75</v>
      </c>
      <c r="K10" s="88">
        <f t="shared" si="4"/>
        <v>46.61</v>
      </c>
      <c r="L10" s="89">
        <f t="shared" si="5"/>
        <v>286.73011674106084</v>
      </c>
      <c r="M10" s="88"/>
      <c r="N10" s="82">
        <v>1500</v>
      </c>
      <c r="O10" s="87">
        <f t="shared" si="6"/>
        <v>438.42800000000005</v>
      </c>
      <c r="P10" s="95">
        <v>57.268000000000001</v>
      </c>
      <c r="Q10" s="88">
        <v>13.5</v>
      </c>
      <c r="R10" s="89">
        <v>14.5698832589392</v>
      </c>
      <c r="S10" s="88">
        <v>2.25</v>
      </c>
      <c r="T10" s="88">
        <v>17.5</v>
      </c>
      <c r="U10" s="95">
        <v>8.3000000000000007</v>
      </c>
      <c r="V10" s="96">
        <v>38.31</v>
      </c>
      <c r="W10" s="88">
        <v>103</v>
      </c>
      <c r="X10" s="88">
        <v>110</v>
      </c>
      <c r="Y10" s="88">
        <v>15.4</v>
      </c>
      <c r="Z10" s="88">
        <v>0.55000000000000004</v>
      </c>
      <c r="AA10" s="88">
        <v>17.8</v>
      </c>
      <c r="AB10" s="88">
        <v>2.3801167410607991</v>
      </c>
      <c r="AC10" s="89">
        <v>37.6</v>
      </c>
    </row>
    <row r="11" spans="1:29" x14ac:dyDescent="0.25">
      <c r="A11" s="82">
        <v>1700</v>
      </c>
      <c r="B11" s="83">
        <f t="shared" si="0"/>
        <v>1</v>
      </c>
      <c r="C11" s="84">
        <f t="shared" si="0"/>
        <v>0.20395011108442296</v>
      </c>
      <c r="D11" s="85">
        <f t="shared" si="0"/>
        <v>2.1955624782515042E-2</v>
      </c>
      <c r="E11" s="85">
        <f t="shared" si="0"/>
        <v>0.10121128767668065</v>
      </c>
      <c r="F11" s="86">
        <f t="shared" si="0"/>
        <v>0.67288297645638151</v>
      </c>
      <c r="G11" s="72"/>
      <c r="H11" s="87">
        <f t="shared" si="1"/>
        <v>603.4899999999999</v>
      </c>
      <c r="I11" s="88">
        <f t="shared" si="2"/>
        <v>123.08185253833838</v>
      </c>
      <c r="J11" s="88">
        <f t="shared" si="3"/>
        <v>13.25</v>
      </c>
      <c r="K11" s="88">
        <f t="shared" si="4"/>
        <v>61.08</v>
      </c>
      <c r="L11" s="89">
        <f t="shared" si="5"/>
        <v>406.07814746166162</v>
      </c>
      <c r="M11" s="88"/>
      <c r="N11" s="82">
        <v>1700</v>
      </c>
      <c r="O11" s="87">
        <f t="shared" si="6"/>
        <v>603.4899999999999</v>
      </c>
      <c r="P11" s="95">
        <v>81.459999999999994</v>
      </c>
      <c r="Q11" s="88">
        <v>18.8</v>
      </c>
      <c r="R11" s="89">
        <v>22.821852538338394</v>
      </c>
      <c r="S11" s="88">
        <v>1.2</v>
      </c>
      <c r="T11" s="88">
        <v>12.05</v>
      </c>
      <c r="U11" s="95">
        <v>9.3000000000000007</v>
      </c>
      <c r="V11" s="96">
        <v>51.78</v>
      </c>
      <c r="W11" s="88">
        <v>138</v>
      </c>
      <c r="X11" s="88">
        <v>165</v>
      </c>
      <c r="Y11" s="88">
        <v>27</v>
      </c>
      <c r="Z11" s="88">
        <v>0.55000000000000004</v>
      </c>
      <c r="AA11" s="88">
        <v>20.8</v>
      </c>
      <c r="AB11" s="88">
        <v>3.7281474616616062</v>
      </c>
      <c r="AC11" s="89">
        <v>51</v>
      </c>
    </row>
    <row r="12" spans="1:29" x14ac:dyDescent="0.25">
      <c r="A12" s="82">
        <v>1820</v>
      </c>
      <c r="B12" s="83">
        <f t="shared" si="0"/>
        <v>1</v>
      </c>
      <c r="C12" s="84">
        <f t="shared" si="0"/>
        <v>0.20788926660678309</v>
      </c>
      <c r="D12" s="85">
        <f t="shared" si="0"/>
        <v>3.1091206094466355E-2</v>
      </c>
      <c r="E12" s="85">
        <f t="shared" si="0"/>
        <v>7.1263734275553631E-2</v>
      </c>
      <c r="F12" s="86">
        <f t="shared" si="0"/>
        <v>0.68975579302319678</v>
      </c>
      <c r="G12" s="72"/>
      <c r="H12" s="87">
        <f t="shared" si="1"/>
        <v>1041.7079704657854</v>
      </c>
      <c r="I12" s="88">
        <f t="shared" si="2"/>
        <v>216.55990599857256</v>
      </c>
      <c r="J12" s="88">
        <f t="shared" si="3"/>
        <v>32.387957200000002</v>
      </c>
      <c r="K12" s="88">
        <f t="shared" si="4"/>
        <v>74.236000000000004</v>
      </c>
      <c r="L12" s="89">
        <f t="shared" si="5"/>
        <v>718.52410726721268</v>
      </c>
      <c r="M12" s="88"/>
      <c r="N12" s="82">
        <v>1820</v>
      </c>
      <c r="O12" s="87">
        <f t="shared" si="6"/>
        <v>1041.7079704657854</v>
      </c>
      <c r="P12" s="95">
        <v>133.02799999999999</v>
      </c>
      <c r="Q12" s="88">
        <v>36.457000000000001</v>
      </c>
      <c r="R12" s="89">
        <v>47.074905998572589</v>
      </c>
      <c r="S12" s="88">
        <v>10.796510200000002</v>
      </c>
      <c r="T12" s="88">
        <v>21.591446999999999</v>
      </c>
      <c r="U12" s="95">
        <v>10.984999999999999</v>
      </c>
      <c r="V12" s="96">
        <v>63.251000000000005</v>
      </c>
      <c r="W12" s="88">
        <v>381</v>
      </c>
      <c r="X12" s="88">
        <v>209.00001326578524</v>
      </c>
      <c r="Y12" s="88">
        <v>31</v>
      </c>
      <c r="Z12" s="88">
        <v>0.434</v>
      </c>
      <c r="AA12" s="88">
        <v>25.146999999999998</v>
      </c>
      <c r="AB12" s="88">
        <v>7.690094001427414</v>
      </c>
      <c r="AC12" s="89">
        <v>64.2530000000001</v>
      </c>
    </row>
    <row r="13" spans="1:29" x14ac:dyDescent="0.25">
      <c r="A13" s="82">
        <v>1870</v>
      </c>
      <c r="B13" s="83">
        <f t="shared" si="0"/>
        <v>1</v>
      </c>
      <c r="C13" s="84">
        <f t="shared" si="0"/>
        <v>0.24870166519528852</v>
      </c>
      <c r="D13" s="85">
        <f t="shared" si="0"/>
        <v>6.6175492988041512E-2</v>
      </c>
      <c r="E13" s="85">
        <f t="shared" si="0"/>
        <v>7.0913009315389519E-2</v>
      </c>
      <c r="F13" s="86">
        <f t="shared" si="0"/>
        <v>0.61420983250128047</v>
      </c>
      <c r="G13" s="72"/>
      <c r="H13" s="87">
        <f t="shared" si="1"/>
        <v>1275.7320676894062</v>
      </c>
      <c r="I13" s="88">
        <f t="shared" si="2"/>
        <v>317.27668957738388</v>
      </c>
      <c r="J13" s="88">
        <f t="shared" si="3"/>
        <v>84.422198500000007</v>
      </c>
      <c r="K13" s="88">
        <f t="shared" si="4"/>
        <v>90.465999999999994</v>
      </c>
      <c r="L13" s="89">
        <f t="shared" si="5"/>
        <v>783.56717961202241</v>
      </c>
      <c r="M13" s="88"/>
      <c r="N13" s="82">
        <v>1870</v>
      </c>
      <c r="O13" s="87">
        <f t="shared" si="6"/>
        <v>1275.7320676894062</v>
      </c>
      <c r="P13" s="95">
        <v>187.499</v>
      </c>
      <c r="Q13" s="88">
        <v>53.557000000000002</v>
      </c>
      <c r="R13" s="89">
        <v>76.22068957738388</v>
      </c>
      <c r="S13" s="88">
        <v>44.021629500000003</v>
      </c>
      <c r="T13" s="88">
        <v>40.400569000000004</v>
      </c>
      <c r="U13" s="95">
        <v>15.776999999999999</v>
      </c>
      <c r="V13" s="96">
        <v>74.688999999999993</v>
      </c>
      <c r="W13" s="88">
        <v>358</v>
      </c>
      <c r="X13" s="88">
        <v>253.00001676234464</v>
      </c>
      <c r="Y13" s="88">
        <v>34.436999999999998</v>
      </c>
      <c r="Z13" s="88">
        <v>2.0659999999999998</v>
      </c>
      <c r="AA13" s="88">
        <v>30.286000000000001</v>
      </c>
      <c r="AB13" s="88">
        <v>12.451310422616118</v>
      </c>
      <c r="AC13" s="89">
        <v>93.326852427061553</v>
      </c>
    </row>
    <row r="14" spans="1:29" x14ac:dyDescent="0.25">
      <c r="A14" s="97">
        <v>1913</v>
      </c>
      <c r="B14" s="83">
        <f t="shared" si="0"/>
        <v>1</v>
      </c>
      <c r="C14" s="84">
        <f t="shared" si="0"/>
        <v>0.26479892849296277</v>
      </c>
      <c r="D14" s="85">
        <f t="shared" si="0"/>
        <v>0.10390209901553032</v>
      </c>
      <c r="E14" s="85">
        <f t="shared" si="0"/>
        <v>6.9549490730833538E-2</v>
      </c>
      <c r="F14" s="86">
        <f t="shared" si="0"/>
        <v>0.56174948176067341</v>
      </c>
      <c r="G14" s="72"/>
      <c r="H14" s="87">
        <f t="shared" si="1"/>
        <v>1792.9247028219831</v>
      </c>
      <c r="I14" s="88">
        <f t="shared" si="2"/>
        <v>474.76454017582489</v>
      </c>
      <c r="J14" s="88">
        <f t="shared" si="3"/>
        <v>186.28863999999999</v>
      </c>
      <c r="K14" s="88">
        <f t="shared" si="4"/>
        <v>124.697</v>
      </c>
      <c r="L14" s="89">
        <f t="shared" si="5"/>
        <v>1007.1745226461584</v>
      </c>
      <c r="M14" s="88"/>
      <c r="N14" s="97">
        <v>1913</v>
      </c>
      <c r="O14" s="87">
        <f t="shared" si="6"/>
        <v>1792.9247028219831</v>
      </c>
      <c r="P14" s="95">
        <v>260.97500000000002</v>
      </c>
      <c r="Q14" s="88">
        <v>79.53</v>
      </c>
      <c r="R14" s="89">
        <v>134.2595401758249</v>
      </c>
      <c r="S14" s="88">
        <v>105.458</v>
      </c>
      <c r="T14" s="88">
        <v>80.830640000000002</v>
      </c>
      <c r="U14" s="95">
        <v>24.622</v>
      </c>
      <c r="V14" s="96">
        <v>100.075</v>
      </c>
      <c r="W14" s="88">
        <v>437.14</v>
      </c>
      <c r="X14" s="88">
        <v>303.7</v>
      </c>
      <c r="Y14" s="88">
        <v>51.671999999999997</v>
      </c>
      <c r="Z14" s="88">
        <v>5.9429999999999996</v>
      </c>
      <c r="AA14" s="88">
        <v>38.956000000000003</v>
      </c>
      <c r="AB14" s="88">
        <v>21.932459824175123</v>
      </c>
      <c r="AC14" s="89">
        <v>147.83106282198332</v>
      </c>
    </row>
    <row r="15" spans="1:29" x14ac:dyDescent="0.25">
      <c r="A15" s="97">
        <v>1950</v>
      </c>
      <c r="B15" s="83">
        <f t="shared" si="0"/>
        <v>1</v>
      </c>
      <c r="C15" s="84">
        <f t="shared" si="0"/>
        <v>0.21662583180107628</v>
      </c>
      <c r="D15" s="85">
        <f t="shared" si="0"/>
        <v>0.13124020071076498</v>
      </c>
      <c r="E15" s="85">
        <f t="shared" si="0"/>
        <v>9.016719231057424E-2</v>
      </c>
      <c r="F15" s="86">
        <f t="shared" si="0"/>
        <v>0.56196677517758431</v>
      </c>
      <c r="G15" s="72"/>
      <c r="H15" s="87">
        <f t="shared" si="1"/>
        <v>2527.9598949347428</v>
      </c>
      <c r="I15" s="88">
        <f t="shared" si="2"/>
        <v>547.62141500000007</v>
      </c>
      <c r="J15" s="88">
        <f t="shared" si="3"/>
        <v>331.76996399999996</v>
      </c>
      <c r="K15" s="88">
        <f t="shared" si="4"/>
        <v>227.93904599999999</v>
      </c>
      <c r="L15" s="89">
        <f t="shared" si="5"/>
        <v>1420.6294699347422</v>
      </c>
      <c r="M15" s="88"/>
      <c r="N15" s="97">
        <v>1950</v>
      </c>
      <c r="O15" s="87">
        <f t="shared" si="6"/>
        <v>2527.9598949347428</v>
      </c>
      <c r="P15" s="95">
        <v>305.62913600000002</v>
      </c>
      <c r="Q15" s="88">
        <v>87.636755000000008</v>
      </c>
      <c r="R15" s="89">
        <v>154.355524</v>
      </c>
      <c r="S15" s="88">
        <v>166.282422</v>
      </c>
      <c r="T15" s="88">
        <v>165.48754199999999</v>
      </c>
      <c r="U15" s="95">
        <v>43.912307999999996</v>
      </c>
      <c r="V15" s="96">
        <v>184.02673799999999</v>
      </c>
      <c r="W15" s="88">
        <v>546.81500000000005</v>
      </c>
      <c r="X15" s="88">
        <v>359</v>
      </c>
      <c r="Y15" s="88">
        <v>83.805000000000007</v>
      </c>
      <c r="Z15" s="88">
        <v>10.175647</v>
      </c>
      <c r="AA15" s="88">
        <v>59.835209999999989</v>
      </c>
      <c r="AB15" s="88">
        <v>25.215312999999998</v>
      </c>
      <c r="AC15" s="89">
        <v>335.78329993474222</v>
      </c>
    </row>
    <row r="16" spans="1:29" x14ac:dyDescent="0.25">
      <c r="A16" s="97">
        <v>1970</v>
      </c>
      <c r="B16" s="83">
        <f t="shared" si="0"/>
        <v>1</v>
      </c>
      <c r="C16" s="84">
        <f t="shared" si="0"/>
        <v>0.17833329838060089</v>
      </c>
      <c r="D16" s="85">
        <f t="shared" si="0"/>
        <v>0.13873724867373405</v>
      </c>
      <c r="E16" s="85">
        <f t="shared" si="0"/>
        <v>9.9128141815841175E-2</v>
      </c>
      <c r="F16" s="86">
        <f t="shared" si="0"/>
        <v>0.5838013111298237</v>
      </c>
      <c r="G16" s="72"/>
      <c r="H16" s="87">
        <f t="shared" si="1"/>
        <v>3691.1574281273156</v>
      </c>
      <c r="I16" s="88">
        <f t="shared" si="2"/>
        <v>658.25627899999995</v>
      </c>
      <c r="J16" s="88">
        <f t="shared" si="3"/>
        <v>512.10102600000005</v>
      </c>
      <c r="K16" s="88">
        <f t="shared" si="4"/>
        <v>365.89757700000013</v>
      </c>
      <c r="L16" s="89">
        <f t="shared" si="5"/>
        <v>2154.902546127315</v>
      </c>
      <c r="M16" s="88"/>
      <c r="N16" s="97">
        <v>1970</v>
      </c>
      <c r="O16" s="87">
        <f t="shared" si="6"/>
        <v>3691.1574281273156</v>
      </c>
      <c r="P16" s="95">
        <v>353.37092399999995</v>
      </c>
      <c r="Q16" s="88">
        <v>107.920563</v>
      </c>
      <c r="R16" s="89">
        <v>196.96479199999999</v>
      </c>
      <c r="S16" s="88">
        <v>226.801986</v>
      </c>
      <c r="T16" s="88">
        <v>285.29903999999999</v>
      </c>
      <c r="U16" s="95">
        <v>70.512935999999982</v>
      </c>
      <c r="V16" s="96">
        <v>295.38464100000016</v>
      </c>
      <c r="W16" s="88">
        <v>818.31500000000005</v>
      </c>
      <c r="X16" s="88">
        <v>541</v>
      </c>
      <c r="Y16" s="88">
        <v>104.344973</v>
      </c>
      <c r="Z16" s="88">
        <v>15.488209999999999</v>
      </c>
      <c r="AA16" s="88">
        <v>103.48725400000002</v>
      </c>
      <c r="AB16" s="88">
        <v>45.513320999999998</v>
      </c>
      <c r="AC16" s="89">
        <v>526.75378812731503</v>
      </c>
    </row>
    <row r="17" spans="1:29" x14ac:dyDescent="0.25">
      <c r="A17" s="97">
        <v>1990</v>
      </c>
      <c r="B17" s="83">
        <f t="shared" si="0"/>
        <v>1</v>
      </c>
      <c r="C17" s="84">
        <f t="shared" si="0"/>
        <v>0.13577825223010767</v>
      </c>
      <c r="D17" s="85">
        <f t="shared" si="0"/>
        <v>0.1364747859402296</v>
      </c>
      <c r="E17" s="85">
        <f t="shared" si="0"/>
        <v>0.11972032970654804</v>
      </c>
      <c r="F17" s="86">
        <f t="shared" si="0"/>
        <v>0.60802663212311459</v>
      </c>
      <c r="G17" s="72"/>
      <c r="H17" s="87">
        <f t="shared" si="1"/>
        <v>5306.4251540000005</v>
      </c>
      <c r="I17" s="88">
        <f t="shared" si="2"/>
        <v>720.49713300000008</v>
      </c>
      <c r="J17" s="88">
        <f t="shared" si="3"/>
        <v>724.19323699999995</v>
      </c>
      <c r="K17" s="88">
        <f t="shared" si="4"/>
        <v>635.286969</v>
      </c>
      <c r="L17" s="89">
        <f t="shared" si="5"/>
        <v>3226.447815</v>
      </c>
      <c r="M17" s="88"/>
      <c r="N17" s="97">
        <v>1990</v>
      </c>
      <c r="O17" s="87">
        <f t="shared" si="6"/>
        <v>5306.4251540000005</v>
      </c>
      <c r="P17" s="95">
        <v>375.89822999999996</v>
      </c>
      <c r="Q17" s="88">
        <v>130.08683800000009</v>
      </c>
      <c r="R17" s="89">
        <v>214.51206499999998</v>
      </c>
      <c r="S17" s="88">
        <v>281.16157699999997</v>
      </c>
      <c r="T17" s="88">
        <v>443.03165999999999</v>
      </c>
      <c r="U17" s="95">
        <v>119.693926</v>
      </c>
      <c r="V17" s="96">
        <v>515.59304299999997</v>
      </c>
      <c r="W17" s="88">
        <v>1145.1952290000002</v>
      </c>
      <c r="X17" s="88">
        <v>873.78544899999997</v>
      </c>
      <c r="Y17" s="88">
        <v>122.25118399999999</v>
      </c>
      <c r="Z17" s="88">
        <v>20.494135999999997</v>
      </c>
      <c r="AA17" s="88">
        <v>187.22896799999998</v>
      </c>
      <c r="AB17" s="88">
        <v>66.627288000000007</v>
      </c>
      <c r="AC17" s="89">
        <v>810.86556100000007</v>
      </c>
    </row>
    <row r="18" spans="1:29" ht="13.8" thickBot="1" x14ac:dyDescent="0.3">
      <c r="A18" s="98">
        <v>2012</v>
      </c>
      <c r="B18" s="99">
        <f t="shared" si="0"/>
        <v>1</v>
      </c>
      <c r="C18" s="100">
        <f t="shared" si="0"/>
        <v>0.10495763609005229</v>
      </c>
      <c r="D18" s="101">
        <f t="shared" si="0"/>
        <v>0.13524538692894522</v>
      </c>
      <c r="E18" s="101">
        <f t="shared" si="0"/>
        <v>0.15174073095864968</v>
      </c>
      <c r="F18" s="102">
        <f t="shared" si="0"/>
        <v>0.60805624602235275</v>
      </c>
      <c r="G18" s="72"/>
      <c r="H18" s="103">
        <f t="shared" si="1"/>
        <v>7052.1353050000007</v>
      </c>
      <c r="I18" s="104">
        <f t="shared" si="2"/>
        <v>740.17545099999995</v>
      </c>
      <c r="J18" s="104">
        <f t="shared" si="3"/>
        <v>953.76876800000014</v>
      </c>
      <c r="K18" s="104">
        <f t="shared" si="4"/>
        <v>1070.096166</v>
      </c>
      <c r="L18" s="105">
        <f t="shared" si="5"/>
        <v>4288.0949200000005</v>
      </c>
      <c r="M18" s="88"/>
      <c r="N18" s="98">
        <v>2012</v>
      </c>
      <c r="O18" s="103">
        <f t="shared" si="6"/>
        <v>7052.1353050000007</v>
      </c>
      <c r="P18" s="106">
        <v>413.57516700000008</v>
      </c>
      <c r="Q18" s="104">
        <v>125.91007099999993</v>
      </c>
      <c r="R18" s="105">
        <v>200.690213</v>
      </c>
      <c r="S18" s="104">
        <v>350.594539</v>
      </c>
      <c r="T18" s="104">
        <v>603.17422900000008</v>
      </c>
      <c r="U18" s="106">
        <v>170.78379100000001</v>
      </c>
      <c r="V18" s="107">
        <v>899.31237499999997</v>
      </c>
      <c r="W18" s="104">
        <v>1353.6006869999999</v>
      </c>
      <c r="X18" s="104">
        <v>1258.3509709999998</v>
      </c>
      <c r="Y18" s="104">
        <v>126.43465300000001</v>
      </c>
      <c r="Z18" s="104">
        <v>27.379944999999999</v>
      </c>
      <c r="AA18" s="104">
        <v>300.25903099999994</v>
      </c>
      <c r="AB18" s="104">
        <v>78.989851000000016</v>
      </c>
      <c r="AC18" s="105">
        <v>1143.0797820000007</v>
      </c>
    </row>
    <row r="19" spans="1:29" ht="14.4" thickTop="1" thickBot="1" x14ac:dyDescent="0.3"/>
    <row r="20" spans="1:29" ht="100.05" customHeight="1" thickTop="1" thickBot="1" x14ac:dyDescent="0.3">
      <c r="A20" s="149" t="s">
        <v>78</v>
      </c>
      <c r="B20" s="150"/>
      <c r="C20" s="150"/>
      <c r="D20" s="150"/>
      <c r="E20" s="150"/>
      <c r="F20" s="150"/>
      <c r="G20" s="151"/>
      <c r="H20" s="151"/>
      <c r="I20" s="151"/>
      <c r="J20" s="151"/>
      <c r="K20" s="151"/>
      <c r="L20" s="152"/>
      <c r="M20" s="108"/>
    </row>
    <row r="21" spans="1:29" ht="13.8" thickTop="1" x14ac:dyDescent="0.25"/>
    <row r="22" spans="1:29" x14ac:dyDescent="0.25">
      <c r="W22" s="61">
        <f>W13/X13</f>
        <v>1.4150196690946744</v>
      </c>
    </row>
    <row r="23" spans="1:29" x14ac:dyDescent="0.25">
      <c r="W23" s="61">
        <f t="shared" ref="W23:W28" si="7">W14/X14</f>
        <v>1.439380968060586</v>
      </c>
    </row>
    <row r="24" spans="1:29" x14ac:dyDescent="0.25">
      <c r="W24" s="61">
        <f t="shared" si="7"/>
        <v>1.5231615598885795</v>
      </c>
    </row>
    <row r="25" spans="1:29" x14ac:dyDescent="0.25">
      <c r="W25" s="61">
        <f t="shared" si="7"/>
        <v>1.5125970425138633</v>
      </c>
    </row>
    <row r="26" spans="1:29" x14ac:dyDescent="0.25">
      <c r="W26" s="61">
        <f t="shared" si="7"/>
        <v>1.3106137557115582</v>
      </c>
    </row>
    <row r="27" spans="1:29" x14ac:dyDescent="0.25">
      <c r="W27" s="61">
        <f t="shared" si="7"/>
        <v>1.0756940775627215</v>
      </c>
    </row>
    <row r="28" spans="1:29" x14ac:dyDescent="0.25">
      <c r="W28" s="61" t="e">
        <f t="shared" si="7"/>
        <v>#DIV/0!</v>
      </c>
    </row>
  </sheetData>
  <mergeCells count="3">
    <mergeCell ref="A4:L4"/>
    <mergeCell ref="N4:AC4"/>
    <mergeCell ref="A20:L20"/>
  </mergeCells>
  <printOptions horizontalCentered="1" verticalCentered="1"/>
  <pageMargins left="0.78740157480314965" right="0.78740157480314965" top="0.98425196850393704" bottom="0.98425196850393704" header="0.51181102362204722" footer="0.51181102362204722"/>
  <pageSetup paperSize="9" scale="38" orientation="landscape"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22"/>
  <sheetViews>
    <sheetView workbookViewId="0">
      <pane xSplit="1" ySplit="7" topLeftCell="B8" activePane="bottomRight" state="frozen"/>
      <selection pane="topRight"/>
      <selection pane="bottomLeft"/>
      <selection pane="bottomRight"/>
    </sheetView>
  </sheetViews>
  <sheetFormatPr baseColWidth="10" defaultColWidth="11.44140625" defaultRowHeight="13.2" x14ac:dyDescent="0.25"/>
  <cols>
    <col min="1" max="1" width="8.6640625" style="61" customWidth="1"/>
    <col min="2" max="2" width="11.77734375" style="61" customWidth="1"/>
    <col min="3" max="6" width="9.77734375" style="61" customWidth="1"/>
    <col min="7" max="9" width="10.77734375" style="61" customWidth="1"/>
    <col min="10" max="10" width="15.77734375" style="61" customWidth="1"/>
    <col min="11" max="16" width="11.44140625" style="61"/>
    <col min="17" max="17" width="15.77734375" style="61" customWidth="1"/>
    <col min="18" max="256" width="11.44140625" style="61"/>
    <col min="257" max="257" width="8.6640625" style="61" customWidth="1"/>
    <col min="258" max="258" width="11.77734375" style="61" customWidth="1"/>
    <col min="259" max="262" width="9.77734375" style="61" customWidth="1"/>
    <col min="263" max="265" width="10.77734375" style="61" customWidth="1"/>
    <col min="266" max="266" width="15.77734375" style="61" customWidth="1"/>
    <col min="267" max="272" width="11.44140625" style="61"/>
    <col min="273" max="273" width="15.77734375" style="61" customWidth="1"/>
    <col min="274" max="512" width="11.44140625" style="61"/>
    <col min="513" max="513" width="8.6640625" style="61" customWidth="1"/>
    <col min="514" max="514" width="11.77734375" style="61" customWidth="1"/>
    <col min="515" max="518" width="9.77734375" style="61" customWidth="1"/>
    <col min="519" max="521" width="10.77734375" style="61" customWidth="1"/>
    <col min="522" max="522" width="15.77734375" style="61" customWidth="1"/>
    <col min="523" max="528" width="11.44140625" style="61"/>
    <col min="529" max="529" width="15.77734375" style="61" customWidth="1"/>
    <col min="530" max="768" width="11.44140625" style="61"/>
    <col min="769" max="769" width="8.6640625" style="61" customWidth="1"/>
    <col min="770" max="770" width="11.77734375" style="61" customWidth="1"/>
    <col min="771" max="774" width="9.77734375" style="61" customWidth="1"/>
    <col min="775" max="777" width="10.77734375" style="61" customWidth="1"/>
    <col min="778" max="778" width="15.77734375" style="61" customWidth="1"/>
    <col min="779" max="784" width="11.44140625" style="61"/>
    <col min="785" max="785" width="15.77734375" style="61" customWidth="1"/>
    <col min="786" max="1024" width="11.44140625" style="61"/>
    <col min="1025" max="1025" width="8.6640625" style="61" customWidth="1"/>
    <col min="1026" max="1026" width="11.77734375" style="61" customWidth="1"/>
    <col min="1027" max="1030" width="9.77734375" style="61" customWidth="1"/>
    <col min="1031" max="1033" width="10.77734375" style="61" customWidth="1"/>
    <col min="1034" max="1034" width="15.77734375" style="61" customWidth="1"/>
    <col min="1035" max="1040" width="11.44140625" style="61"/>
    <col min="1041" max="1041" width="15.77734375" style="61" customWidth="1"/>
    <col min="1042" max="1280" width="11.44140625" style="61"/>
    <col min="1281" max="1281" width="8.6640625" style="61" customWidth="1"/>
    <col min="1282" max="1282" width="11.77734375" style="61" customWidth="1"/>
    <col min="1283" max="1286" width="9.77734375" style="61" customWidth="1"/>
    <col min="1287" max="1289" width="10.77734375" style="61" customWidth="1"/>
    <col min="1290" max="1290" width="15.77734375" style="61" customWidth="1"/>
    <col min="1291" max="1296" width="11.44140625" style="61"/>
    <col min="1297" max="1297" width="15.77734375" style="61" customWidth="1"/>
    <col min="1298" max="1536" width="11.44140625" style="61"/>
    <col min="1537" max="1537" width="8.6640625" style="61" customWidth="1"/>
    <col min="1538" max="1538" width="11.77734375" style="61" customWidth="1"/>
    <col min="1539" max="1542" width="9.77734375" style="61" customWidth="1"/>
    <col min="1543" max="1545" width="10.77734375" style="61" customWidth="1"/>
    <col min="1546" max="1546" width="15.77734375" style="61" customWidth="1"/>
    <col min="1547" max="1552" width="11.44140625" style="61"/>
    <col min="1553" max="1553" width="15.77734375" style="61" customWidth="1"/>
    <col min="1554" max="1792" width="11.44140625" style="61"/>
    <col min="1793" max="1793" width="8.6640625" style="61" customWidth="1"/>
    <col min="1794" max="1794" width="11.77734375" style="61" customWidth="1"/>
    <col min="1795" max="1798" width="9.77734375" style="61" customWidth="1"/>
    <col min="1799" max="1801" width="10.77734375" style="61" customWidth="1"/>
    <col min="1802" max="1802" width="15.77734375" style="61" customWidth="1"/>
    <col min="1803" max="1808" width="11.44140625" style="61"/>
    <col min="1809" max="1809" width="15.77734375" style="61" customWidth="1"/>
    <col min="1810" max="2048" width="11.44140625" style="61"/>
    <col min="2049" max="2049" width="8.6640625" style="61" customWidth="1"/>
    <col min="2050" max="2050" width="11.77734375" style="61" customWidth="1"/>
    <col min="2051" max="2054" width="9.77734375" style="61" customWidth="1"/>
    <col min="2055" max="2057" width="10.77734375" style="61" customWidth="1"/>
    <col min="2058" max="2058" width="15.77734375" style="61" customWidth="1"/>
    <col min="2059" max="2064" width="11.44140625" style="61"/>
    <col min="2065" max="2065" width="15.77734375" style="61" customWidth="1"/>
    <col min="2066" max="2304" width="11.44140625" style="61"/>
    <col min="2305" max="2305" width="8.6640625" style="61" customWidth="1"/>
    <col min="2306" max="2306" width="11.77734375" style="61" customWidth="1"/>
    <col min="2307" max="2310" width="9.77734375" style="61" customWidth="1"/>
    <col min="2311" max="2313" width="10.77734375" style="61" customWidth="1"/>
    <col min="2314" max="2314" width="15.77734375" style="61" customWidth="1"/>
    <col min="2315" max="2320" width="11.44140625" style="61"/>
    <col min="2321" max="2321" width="15.77734375" style="61" customWidth="1"/>
    <col min="2322" max="2560" width="11.44140625" style="61"/>
    <col min="2561" max="2561" width="8.6640625" style="61" customWidth="1"/>
    <col min="2562" max="2562" width="11.77734375" style="61" customWidth="1"/>
    <col min="2563" max="2566" width="9.77734375" style="61" customWidth="1"/>
    <col min="2567" max="2569" width="10.77734375" style="61" customWidth="1"/>
    <col min="2570" max="2570" width="15.77734375" style="61" customWidth="1"/>
    <col min="2571" max="2576" width="11.44140625" style="61"/>
    <col min="2577" max="2577" width="15.77734375" style="61" customWidth="1"/>
    <col min="2578" max="2816" width="11.44140625" style="61"/>
    <col min="2817" max="2817" width="8.6640625" style="61" customWidth="1"/>
    <col min="2818" max="2818" width="11.77734375" style="61" customWidth="1"/>
    <col min="2819" max="2822" width="9.77734375" style="61" customWidth="1"/>
    <col min="2823" max="2825" width="10.77734375" style="61" customWidth="1"/>
    <col min="2826" max="2826" width="15.77734375" style="61" customWidth="1"/>
    <col min="2827" max="2832" width="11.44140625" style="61"/>
    <col min="2833" max="2833" width="15.77734375" style="61" customWidth="1"/>
    <col min="2834" max="3072" width="11.44140625" style="61"/>
    <col min="3073" max="3073" width="8.6640625" style="61" customWidth="1"/>
    <col min="3074" max="3074" width="11.77734375" style="61" customWidth="1"/>
    <col min="3075" max="3078" width="9.77734375" style="61" customWidth="1"/>
    <col min="3079" max="3081" width="10.77734375" style="61" customWidth="1"/>
    <col min="3082" max="3082" width="15.77734375" style="61" customWidth="1"/>
    <col min="3083" max="3088" width="11.44140625" style="61"/>
    <col min="3089" max="3089" width="15.77734375" style="61" customWidth="1"/>
    <col min="3090" max="3328" width="11.44140625" style="61"/>
    <col min="3329" max="3329" width="8.6640625" style="61" customWidth="1"/>
    <col min="3330" max="3330" width="11.77734375" style="61" customWidth="1"/>
    <col min="3331" max="3334" width="9.77734375" style="61" customWidth="1"/>
    <col min="3335" max="3337" width="10.77734375" style="61" customWidth="1"/>
    <col min="3338" max="3338" width="15.77734375" style="61" customWidth="1"/>
    <col min="3339" max="3344" width="11.44140625" style="61"/>
    <col min="3345" max="3345" width="15.77734375" style="61" customWidth="1"/>
    <col min="3346" max="3584" width="11.44140625" style="61"/>
    <col min="3585" max="3585" width="8.6640625" style="61" customWidth="1"/>
    <col min="3586" max="3586" width="11.77734375" style="61" customWidth="1"/>
    <col min="3587" max="3590" width="9.77734375" style="61" customWidth="1"/>
    <col min="3591" max="3593" width="10.77734375" style="61" customWidth="1"/>
    <col min="3594" max="3594" width="15.77734375" style="61" customWidth="1"/>
    <col min="3595" max="3600" width="11.44140625" style="61"/>
    <col min="3601" max="3601" width="15.77734375" style="61" customWidth="1"/>
    <col min="3602" max="3840" width="11.44140625" style="61"/>
    <col min="3841" max="3841" width="8.6640625" style="61" customWidth="1"/>
    <col min="3842" max="3842" width="11.77734375" style="61" customWidth="1"/>
    <col min="3843" max="3846" width="9.77734375" style="61" customWidth="1"/>
    <col min="3847" max="3849" width="10.77734375" style="61" customWidth="1"/>
    <col min="3850" max="3850" width="15.77734375" style="61" customWidth="1"/>
    <col min="3851" max="3856" width="11.44140625" style="61"/>
    <col min="3857" max="3857" width="15.77734375" style="61" customWidth="1"/>
    <col min="3858" max="4096" width="11.44140625" style="61"/>
    <col min="4097" max="4097" width="8.6640625" style="61" customWidth="1"/>
    <col min="4098" max="4098" width="11.77734375" style="61" customWidth="1"/>
    <col min="4099" max="4102" width="9.77734375" style="61" customWidth="1"/>
    <col min="4103" max="4105" width="10.77734375" style="61" customWidth="1"/>
    <col min="4106" max="4106" width="15.77734375" style="61" customWidth="1"/>
    <col min="4107" max="4112" width="11.44140625" style="61"/>
    <col min="4113" max="4113" width="15.77734375" style="61" customWidth="1"/>
    <col min="4114" max="4352" width="11.44140625" style="61"/>
    <col min="4353" max="4353" width="8.6640625" style="61" customWidth="1"/>
    <col min="4354" max="4354" width="11.77734375" style="61" customWidth="1"/>
    <col min="4355" max="4358" width="9.77734375" style="61" customWidth="1"/>
    <col min="4359" max="4361" width="10.77734375" style="61" customWidth="1"/>
    <col min="4362" max="4362" width="15.77734375" style="61" customWidth="1"/>
    <col min="4363" max="4368" width="11.44140625" style="61"/>
    <col min="4369" max="4369" width="15.77734375" style="61" customWidth="1"/>
    <col min="4370" max="4608" width="11.44140625" style="61"/>
    <col min="4609" max="4609" width="8.6640625" style="61" customWidth="1"/>
    <col min="4610" max="4610" width="11.77734375" style="61" customWidth="1"/>
    <col min="4611" max="4614" width="9.77734375" style="61" customWidth="1"/>
    <col min="4615" max="4617" width="10.77734375" style="61" customWidth="1"/>
    <col min="4618" max="4618" width="15.77734375" style="61" customWidth="1"/>
    <col min="4619" max="4624" width="11.44140625" style="61"/>
    <col min="4625" max="4625" width="15.77734375" style="61" customWidth="1"/>
    <col min="4626" max="4864" width="11.44140625" style="61"/>
    <col min="4865" max="4865" width="8.6640625" style="61" customWidth="1"/>
    <col min="4866" max="4866" width="11.77734375" style="61" customWidth="1"/>
    <col min="4867" max="4870" width="9.77734375" style="61" customWidth="1"/>
    <col min="4871" max="4873" width="10.77734375" style="61" customWidth="1"/>
    <col min="4874" max="4874" width="15.77734375" style="61" customWidth="1"/>
    <col min="4875" max="4880" width="11.44140625" style="61"/>
    <col min="4881" max="4881" width="15.77734375" style="61" customWidth="1"/>
    <col min="4882" max="5120" width="11.44140625" style="61"/>
    <col min="5121" max="5121" width="8.6640625" style="61" customWidth="1"/>
    <col min="5122" max="5122" width="11.77734375" style="61" customWidth="1"/>
    <col min="5123" max="5126" width="9.77734375" style="61" customWidth="1"/>
    <col min="5127" max="5129" width="10.77734375" style="61" customWidth="1"/>
    <col min="5130" max="5130" width="15.77734375" style="61" customWidth="1"/>
    <col min="5131" max="5136" width="11.44140625" style="61"/>
    <col min="5137" max="5137" width="15.77734375" style="61" customWidth="1"/>
    <col min="5138" max="5376" width="11.44140625" style="61"/>
    <col min="5377" max="5377" width="8.6640625" style="61" customWidth="1"/>
    <col min="5378" max="5378" width="11.77734375" style="61" customWidth="1"/>
    <col min="5379" max="5382" width="9.77734375" style="61" customWidth="1"/>
    <col min="5383" max="5385" width="10.77734375" style="61" customWidth="1"/>
    <col min="5386" max="5386" width="15.77734375" style="61" customWidth="1"/>
    <col min="5387" max="5392" width="11.44140625" style="61"/>
    <col min="5393" max="5393" width="15.77734375" style="61" customWidth="1"/>
    <col min="5394" max="5632" width="11.44140625" style="61"/>
    <col min="5633" max="5633" width="8.6640625" style="61" customWidth="1"/>
    <col min="5634" max="5634" width="11.77734375" style="61" customWidth="1"/>
    <col min="5635" max="5638" width="9.77734375" style="61" customWidth="1"/>
    <col min="5639" max="5641" width="10.77734375" style="61" customWidth="1"/>
    <col min="5642" max="5642" width="15.77734375" style="61" customWidth="1"/>
    <col min="5643" max="5648" width="11.44140625" style="61"/>
    <col min="5649" max="5649" width="15.77734375" style="61" customWidth="1"/>
    <col min="5650" max="5888" width="11.44140625" style="61"/>
    <col min="5889" max="5889" width="8.6640625" style="61" customWidth="1"/>
    <col min="5890" max="5890" width="11.77734375" style="61" customWidth="1"/>
    <col min="5891" max="5894" width="9.77734375" style="61" customWidth="1"/>
    <col min="5895" max="5897" width="10.77734375" style="61" customWidth="1"/>
    <col min="5898" max="5898" width="15.77734375" style="61" customWidth="1"/>
    <col min="5899" max="5904" width="11.44140625" style="61"/>
    <col min="5905" max="5905" width="15.77734375" style="61" customWidth="1"/>
    <col min="5906" max="6144" width="11.44140625" style="61"/>
    <col min="6145" max="6145" width="8.6640625" style="61" customWidth="1"/>
    <col min="6146" max="6146" width="11.77734375" style="61" customWidth="1"/>
    <col min="6147" max="6150" width="9.77734375" style="61" customWidth="1"/>
    <col min="6151" max="6153" width="10.77734375" style="61" customWidth="1"/>
    <col min="6154" max="6154" width="15.77734375" style="61" customWidth="1"/>
    <col min="6155" max="6160" width="11.44140625" style="61"/>
    <col min="6161" max="6161" width="15.77734375" style="61" customWidth="1"/>
    <col min="6162" max="6400" width="11.44140625" style="61"/>
    <col min="6401" max="6401" width="8.6640625" style="61" customWidth="1"/>
    <col min="6402" max="6402" width="11.77734375" style="61" customWidth="1"/>
    <col min="6403" max="6406" width="9.77734375" style="61" customWidth="1"/>
    <col min="6407" max="6409" width="10.77734375" style="61" customWidth="1"/>
    <col min="6410" max="6410" width="15.77734375" style="61" customWidth="1"/>
    <col min="6411" max="6416" width="11.44140625" style="61"/>
    <col min="6417" max="6417" width="15.77734375" style="61" customWidth="1"/>
    <col min="6418" max="6656" width="11.44140625" style="61"/>
    <col min="6657" max="6657" width="8.6640625" style="61" customWidth="1"/>
    <col min="6658" max="6658" width="11.77734375" style="61" customWidth="1"/>
    <col min="6659" max="6662" width="9.77734375" style="61" customWidth="1"/>
    <col min="6663" max="6665" width="10.77734375" style="61" customWidth="1"/>
    <col min="6666" max="6666" width="15.77734375" style="61" customWidth="1"/>
    <col min="6667" max="6672" width="11.44140625" style="61"/>
    <col min="6673" max="6673" width="15.77734375" style="61" customWidth="1"/>
    <col min="6674" max="6912" width="11.44140625" style="61"/>
    <col min="6913" max="6913" width="8.6640625" style="61" customWidth="1"/>
    <col min="6914" max="6914" width="11.77734375" style="61" customWidth="1"/>
    <col min="6915" max="6918" width="9.77734375" style="61" customWidth="1"/>
    <col min="6919" max="6921" width="10.77734375" style="61" customWidth="1"/>
    <col min="6922" max="6922" width="15.77734375" style="61" customWidth="1"/>
    <col min="6923" max="6928" width="11.44140625" style="61"/>
    <col min="6929" max="6929" width="15.77734375" style="61" customWidth="1"/>
    <col min="6930" max="7168" width="11.44140625" style="61"/>
    <col min="7169" max="7169" width="8.6640625" style="61" customWidth="1"/>
    <col min="7170" max="7170" width="11.77734375" style="61" customWidth="1"/>
    <col min="7171" max="7174" width="9.77734375" style="61" customWidth="1"/>
    <col min="7175" max="7177" width="10.77734375" style="61" customWidth="1"/>
    <col min="7178" max="7178" width="15.77734375" style="61" customWidth="1"/>
    <col min="7179" max="7184" width="11.44140625" style="61"/>
    <col min="7185" max="7185" width="15.77734375" style="61" customWidth="1"/>
    <col min="7186" max="7424" width="11.44140625" style="61"/>
    <col min="7425" max="7425" width="8.6640625" style="61" customWidth="1"/>
    <col min="7426" max="7426" width="11.77734375" style="61" customWidth="1"/>
    <col min="7427" max="7430" width="9.77734375" style="61" customWidth="1"/>
    <col min="7431" max="7433" width="10.77734375" style="61" customWidth="1"/>
    <col min="7434" max="7434" width="15.77734375" style="61" customWidth="1"/>
    <col min="7435" max="7440" width="11.44140625" style="61"/>
    <col min="7441" max="7441" width="15.77734375" style="61" customWidth="1"/>
    <col min="7442" max="7680" width="11.44140625" style="61"/>
    <col min="7681" max="7681" width="8.6640625" style="61" customWidth="1"/>
    <col min="7682" max="7682" width="11.77734375" style="61" customWidth="1"/>
    <col min="7683" max="7686" width="9.77734375" style="61" customWidth="1"/>
    <col min="7687" max="7689" width="10.77734375" style="61" customWidth="1"/>
    <col min="7690" max="7690" width="15.77734375" style="61" customWidth="1"/>
    <col min="7691" max="7696" width="11.44140625" style="61"/>
    <col min="7697" max="7697" width="15.77734375" style="61" customWidth="1"/>
    <col min="7698" max="7936" width="11.44140625" style="61"/>
    <col min="7937" max="7937" width="8.6640625" style="61" customWidth="1"/>
    <col min="7938" max="7938" width="11.77734375" style="61" customWidth="1"/>
    <col min="7939" max="7942" width="9.77734375" style="61" customWidth="1"/>
    <col min="7943" max="7945" width="10.77734375" style="61" customWidth="1"/>
    <col min="7946" max="7946" width="15.77734375" style="61" customWidth="1"/>
    <col min="7947" max="7952" width="11.44140625" style="61"/>
    <col min="7953" max="7953" width="15.77734375" style="61" customWidth="1"/>
    <col min="7954" max="8192" width="11.44140625" style="61"/>
    <col min="8193" max="8193" width="8.6640625" style="61" customWidth="1"/>
    <col min="8194" max="8194" width="11.77734375" style="61" customWidth="1"/>
    <col min="8195" max="8198" width="9.77734375" style="61" customWidth="1"/>
    <col min="8199" max="8201" width="10.77734375" style="61" customWidth="1"/>
    <col min="8202" max="8202" width="15.77734375" style="61" customWidth="1"/>
    <col min="8203" max="8208" width="11.44140625" style="61"/>
    <col min="8209" max="8209" width="15.77734375" style="61" customWidth="1"/>
    <col min="8210" max="8448" width="11.44140625" style="61"/>
    <col min="8449" max="8449" width="8.6640625" style="61" customWidth="1"/>
    <col min="8450" max="8450" width="11.77734375" style="61" customWidth="1"/>
    <col min="8451" max="8454" width="9.77734375" style="61" customWidth="1"/>
    <col min="8455" max="8457" width="10.77734375" style="61" customWidth="1"/>
    <col min="8458" max="8458" width="15.77734375" style="61" customWidth="1"/>
    <col min="8459" max="8464" width="11.44140625" style="61"/>
    <col min="8465" max="8465" width="15.77734375" style="61" customWidth="1"/>
    <col min="8466" max="8704" width="11.44140625" style="61"/>
    <col min="8705" max="8705" width="8.6640625" style="61" customWidth="1"/>
    <col min="8706" max="8706" width="11.77734375" style="61" customWidth="1"/>
    <col min="8707" max="8710" width="9.77734375" style="61" customWidth="1"/>
    <col min="8711" max="8713" width="10.77734375" style="61" customWidth="1"/>
    <col min="8714" max="8714" width="15.77734375" style="61" customWidth="1"/>
    <col min="8715" max="8720" width="11.44140625" style="61"/>
    <col min="8721" max="8721" width="15.77734375" style="61" customWidth="1"/>
    <col min="8722" max="8960" width="11.44140625" style="61"/>
    <col min="8961" max="8961" width="8.6640625" style="61" customWidth="1"/>
    <col min="8962" max="8962" width="11.77734375" style="61" customWidth="1"/>
    <col min="8963" max="8966" width="9.77734375" style="61" customWidth="1"/>
    <col min="8967" max="8969" width="10.77734375" style="61" customWidth="1"/>
    <col min="8970" max="8970" width="15.77734375" style="61" customWidth="1"/>
    <col min="8971" max="8976" width="11.44140625" style="61"/>
    <col min="8977" max="8977" width="15.77734375" style="61" customWidth="1"/>
    <col min="8978" max="9216" width="11.44140625" style="61"/>
    <col min="9217" max="9217" width="8.6640625" style="61" customWidth="1"/>
    <col min="9218" max="9218" width="11.77734375" style="61" customWidth="1"/>
    <col min="9219" max="9222" width="9.77734375" style="61" customWidth="1"/>
    <col min="9223" max="9225" width="10.77734375" style="61" customWidth="1"/>
    <col min="9226" max="9226" width="15.77734375" style="61" customWidth="1"/>
    <col min="9227" max="9232" width="11.44140625" style="61"/>
    <col min="9233" max="9233" width="15.77734375" style="61" customWidth="1"/>
    <col min="9234" max="9472" width="11.44140625" style="61"/>
    <col min="9473" max="9473" width="8.6640625" style="61" customWidth="1"/>
    <col min="9474" max="9474" width="11.77734375" style="61" customWidth="1"/>
    <col min="9475" max="9478" width="9.77734375" style="61" customWidth="1"/>
    <col min="9479" max="9481" width="10.77734375" style="61" customWidth="1"/>
    <col min="9482" max="9482" width="15.77734375" style="61" customWidth="1"/>
    <col min="9483" max="9488" width="11.44140625" style="61"/>
    <col min="9489" max="9489" width="15.77734375" style="61" customWidth="1"/>
    <col min="9490" max="9728" width="11.44140625" style="61"/>
    <col min="9729" max="9729" width="8.6640625" style="61" customWidth="1"/>
    <col min="9730" max="9730" width="11.77734375" style="61" customWidth="1"/>
    <col min="9731" max="9734" width="9.77734375" style="61" customWidth="1"/>
    <col min="9735" max="9737" width="10.77734375" style="61" customWidth="1"/>
    <col min="9738" max="9738" width="15.77734375" style="61" customWidth="1"/>
    <col min="9739" max="9744" width="11.44140625" style="61"/>
    <col min="9745" max="9745" width="15.77734375" style="61" customWidth="1"/>
    <col min="9746" max="9984" width="11.44140625" style="61"/>
    <col min="9985" max="9985" width="8.6640625" style="61" customWidth="1"/>
    <col min="9986" max="9986" width="11.77734375" style="61" customWidth="1"/>
    <col min="9987" max="9990" width="9.77734375" style="61" customWidth="1"/>
    <col min="9991" max="9993" width="10.77734375" style="61" customWidth="1"/>
    <col min="9994" max="9994" width="15.77734375" style="61" customWidth="1"/>
    <col min="9995" max="10000" width="11.44140625" style="61"/>
    <col min="10001" max="10001" width="15.77734375" style="61" customWidth="1"/>
    <col min="10002" max="10240" width="11.44140625" style="61"/>
    <col min="10241" max="10241" width="8.6640625" style="61" customWidth="1"/>
    <col min="10242" max="10242" width="11.77734375" style="61" customWidth="1"/>
    <col min="10243" max="10246" width="9.77734375" style="61" customWidth="1"/>
    <col min="10247" max="10249" width="10.77734375" style="61" customWidth="1"/>
    <col min="10250" max="10250" width="15.77734375" style="61" customWidth="1"/>
    <col min="10251" max="10256" width="11.44140625" style="61"/>
    <col min="10257" max="10257" width="15.77734375" style="61" customWidth="1"/>
    <col min="10258" max="10496" width="11.44140625" style="61"/>
    <col min="10497" max="10497" width="8.6640625" style="61" customWidth="1"/>
    <col min="10498" max="10498" width="11.77734375" style="61" customWidth="1"/>
    <col min="10499" max="10502" width="9.77734375" style="61" customWidth="1"/>
    <col min="10503" max="10505" width="10.77734375" style="61" customWidth="1"/>
    <col min="10506" max="10506" width="15.77734375" style="61" customWidth="1"/>
    <col min="10507" max="10512" width="11.44140625" style="61"/>
    <col min="10513" max="10513" width="15.77734375" style="61" customWidth="1"/>
    <col min="10514" max="10752" width="11.44140625" style="61"/>
    <col min="10753" max="10753" width="8.6640625" style="61" customWidth="1"/>
    <col min="10754" max="10754" width="11.77734375" style="61" customWidth="1"/>
    <col min="10755" max="10758" width="9.77734375" style="61" customWidth="1"/>
    <col min="10759" max="10761" width="10.77734375" style="61" customWidth="1"/>
    <col min="10762" max="10762" width="15.77734375" style="61" customWidth="1"/>
    <col min="10763" max="10768" width="11.44140625" style="61"/>
    <col min="10769" max="10769" width="15.77734375" style="61" customWidth="1"/>
    <col min="10770" max="11008" width="11.44140625" style="61"/>
    <col min="11009" max="11009" width="8.6640625" style="61" customWidth="1"/>
    <col min="11010" max="11010" width="11.77734375" style="61" customWidth="1"/>
    <col min="11011" max="11014" width="9.77734375" style="61" customWidth="1"/>
    <col min="11015" max="11017" width="10.77734375" style="61" customWidth="1"/>
    <col min="11018" max="11018" width="15.77734375" style="61" customWidth="1"/>
    <col min="11019" max="11024" width="11.44140625" style="61"/>
    <col min="11025" max="11025" width="15.77734375" style="61" customWidth="1"/>
    <col min="11026" max="11264" width="11.44140625" style="61"/>
    <col min="11265" max="11265" width="8.6640625" style="61" customWidth="1"/>
    <col min="11266" max="11266" width="11.77734375" style="61" customWidth="1"/>
    <col min="11267" max="11270" width="9.77734375" style="61" customWidth="1"/>
    <col min="11271" max="11273" width="10.77734375" style="61" customWidth="1"/>
    <col min="11274" max="11274" width="15.77734375" style="61" customWidth="1"/>
    <col min="11275" max="11280" width="11.44140625" style="61"/>
    <col min="11281" max="11281" width="15.77734375" style="61" customWidth="1"/>
    <col min="11282" max="11520" width="11.44140625" style="61"/>
    <col min="11521" max="11521" width="8.6640625" style="61" customWidth="1"/>
    <col min="11522" max="11522" width="11.77734375" style="61" customWidth="1"/>
    <col min="11523" max="11526" width="9.77734375" style="61" customWidth="1"/>
    <col min="11527" max="11529" width="10.77734375" style="61" customWidth="1"/>
    <col min="11530" max="11530" width="15.77734375" style="61" customWidth="1"/>
    <col min="11531" max="11536" width="11.44140625" style="61"/>
    <col min="11537" max="11537" width="15.77734375" style="61" customWidth="1"/>
    <col min="11538" max="11776" width="11.44140625" style="61"/>
    <col min="11777" max="11777" width="8.6640625" style="61" customWidth="1"/>
    <col min="11778" max="11778" width="11.77734375" style="61" customWidth="1"/>
    <col min="11779" max="11782" width="9.77734375" style="61" customWidth="1"/>
    <col min="11783" max="11785" width="10.77734375" style="61" customWidth="1"/>
    <col min="11786" max="11786" width="15.77734375" style="61" customWidth="1"/>
    <col min="11787" max="11792" width="11.44140625" style="61"/>
    <col min="11793" max="11793" width="15.77734375" style="61" customWidth="1"/>
    <col min="11794" max="12032" width="11.44140625" style="61"/>
    <col min="12033" max="12033" width="8.6640625" style="61" customWidth="1"/>
    <col min="12034" max="12034" width="11.77734375" style="61" customWidth="1"/>
    <col min="12035" max="12038" width="9.77734375" style="61" customWidth="1"/>
    <col min="12039" max="12041" width="10.77734375" style="61" customWidth="1"/>
    <col min="12042" max="12042" width="15.77734375" style="61" customWidth="1"/>
    <col min="12043" max="12048" width="11.44140625" style="61"/>
    <col min="12049" max="12049" width="15.77734375" style="61" customWidth="1"/>
    <col min="12050" max="12288" width="11.44140625" style="61"/>
    <col min="12289" max="12289" width="8.6640625" style="61" customWidth="1"/>
    <col min="12290" max="12290" width="11.77734375" style="61" customWidth="1"/>
    <col min="12291" max="12294" width="9.77734375" style="61" customWidth="1"/>
    <col min="12295" max="12297" width="10.77734375" style="61" customWidth="1"/>
    <col min="12298" max="12298" width="15.77734375" style="61" customWidth="1"/>
    <col min="12299" max="12304" width="11.44140625" style="61"/>
    <col min="12305" max="12305" width="15.77734375" style="61" customWidth="1"/>
    <col min="12306" max="12544" width="11.44140625" style="61"/>
    <col min="12545" max="12545" width="8.6640625" style="61" customWidth="1"/>
    <col min="12546" max="12546" width="11.77734375" style="61" customWidth="1"/>
    <col min="12547" max="12550" width="9.77734375" style="61" customWidth="1"/>
    <col min="12551" max="12553" width="10.77734375" style="61" customWidth="1"/>
    <col min="12554" max="12554" width="15.77734375" style="61" customWidth="1"/>
    <col min="12555" max="12560" width="11.44140625" style="61"/>
    <col min="12561" max="12561" width="15.77734375" style="61" customWidth="1"/>
    <col min="12562" max="12800" width="11.44140625" style="61"/>
    <col min="12801" max="12801" width="8.6640625" style="61" customWidth="1"/>
    <col min="12802" max="12802" width="11.77734375" style="61" customWidth="1"/>
    <col min="12803" max="12806" width="9.77734375" style="61" customWidth="1"/>
    <col min="12807" max="12809" width="10.77734375" style="61" customWidth="1"/>
    <col min="12810" max="12810" width="15.77734375" style="61" customWidth="1"/>
    <col min="12811" max="12816" width="11.44140625" style="61"/>
    <col min="12817" max="12817" width="15.77734375" style="61" customWidth="1"/>
    <col min="12818" max="13056" width="11.44140625" style="61"/>
    <col min="13057" max="13057" width="8.6640625" style="61" customWidth="1"/>
    <col min="13058" max="13058" width="11.77734375" style="61" customWidth="1"/>
    <col min="13059" max="13062" width="9.77734375" style="61" customWidth="1"/>
    <col min="13063" max="13065" width="10.77734375" style="61" customWidth="1"/>
    <col min="13066" max="13066" width="15.77734375" style="61" customWidth="1"/>
    <col min="13067" max="13072" width="11.44140625" style="61"/>
    <col min="13073" max="13073" width="15.77734375" style="61" customWidth="1"/>
    <col min="13074" max="13312" width="11.44140625" style="61"/>
    <col min="13313" max="13313" width="8.6640625" style="61" customWidth="1"/>
    <col min="13314" max="13314" width="11.77734375" style="61" customWidth="1"/>
    <col min="13315" max="13318" width="9.77734375" style="61" customWidth="1"/>
    <col min="13319" max="13321" width="10.77734375" style="61" customWidth="1"/>
    <col min="13322" max="13322" width="15.77734375" style="61" customWidth="1"/>
    <col min="13323" max="13328" width="11.44140625" style="61"/>
    <col min="13329" max="13329" width="15.77734375" style="61" customWidth="1"/>
    <col min="13330" max="13568" width="11.44140625" style="61"/>
    <col min="13569" max="13569" width="8.6640625" style="61" customWidth="1"/>
    <col min="13570" max="13570" width="11.77734375" style="61" customWidth="1"/>
    <col min="13571" max="13574" width="9.77734375" style="61" customWidth="1"/>
    <col min="13575" max="13577" width="10.77734375" style="61" customWidth="1"/>
    <col min="13578" max="13578" width="15.77734375" style="61" customWidth="1"/>
    <col min="13579" max="13584" width="11.44140625" style="61"/>
    <col min="13585" max="13585" width="15.77734375" style="61" customWidth="1"/>
    <col min="13586" max="13824" width="11.44140625" style="61"/>
    <col min="13825" max="13825" width="8.6640625" style="61" customWidth="1"/>
    <col min="13826" max="13826" width="11.77734375" style="61" customWidth="1"/>
    <col min="13827" max="13830" width="9.77734375" style="61" customWidth="1"/>
    <col min="13831" max="13833" width="10.77734375" style="61" customWidth="1"/>
    <col min="13834" max="13834" width="15.77734375" style="61" customWidth="1"/>
    <col min="13835" max="13840" width="11.44140625" style="61"/>
    <col min="13841" max="13841" width="15.77734375" style="61" customWidth="1"/>
    <col min="13842" max="14080" width="11.44140625" style="61"/>
    <col min="14081" max="14081" width="8.6640625" style="61" customWidth="1"/>
    <col min="14082" max="14082" width="11.77734375" style="61" customWidth="1"/>
    <col min="14083" max="14086" width="9.77734375" style="61" customWidth="1"/>
    <col min="14087" max="14089" width="10.77734375" style="61" customWidth="1"/>
    <col min="14090" max="14090" width="15.77734375" style="61" customWidth="1"/>
    <col min="14091" max="14096" width="11.44140625" style="61"/>
    <col min="14097" max="14097" width="15.77734375" style="61" customWidth="1"/>
    <col min="14098" max="14336" width="11.44140625" style="61"/>
    <col min="14337" max="14337" width="8.6640625" style="61" customWidth="1"/>
    <col min="14338" max="14338" width="11.77734375" style="61" customWidth="1"/>
    <col min="14339" max="14342" width="9.77734375" style="61" customWidth="1"/>
    <col min="14343" max="14345" width="10.77734375" style="61" customWidth="1"/>
    <col min="14346" max="14346" width="15.77734375" style="61" customWidth="1"/>
    <col min="14347" max="14352" width="11.44140625" style="61"/>
    <col min="14353" max="14353" width="15.77734375" style="61" customWidth="1"/>
    <col min="14354" max="14592" width="11.44140625" style="61"/>
    <col min="14593" max="14593" width="8.6640625" style="61" customWidth="1"/>
    <col min="14594" max="14594" width="11.77734375" style="61" customWidth="1"/>
    <col min="14595" max="14598" width="9.77734375" style="61" customWidth="1"/>
    <col min="14599" max="14601" width="10.77734375" style="61" customWidth="1"/>
    <col min="14602" max="14602" width="15.77734375" style="61" customWidth="1"/>
    <col min="14603" max="14608" width="11.44140625" style="61"/>
    <col min="14609" max="14609" width="15.77734375" style="61" customWidth="1"/>
    <col min="14610" max="14848" width="11.44140625" style="61"/>
    <col min="14849" max="14849" width="8.6640625" style="61" customWidth="1"/>
    <col min="14850" max="14850" width="11.77734375" style="61" customWidth="1"/>
    <col min="14851" max="14854" width="9.77734375" style="61" customWidth="1"/>
    <col min="14855" max="14857" width="10.77734375" style="61" customWidth="1"/>
    <col min="14858" max="14858" width="15.77734375" style="61" customWidth="1"/>
    <col min="14859" max="14864" width="11.44140625" style="61"/>
    <col min="14865" max="14865" width="15.77734375" style="61" customWidth="1"/>
    <col min="14866" max="15104" width="11.44140625" style="61"/>
    <col min="15105" max="15105" width="8.6640625" style="61" customWidth="1"/>
    <col min="15106" max="15106" width="11.77734375" style="61" customWidth="1"/>
    <col min="15107" max="15110" width="9.77734375" style="61" customWidth="1"/>
    <col min="15111" max="15113" width="10.77734375" style="61" customWidth="1"/>
    <col min="15114" max="15114" width="15.77734375" style="61" customWidth="1"/>
    <col min="15115" max="15120" width="11.44140625" style="61"/>
    <col min="15121" max="15121" width="15.77734375" style="61" customWidth="1"/>
    <col min="15122" max="15360" width="11.44140625" style="61"/>
    <col min="15361" max="15361" width="8.6640625" style="61" customWidth="1"/>
    <col min="15362" max="15362" width="11.77734375" style="61" customWidth="1"/>
    <col min="15363" max="15366" width="9.77734375" style="61" customWidth="1"/>
    <col min="15367" max="15369" width="10.77734375" style="61" customWidth="1"/>
    <col min="15370" max="15370" width="15.77734375" style="61" customWidth="1"/>
    <col min="15371" max="15376" width="11.44140625" style="61"/>
    <col min="15377" max="15377" width="15.77734375" style="61" customWidth="1"/>
    <col min="15378" max="15616" width="11.44140625" style="61"/>
    <col min="15617" max="15617" width="8.6640625" style="61" customWidth="1"/>
    <col min="15618" max="15618" width="11.77734375" style="61" customWidth="1"/>
    <col min="15619" max="15622" width="9.77734375" style="61" customWidth="1"/>
    <col min="15623" max="15625" width="10.77734375" style="61" customWidth="1"/>
    <col min="15626" max="15626" width="15.77734375" style="61" customWidth="1"/>
    <col min="15627" max="15632" width="11.44140625" style="61"/>
    <col min="15633" max="15633" width="15.77734375" style="61" customWidth="1"/>
    <col min="15634" max="15872" width="11.44140625" style="61"/>
    <col min="15873" max="15873" width="8.6640625" style="61" customWidth="1"/>
    <col min="15874" max="15874" width="11.77734375" style="61" customWidth="1"/>
    <col min="15875" max="15878" width="9.77734375" style="61" customWidth="1"/>
    <col min="15879" max="15881" width="10.77734375" style="61" customWidth="1"/>
    <col min="15882" max="15882" width="15.77734375" style="61" customWidth="1"/>
    <col min="15883" max="15888" width="11.44140625" style="61"/>
    <col min="15889" max="15889" width="15.77734375" style="61" customWidth="1"/>
    <col min="15890" max="16128" width="11.44140625" style="61"/>
    <col min="16129" max="16129" width="8.6640625" style="61" customWidth="1"/>
    <col min="16130" max="16130" width="11.77734375" style="61" customWidth="1"/>
    <col min="16131" max="16134" width="9.77734375" style="61" customWidth="1"/>
    <col min="16135" max="16137" width="10.77734375" style="61" customWidth="1"/>
    <col min="16138" max="16138" width="15.77734375" style="61" customWidth="1"/>
    <col min="16139" max="16144" width="11.44140625" style="61"/>
    <col min="16145" max="16145" width="15.77734375" style="61" customWidth="1"/>
    <col min="16146" max="16384" width="11.44140625" style="61"/>
  </cols>
  <sheetData>
    <row r="1" spans="1:31" ht="15.6" x14ac:dyDescent="0.3">
      <c r="A1" s="7" t="s">
        <v>97</v>
      </c>
      <c r="B1" s="62"/>
      <c r="C1" s="63"/>
      <c r="D1" s="63"/>
      <c r="E1" s="63"/>
      <c r="F1" s="63"/>
    </row>
    <row r="2" spans="1:31" x14ac:dyDescent="0.25">
      <c r="A2" s="61" t="s">
        <v>88</v>
      </c>
    </row>
    <row r="3" spans="1:31" ht="13.8" thickBot="1" x14ac:dyDescent="0.3"/>
    <row r="4" spans="1:31" ht="34.799999999999997" customHeight="1" thickTop="1" thickBot="1" x14ac:dyDescent="0.3">
      <c r="A4" s="144" t="s">
        <v>79</v>
      </c>
      <c r="B4" s="147"/>
      <c r="C4" s="147"/>
      <c r="D4" s="147"/>
      <c r="E4" s="147"/>
      <c r="F4" s="147"/>
      <c r="G4" s="147"/>
      <c r="H4" s="147"/>
      <c r="I4" s="147"/>
      <c r="J4" s="147"/>
      <c r="K4" s="147"/>
      <c r="L4" s="147"/>
      <c r="M4" s="147"/>
      <c r="N4" s="148"/>
      <c r="O4" s="109"/>
      <c r="P4" s="153" t="s">
        <v>80</v>
      </c>
      <c r="Q4" s="154"/>
      <c r="R4" s="154"/>
      <c r="S4" s="154"/>
      <c r="T4" s="154"/>
      <c r="U4" s="154"/>
      <c r="V4" s="154"/>
      <c r="W4" s="154"/>
      <c r="X4" s="154"/>
      <c r="Y4" s="154"/>
      <c r="Z4" s="154"/>
      <c r="AA4" s="154"/>
      <c r="AB4" s="154"/>
      <c r="AC4" s="154"/>
      <c r="AD4" s="154"/>
      <c r="AE4" s="155"/>
    </row>
    <row r="5" spans="1:31" ht="13.8" thickTop="1" x14ac:dyDescent="0.25">
      <c r="A5" s="65"/>
      <c r="B5" s="65"/>
      <c r="C5" s="65"/>
      <c r="D5" s="65"/>
      <c r="E5" s="65"/>
      <c r="F5" s="65"/>
      <c r="G5" s="65"/>
      <c r="H5" s="65"/>
      <c r="I5" s="65"/>
    </row>
    <row r="6" spans="1:31" ht="13.8" thickBot="1" x14ac:dyDescent="0.3">
      <c r="A6" s="65"/>
      <c r="B6" s="66"/>
      <c r="C6" s="67"/>
      <c r="D6" s="67"/>
      <c r="E6" s="67"/>
      <c r="F6" s="67"/>
      <c r="G6" s="65"/>
      <c r="H6" s="65"/>
      <c r="I6" s="65"/>
    </row>
    <row r="7" spans="1:31" ht="60" customHeight="1" thickTop="1" thickBot="1" x14ac:dyDescent="0.3">
      <c r="A7" s="110"/>
      <c r="B7" s="75" t="s">
        <v>81</v>
      </c>
      <c r="C7" s="77" t="s">
        <v>20</v>
      </c>
      <c r="D7" s="77" t="s">
        <v>62</v>
      </c>
      <c r="E7" s="77" t="s">
        <v>63</v>
      </c>
      <c r="F7" s="78" t="s">
        <v>64</v>
      </c>
      <c r="G7" s="77" t="s">
        <v>82</v>
      </c>
      <c r="H7" s="78" t="s">
        <v>83</v>
      </c>
      <c r="I7" s="72"/>
      <c r="J7" s="75" t="s">
        <v>84</v>
      </c>
      <c r="K7" s="77" t="s">
        <v>20</v>
      </c>
      <c r="L7" s="77" t="s">
        <v>62</v>
      </c>
      <c r="M7" s="77" t="s">
        <v>63</v>
      </c>
      <c r="N7" s="78" t="s">
        <v>64</v>
      </c>
      <c r="O7" s="73"/>
      <c r="P7" s="74"/>
      <c r="Q7" s="75" t="s">
        <v>84</v>
      </c>
      <c r="R7" s="76" t="s">
        <v>66</v>
      </c>
      <c r="S7" s="77" t="s">
        <v>67</v>
      </c>
      <c r="T7" s="78" t="s">
        <v>68</v>
      </c>
      <c r="U7" s="79" t="s">
        <v>69</v>
      </c>
      <c r="V7" s="78" t="s">
        <v>70</v>
      </c>
      <c r="W7" s="76" t="s">
        <v>71</v>
      </c>
      <c r="X7" s="78" t="s">
        <v>72</v>
      </c>
      <c r="Y7" s="80" t="s">
        <v>21</v>
      </c>
      <c r="Z7" s="81" t="s">
        <v>24</v>
      </c>
      <c r="AA7" s="81" t="s">
        <v>73</v>
      </c>
      <c r="AB7" s="81" t="s">
        <v>74</v>
      </c>
      <c r="AC7" s="81" t="s">
        <v>75</v>
      </c>
      <c r="AD7" s="81" t="s">
        <v>76</v>
      </c>
      <c r="AE7" s="78" t="s">
        <v>77</v>
      </c>
    </row>
    <row r="8" spans="1:31" ht="13.8" thickTop="1" x14ac:dyDescent="0.25">
      <c r="A8" s="111">
        <v>0</v>
      </c>
      <c r="B8" s="112">
        <f t="shared" ref="B8:F18" si="0">J8/$J8</f>
        <v>1</v>
      </c>
      <c r="C8" s="113">
        <f t="shared" si="0"/>
        <v>1.1936800189409895</v>
      </c>
      <c r="D8" s="114">
        <f t="shared" si="0"/>
        <v>0.82295564983401603</v>
      </c>
      <c r="E8" s="114">
        <f t="shared" si="0"/>
        <v>1.0101283351310895</v>
      </c>
      <c r="F8" s="115">
        <f t="shared" si="0"/>
        <v>0.96770890012817223</v>
      </c>
      <c r="G8" s="113">
        <v>1.1340073788567258</v>
      </c>
      <c r="H8" s="115">
        <v>0.97157954335462637</v>
      </c>
      <c r="I8" s="72"/>
      <c r="J8" s="91">
        <v>628.73907317856845</v>
      </c>
      <c r="K8" s="93">
        <v>750.51326878073382</v>
      </c>
      <c r="L8" s="93">
        <v>517.42437254370577</v>
      </c>
      <c r="M8" s="93">
        <v>635.10715322173155</v>
      </c>
      <c r="N8" s="94">
        <v>608.43639697323886</v>
      </c>
      <c r="O8" s="88"/>
      <c r="P8" s="111">
        <v>0</v>
      </c>
      <c r="Q8" s="91">
        <v>628.73907317856845</v>
      </c>
      <c r="R8" s="92">
        <v>803.82715838929732</v>
      </c>
      <c r="S8" s="93">
        <v>625.7939027737101</v>
      </c>
      <c r="T8" s="94">
        <v>528.84990696291516</v>
      </c>
      <c r="U8" s="93">
        <v>525.68608232346685</v>
      </c>
      <c r="V8" s="93">
        <v>516.3031405021668</v>
      </c>
      <c r="W8" s="92">
        <v>719.04141125988986</v>
      </c>
      <c r="X8" s="94">
        <v>547.12787069980675</v>
      </c>
      <c r="Y8" s="93">
        <v>599.9889018678756</v>
      </c>
      <c r="Z8" s="93">
        <v>585.17000056522636</v>
      </c>
      <c r="AA8" s="93">
        <v>552.28912121537098</v>
      </c>
      <c r="AB8" s="93">
        <v>462.18881552918936</v>
      </c>
      <c r="AC8" s="93">
        <v>830.94415511594798</v>
      </c>
      <c r="AD8" s="93">
        <v>548.494265287453</v>
      </c>
      <c r="AE8" s="94">
        <v>449.28880446993685</v>
      </c>
    </row>
    <row r="9" spans="1:31" x14ac:dyDescent="0.25">
      <c r="A9" s="82">
        <v>1000</v>
      </c>
      <c r="B9" s="83">
        <f t="shared" si="0"/>
        <v>1</v>
      </c>
      <c r="C9" s="84">
        <f t="shared" si="0"/>
        <v>0.96603092724534323</v>
      </c>
      <c r="D9" s="85">
        <f t="shared" si="0"/>
        <v>0.85072148140013659</v>
      </c>
      <c r="E9" s="85">
        <f t="shared" si="0"/>
        <v>0.94500789680527597</v>
      </c>
      <c r="F9" s="86">
        <f t="shared" si="0"/>
        <v>1.0271311937238203</v>
      </c>
      <c r="G9" s="84">
        <v>0.93696797675367793</v>
      </c>
      <c r="H9" s="86">
        <v>1.0148681475773369</v>
      </c>
      <c r="I9" s="72"/>
      <c r="J9" s="87">
        <v>608.15249204716895</v>
      </c>
      <c r="K9" s="88">
        <v>587.49411579889284</v>
      </c>
      <c r="L9" s="88">
        <v>517.36838895155233</v>
      </c>
      <c r="M9" s="88">
        <v>574.70890744638245</v>
      </c>
      <c r="N9" s="89">
        <v>624.65239512252481</v>
      </c>
      <c r="O9" s="88"/>
      <c r="P9" s="82">
        <v>1000</v>
      </c>
      <c r="Q9" s="87">
        <v>608.15249204716895</v>
      </c>
      <c r="R9" s="95">
        <v>596.31315477893531</v>
      </c>
      <c r="S9" s="88">
        <v>607.87751291924803</v>
      </c>
      <c r="T9" s="89">
        <v>528.84990696291504</v>
      </c>
      <c r="U9" s="88">
        <v>525.68608232346674</v>
      </c>
      <c r="V9" s="88">
        <v>516.3031405021668</v>
      </c>
      <c r="W9" s="95">
        <v>648.78631109403807</v>
      </c>
      <c r="X9" s="89">
        <v>539.02942403810789</v>
      </c>
      <c r="Y9" s="88">
        <v>621.32184060095562</v>
      </c>
      <c r="Z9" s="88">
        <v>585.17000056522636</v>
      </c>
      <c r="AA9" s="88">
        <v>586.89923947820091</v>
      </c>
      <c r="AB9" s="88">
        <v>462.1888155291893</v>
      </c>
      <c r="AC9" s="88">
        <v>988.80301731141878</v>
      </c>
      <c r="AD9" s="88">
        <v>548.494265287453</v>
      </c>
      <c r="AE9" s="89">
        <v>449.31385542084109</v>
      </c>
    </row>
    <row r="10" spans="1:31" x14ac:dyDescent="0.25">
      <c r="A10" s="82">
        <v>1500</v>
      </c>
      <c r="B10" s="83">
        <f t="shared" si="0"/>
        <v>1</v>
      </c>
      <c r="C10" s="84">
        <f t="shared" si="0"/>
        <v>1.2651754584616381</v>
      </c>
      <c r="D10" s="85">
        <f t="shared" si="0"/>
        <v>0.71123647279987512</v>
      </c>
      <c r="E10" s="85">
        <f t="shared" si="0"/>
        <v>0.74635067526178289</v>
      </c>
      <c r="F10" s="86">
        <f t="shared" si="0"/>
        <v>0.98219985508640018</v>
      </c>
      <c r="G10" s="84">
        <v>1.1610693081848964</v>
      </c>
      <c r="H10" s="86">
        <v>0.94922173538361998</v>
      </c>
      <c r="I10" s="72"/>
      <c r="J10" s="87">
        <v>753.89029413672176</v>
      </c>
      <c r="K10" s="88">
        <v>953.80349851420624</v>
      </c>
      <c r="L10" s="88">
        <v>536.19427367986236</v>
      </c>
      <c r="M10" s="88">
        <v>562.66653010224638</v>
      </c>
      <c r="N10" s="89">
        <v>740.47093765213174</v>
      </c>
      <c r="O10" s="88"/>
      <c r="P10" s="82">
        <v>1500</v>
      </c>
      <c r="Q10" s="87">
        <v>753.89029413672176</v>
      </c>
      <c r="R10" s="95">
        <v>1075.7739105886501</v>
      </c>
      <c r="S10" s="88">
        <v>753.76811601986753</v>
      </c>
      <c r="T10" s="89">
        <v>659.73635886317641</v>
      </c>
      <c r="U10" s="88">
        <v>525.68608232346685</v>
      </c>
      <c r="V10" s="88">
        <v>537.54532685425602</v>
      </c>
      <c r="W10" s="95">
        <v>604.42223452370069</v>
      </c>
      <c r="X10" s="89">
        <v>553.62000578227583</v>
      </c>
      <c r="Y10" s="88">
        <v>799.98520249050091</v>
      </c>
      <c r="Z10" s="88">
        <v>715.20777846860994</v>
      </c>
      <c r="AA10" s="88">
        <v>690.3614015192137</v>
      </c>
      <c r="AB10" s="88">
        <v>462.18881552918924</v>
      </c>
      <c r="AC10" s="88">
        <v>939.1944020854927</v>
      </c>
      <c r="AD10" s="88">
        <v>684.24255100313826</v>
      </c>
      <c r="AE10" s="89">
        <v>585.42499916602173</v>
      </c>
    </row>
    <row r="11" spans="1:31" x14ac:dyDescent="0.25">
      <c r="A11" s="82">
        <v>1700</v>
      </c>
      <c r="B11" s="83">
        <f t="shared" si="0"/>
        <v>1</v>
      </c>
      <c r="C11" s="84">
        <f t="shared" si="0"/>
        <v>1.4713619295594442</v>
      </c>
      <c r="D11" s="85">
        <f t="shared" si="0"/>
        <v>0.82736298418233356</v>
      </c>
      <c r="E11" s="85">
        <f t="shared" si="0"/>
        <v>0.69780785781063626</v>
      </c>
      <c r="F11" s="86">
        <f t="shared" si="0"/>
        <v>0.90821775750631706</v>
      </c>
      <c r="G11" s="84">
        <v>1.4087721101784807</v>
      </c>
      <c r="H11" s="86">
        <v>0.88070708099720851</v>
      </c>
      <c r="I11" s="72"/>
      <c r="J11" s="87">
        <v>820.680901395246</v>
      </c>
      <c r="K11" s="88">
        <v>1207.5186346294931</v>
      </c>
      <c r="L11" s="88">
        <v>679.00099963981813</v>
      </c>
      <c r="M11" s="88">
        <v>572.67758174871858</v>
      </c>
      <c r="N11" s="89">
        <v>745.3569678934532</v>
      </c>
      <c r="O11" s="88"/>
      <c r="P11" s="82">
        <v>1700</v>
      </c>
      <c r="Q11" s="87">
        <v>820.680901395246</v>
      </c>
      <c r="R11" s="95">
        <v>1385.9987205343191</v>
      </c>
      <c r="S11" s="88">
        <v>920.95059902779155</v>
      </c>
      <c r="T11" s="89">
        <v>806.52100688995972</v>
      </c>
      <c r="U11" s="88">
        <v>671.34493430059399</v>
      </c>
      <c r="V11" s="88">
        <v>679.76342938314338</v>
      </c>
      <c r="W11" s="95">
        <v>586.5978037728662</v>
      </c>
      <c r="X11" s="89">
        <v>570.17742599698863</v>
      </c>
      <c r="Y11" s="88">
        <v>799.9852024905008</v>
      </c>
      <c r="Z11" s="88">
        <v>715.20777846860994</v>
      </c>
      <c r="AA11" s="88">
        <v>787.01199773190365</v>
      </c>
      <c r="AB11" s="88">
        <v>462.18881552918924</v>
      </c>
      <c r="AC11" s="88">
        <v>941.27589808967514</v>
      </c>
      <c r="AD11" s="88">
        <v>836.47957821050738</v>
      </c>
      <c r="AE11" s="89">
        <v>589.51665970588192</v>
      </c>
    </row>
    <row r="12" spans="1:31" x14ac:dyDescent="0.25">
      <c r="A12" s="82">
        <v>1820</v>
      </c>
      <c r="B12" s="83">
        <f t="shared" si="0"/>
        <v>1</v>
      </c>
      <c r="C12" s="84">
        <f t="shared" si="0"/>
        <v>1.5633869914290879</v>
      </c>
      <c r="D12" s="85">
        <f t="shared" si="0"/>
        <v>1.2697759925310315</v>
      </c>
      <c r="E12" s="85">
        <f t="shared" si="0"/>
        <v>0.64009374103779459</v>
      </c>
      <c r="F12" s="86">
        <f t="shared" si="0"/>
        <v>0.85522194020780529</v>
      </c>
      <c r="G12" s="84">
        <v>1.5251883889443005</v>
      </c>
      <c r="H12" s="86">
        <v>0.8350768082224973</v>
      </c>
      <c r="I12" s="72"/>
      <c r="J12" s="87">
        <v>892.87924331040381</v>
      </c>
      <c r="K12" s="88">
        <v>1395.9157939085328</v>
      </c>
      <c r="L12" s="88">
        <v>1133.7566273848242</v>
      </c>
      <c r="M12" s="88">
        <v>571.5264151455516</v>
      </c>
      <c r="N12" s="89">
        <v>763.60991883520057</v>
      </c>
      <c r="O12" s="88"/>
      <c r="P12" s="82">
        <v>1820</v>
      </c>
      <c r="Q12" s="87">
        <v>892.87924331040381</v>
      </c>
      <c r="R12" s="95">
        <v>1666.0394866404638</v>
      </c>
      <c r="S12" s="88">
        <v>1038.1954999565785</v>
      </c>
      <c r="T12" s="89">
        <v>909.6141146055287</v>
      </c>
      <c r="U12" s="88">
        <v>1617.2506579370386</v>
      </c>
      <c r="V12" s="88">
        <v>891.9919956537459</v>
      </c>
      <c r="W12" s="95">
        <v>593.9373070948734</v>
      </c>
      <c r="X12" s="89">
        <v>567.63424509190338</v>
      </c>
      <c r="Y12" s="88">
        <v>799.9852024905008</v>
      </c>
      <c r="Z12" s="88">
        <v>693.225750289134</v>
      </c>
      <c r="AA12" s="88">
        <v>923.70355523270791</v>
      </c>
      <c r="AB12" s="88">
        <v>567.08650753293387</v>
      </c>
      <c r="AC12" s="88">
        <v>967.26597261555889</v>
      </c>
      <c r="AD12" s="88">
        <v>943.40212396150173</v>
      </c>
      <c r="AE12" s="89">
        <v>599.72247041695402</v>
      </c>
    </row>
    <row r="13" spans="1:31" x14ac:dyDescent="0.25">
      <c r="A13" s="82">
        <v>1870</v>
      </c>
      <c r="B13" s="83">
        <f t="shared" si="0"/>
        <v>1</v>
      </c>
      <c r="C13" s="84">
        <f t="shared" si="0"/>
        <v>1.8336767911321152</v>
      </c>
      <c r="D13" s="85">
        <f t="shared" si="0"/>
        <v>1.7471821609377223</v>
      </c>
      <c r="E13" s="85">
        <f t="shared" si="0"/>
        <v>0.57947345622375268</v>
      </c>
      <c r="F13" s="86">
        <f t="shared" si="0"/>
        <v>0.63048271239699072</v>
      </c>
      <c r="G13" s="84">
        <v>1.8154988298377623</v>
      </c>
      <c r="H13" s="86">
        <v>0.62520304627377021</v>
      </c>
      <c r="I13" s="72"/>
      <c r="J13" s="87">
        <v>1172.5799756564329</v>
      </c>
      <c r="K13" s="88">
        <v>2150.1326871074616</v>
      </c>
      <c r="L13" s="88">
        <v>2048.7108157397083</v>
      </c>
      <c r="M13" s="88">
        <v>679.4789711923969</v>
      </c>
      <c r="N13" s="89">
        <v>739.29140355426512</v>
      </c>
      <c r="O13" s="88"/>
      <c r="P13" s="82">
        <v>1870</v>
      </c>
      <c r="Q13" s="87">
        <v>1172.5799756564329</v>
      </c>
      <c r="R13" s="95">
        <v>2724.7784235257714</v>
      </c>
      <c r="S13" s="88">
        <v>1423.388150968512</v>
      </c>
      <c r="T13" s="89">
        <v>1247.1856763640155</v>
      </c>
      <c r="U13" s="88">
        <v>3128.1164519327453</v>
      </c>
      <c r="V13" s="88">
        <v>872.55918785789129</v>
      </c>
      <c r="W13" s="95">
        <v>853.87490214071522</v>
      </c>
      <c r="X13" s="89">
        <v>642.64028540772154</v>
      </c>
      <c r="Y13" s="88">
        <v>706.65359553327573</v>
      </c>
      <c r="Z13" s="88">
        <v>693.27092478575378</v>
      </c>
      <c r="AA13" s="88">
        <v>1018.1111635030576</v>
      </c>
      <c r="AB13" s="88">
        <v>3753.8859267085172</v>
      </c>
      <c r="AC13" s="88">
        <v>1181.7226289107584</v>
      </c>
      <c r="AD13" s="88">
        <v>1293.5129272553427</v>
      </c>
      <c r="AE13" s="89">
        <v>602.1110832120105</v>
      </c>
    </row>
    <row r="14" spans="1:31" x14ac:dyDescent="0.25">
      <c r="A14" s="97">
        <v>1913</v>
      </c>
      <c r="B14" s="83">
        <f t="shared" si="0"/>
        <v>1</v>
      </c>
      <c r="C14" s="84">
        <f t="shared" si="0"/>
        <v>1.7736229768548082</v>
      </c>
      <c r="D14" s="85">
        <f t="shared" si="0"/>
        <v>2.3073005418965367</v>
      </c>
      <c r="E14" s="85">
        <f t="shared" si="0"/>
        <v>0.42150799953491941</v>
      </c>
      <c r="F14" s="86">
        <f t="shared" si="0"/>
        <v>0.46514951698758061</v>
      </c>
      <c r="G14" s="84">
        <v>1.92401642593207</v>
      </c>
      <c r="H14" s="86">
        <v>0.46034158058056518</v>
      </c>
      <c r="I14" s="72"/>
      <c r="J14" s="87">
        <v>2051.4401982787549</v>
      </c>
      <c r="K14" s="88">
        <v>3638.481471310783</v>
      </c>
      <c r="L14" s="88">
        <v>4733.2890811569096</v>
      </c>
      <c r="M14" s="88">
        <v>864.69845414199642</v>
      </c>
      <c r="N14" s="89">
        <v>954.22641735826949</v>
      </c>
      <c r="O14" s="88"/>
      <c r="P14" s="97">
        <v>1913</v>
      </c>
      <c r="Q14" s="87">
        <v>2051.4401982787549</v>
      </c>
      <c r="R14" s="95">
        <v>4822.3633104046412</v>
      </c>
      <c r="S14" s="88">
        <v>2575.6980933166492</v>
      </c>
      <c r="T14" s="89">
        <v>1966.7909485239365</v>
      </c>
      <c r="U14" s="88">
        <v>6882.7376202177247</v>
      </c>
      <c r="V14" s="88">
        <v>1928.94973617244</v>
      </c>
      <c r="W14" s="95">
        <v>1220.4969667844605</v>
      </c>
      <c r="X14" s="89">
        <v>777.15939865078735</v>
      </c>
      <c r="Y14" s="88">
        <v>736.38204168948198</v>
      </c>
      <c r="Z14" s="88">
        <v>874.52011308998601</v>
      </c>
      <c r="AA14" s="88">
        <v>1914.6332831342397</v>
      </c>
      <c r="AB14" s="88">
        <v>5957.5928341937652</v>
      </c>
      <c r="AC14" s="88">
        <v>1659.6493848543173</v>
      </c>
      <c r="AD14" s="88">
        <v>2039.8482482106158</v>
      </c>
      <c r="AE14" s="89">
        <v>878.35150112231395</v>
      </c>
    </row>
    <row r="15" spans="1:31" x14ac:dyDescent="0.25">
      <c r="A15" s="97">
        <v>1950</v>
      </c>
      <c r="B15" s="83">
        <f t="shared" si="0"/>
        <v>1</v>
      </c>
      <c r="C15" s="84">
        <f t="shared" si="0"/>
        <v>1.8177029018704813</v>
      </c>
      <c r="D15" s="85">
        <f t="shared" si="0"/>
        <v>2.7596569571038838</v>
      </c>
      <c r="E15" s="85">
        <f t="shared" si="0"/>
        <v>0.42784637964174205</v>
      </c>
      <c r="F15" s="86">
        <f t="shared" si="0"/>
        <v>0.36564965449146086</v>
      </c>
      <c r="G15" s="84">
        <v>2.1730760274858509</v>
      </c>
      <c r="H15" s="86">
        <v>0.37424927413604742</v>
      </c>
      <c r="I15" s="72"/>
      <c r="J15" s="87">
        <v>2821.997649604275</v>
      </c>
      <c r="K15" s="88">
        <v>5129.5533167573685</v>
      </c>
      <c r="L15" s="88">
        <v>7787.7454466612453</v>
      </c>
      <c r="M15" s="88">
        <v>1207.3814777406944</v>
      </c>
      <c r="N15" s="89">
        <v>1031.8624655535177</v>
      </c>
      <c r="O15" s="88"/>
      <c r="P15" s="97">
        <v>1950</v>
      </c>
      <c r="Q15" s="87">
        <v>2821.997649604275</v>
      </c>
      <c r="R15" s="95">
        <v>6373.7312220647391</v>
      </c>
      <c r="S15" s="88">
        <v>3208.4517812434415</v>
      </c>
      <c r="T15" s="89">
        <v>3756.7620609586884</v>
      </c>
      <c r="U15" s="88">
        <v>12314.304802863455</v>
      </c>
      <c r="V15" s="88">
        <v>3239.4438405133701</v>
      </c>
      <c r="W15" s="95">
        <v>1505.2261331611824</v>
      </c>
      <c r="X15" s="89">
        <v>1136.3100324326854</v>
      </c>
      <c r="Y15" s="88">
        <v>597.3512517400319</v>
      </c>
      <c r="Z15" s="88">
        <v>804.93746744417024</v>
      </c>
      <c r="AA15" s="88">
        <v>2651.9828973675017</v>
      </c>
      <c r="AB15" s="88">
        <v>8790.1133485945757</v>
      </c>
      <c r="AC15" s="88">
        <v>2829.4339172231221</v>
      </c>
      <c r="AD15" s="88">
        <v>3896.3086111118628</v>
      </c>
      <c r="AE15" s="89">
        <v>807.18761467209367</v>
      </c>
    </row>
    <row r="16" spans="1:31" x14ac:dyDescent="0.25">
      <c r="A16" s="97">
        <v>1970</v>
      </c>
      <c r="B16" s="83">
        <f t="shared" si="0"/>
        <v>1</v>
      </c>
      <c r="C16" s="84">
        <f t="shared" si="0"/>
        <v>2.2184266648277631</v>
      </c>
      <c r="D16" s="85">
        <f t="shared" si="0"/>
        <v>2.3303531551536829</v>
      </c>
      <c r="E16" s="85">
        <f t="shared" si="0"/>
        <v>0.36875035626022562</v>
      </c>
      <c r="F16" s="86">
        <f t="shared" si="0"/>
        <v>0.4188416986909283</v>
      </c>
      <c r="G16" s="84">
        <v>2.2674011705514512</v>
      </c>
      <c r="H16" s="86">
        <v>0.41157087199748399</v>
      </c>
      <c r="I16" s="72"/>
      <c r="J16" s="87">
        <v>4915.6285492831576</v>
      </c>
      <c r="K16" s="88">
        <v>10904.961448118371</v>
      </c>
      <c r="L16" s="88">
        <v>11455.150499385527</v>
      </c>
      <c r="M16" s="88">
        <v>1812.6397787911003</v>
      </c>
      <c r="N16" s="89">
        <v>2058.8702117153812</v>
      </c>
      <c r="O16" s="88"/>
      <c r="P16" s="97">
        <v>1970</v>
      </c>
      <c r="Q16" s="87">
        <v>4915.6285492831576</v>
      </c>
      <c r="R16" s="95">
        <v>14186.529006101893</v>
      </c>
      <c r="S16" s="88">
        <v>6557.7289098030651</v>
      </c>
      <c r="T16" s="89">
        <v>7399.4883628262905</v>
      </c>
      <c r="U16" s="88">
        <v>19376.960040348898</v>
      </c>
      <c r="V16" s="88">
        <v>5157.6104284331677</v>
      </c>
      <c r="W16" s="95">
        <v>2386.3169666318809</v>
      </c>
      <c r="X16" s="89">
        <v>1675.6940571248306</v>
      </c>
      <c r="Y16" s="88">
        <v>733.88518053520386</v>
      </c>
      <c r="Z16" s="88">
        <v>950.63884100449911</v>
      </c>
      <c r="AA16" s="88">
        <v>13412.274251154928</v>
      </c>
      <c r="AB16" s="88">
        <v>13716.866632499634</v>
      </c>
      <c r="AC16" s="88">
        <v>6369.5577403719881</v>
      </c>
      <c r="AD16" s="88">
        <v>7644.6530734132102</v>
      </c>
      <c r="AE16" s="89">
        <v>1334.1434236582365</v>
      </c>
    </row>
    <row r="17" spans="1:31" x14ac:dyDescent="0.25">
      <c r="A17" s="97">
        <v>1990</v>
      </c>
      <c r="B17" s="83">
        <f t="shared" si="0"/>
        <v>1</v>
      </c>
      <c r="C17" s="84">
        <f t="shared" si="0"/>
        <v>2.4846401919609917</v>
      </c>
      <c r="D17" s="85">
        <f t="shared" si="0"/>
        <v>2.4335529856088383</v>
      </c>
      <c r="E17" s="85">
        <f t="shared" si="0"/>
        <v>0.30079110711492724</v>
      </c>
      <c r="F17" s="86">
        <f t="shared" si="0"/>
        <v>0.48437099372557485</v>
      </c>
      <c r="G17" s="84">
        <v>2.4590312378863186</v>
      </c>
      <c r="H17" s="86">
        <v>0.45417060031237411</v>
      </c>
      <c r="I17" s="72"/>
      <c r="J17" s="87">
        <v>6417.0480713500383</v>
      </c>
      <c r="K17" s="88">
        <v>15944.055551822072</v>
      </c>
      <c r="L17" s="88">
        <v>15616.226492829323</v>
      </c>
      <c r="M17" s="88">
        <v>1930.1909937910866</v>
      </c>
      <c r="N17" s="89">
        <v>3108.2319511046016</v>
      </c>
      <c r="O17" s="88"/>
      <c r="P17" s="97">
        <v>1990</v>
      </c>
      <c r="Q17" s="87">
        <v>6417.0480713500383</v>
      </c>
      <c r="R17" s="95">
        <v>22194.256159568973</v>
      </c>
      <c r="S17" s="88">
        <v>8247.635363836167</v>
      </c>
      <c r="T17" s="89">
        <v>9658.9247857622322</v>
      </c>
      <c r="U17" s="88">
        <v>29921.747544534323</v>
      </c>
      <c r="V17" s="88">
        <v>6537.500925667654</v>
      </c>
      <c r="W17" s="95">
        <v>3589.0274419898856</v>
      </c>
      <c r="X17" s="89">
        <v>1545.0953262438236</v>
      </c>
      <c r="Y17" s="88">
        <v>1053.2348484151223</v>
      </c>
      <c r="Z17" s="88">
        <v>1167.8992738955315</v>
      </c>
      <c r="AA17" s="88">
        <v>25942.499213870084</v>
      </c>
      <c r="AB17" s="88">
        <v>19167.619104891117</v>
      </c>
      <c r="AC17" s="88">
        <v>7739.9765391129285</v>
      </c>
      <c r="AD17" s="88">
        <v>7688.9227588250296</v>
      </c>
      <c r="AE17" s="89">
        <v>2807.0378782983898</v>
      </c>
    </row>
    <row r="18" spans="1:31" ht="13.8" thickBot="1" x14ac:dyDescent="0.3">
      <c r="A18" s="98">
        <v>2012</v>
      </c>
      <c r="B18" s="99">
        <f t="shared" si="0"/>
        <v>1</v>
      </c>
      <c r="C18" s="100">
        <f t="shared" si="0"/>
        <v>2.3812046581543549</v>
      </c>
      <c r="D18" s="101">
        <f t="shared" si="0"/>
        <v>2.1350281561847275</v>
      </c>
      <c r="E18" s="101">
        <f t="shared" si="0"/>
        <v>0.26110273316947924</v>
      </c>
      <c r="F18" s="102">
        <f t="shared" si="0"/>
        <v>0.69352426213571294</v>
      </c>
      <c r="G18" s="100">
        <v>2.2425959269101057</v>
      </c>
      <c r="H18" s="102">
        <v>0.60716440433749785</v>
      </c>
      <c r="I18" s="72"/>
      <c r="J18" s="103">
        <v>10092.004659202794</v>
      </c>
      <c r="K18" s="104">
        <v>24031.128504609147</v>
      </c>
      <c r="L18" s="104">
        <v>21546.714099745419</v>
      </c>
      <c r="M18" s="104">
        <v>2635.0499996769681</v>
      </c>
      <c r="N18" s="105">
        <v>6999.0500847437952</v>
      </c>
      <c r="O18" s="88"/>
      <c r="P18" s="98">
        <v>2012</v>
      </c>
      <c r="Q18" s="103">
        <v>10092.004659202794</v>
      </c>
      <c r="R18" s="106">
        <v>30689.425241049608</v>
      </c>
      <c r="S18" s="104">
        <v>15976.338912949695</v>
      </c>
      <c r="T18" s="105">
        <v>15363.406101359631</v>
      </c>
      <c r="U18" s="104">
        <v>40663.803209827936</v>
      </c>
      <c r="V18" s="104">
        <v>10434.921318606397</v>
      </c>
      <c r="W18" s="106">
        <v>5740.6014512271822</v>
      </c>
      <c r="X18" s="105">
        <v>2045.2906849101739</v>
      </c>
      <c r="Y18" s="104">
        <v>7672.7613269136637</v>
      </c>
      <c r="Z18" s="104">
        <v>3200.0729563150626</v>
      </c>
      <c r="AA18" s="104">
        <v>29998.596840471113</v>
      </c>
      <c r="AB18" s="104">
        <v>29486.435676318597</v>
      </c>
      <c r="AC18" s="104">
        <v>13390.448118982455</v>
      </c>
      <c r="AD18" s="104">
        <v>6375.422050970752</v>
      </c>
      <c r="AE18" s="105">
        <v>5664.9811467516065</v>
      </c>
    </row>
    <row r="19" spans="1:31" ht="14.4" thickTop="1" thickBot="1" x14ac:dyDescent="0.3"/>
    <row r="20" spans="1:31" ht="100.05" customHeight="1" thickTop="1" thickBot="1" x14ac:dyDescent="0.3">
      <c r="A20" s="149" t="s">
        <v>85</v>
      </c>
      <c r="B20" s="150"/>
      <c r="C20" s="150"/>
      <c r="D20" s="150"/>
      <c r="E20" s="150"/>
      <c r="F20" s="156"/>
    </row>
    <row r="21" spans="1:31" ht="13.8" thickTop="1" x14ac:dyDescent="0.25"/>
    <row r="22" spans="1:31" x14ac:dyDescent="0.25">
      <c r="A22" s="97">
        <v>1980</v>
      </c>
      <c r="B22" s="83">
        <f>J22/$J22</f>
        <v>1</v>
      </c>
      <c r="C22" s="84">
        <f>K22/$J22</f>
        <v>2.3408633061197501</v>
      </c>
      <c r="D22" s="85">
        <f>L22/$J22</f>
        <v>2.3868497850276857</v>
      </c>
      <c r="E22" s="85">
        <f>M22/$J22</f>
        <v>0.34851619958676117</v>
      </c>
      <c r="F22" s="86">
        <f>N22/$J22</f>
        <v>0.44548524707972464</v>
      </c>
      <c r="G22" s="84"/>
      <c r="H22" s="86"/>
      <c r="I22" s="72"/>
      <c r="J22" s="87">
        <v>5888.7153574250924</v>
      </c>
      <c r="K22" s="88">
        <v>13784.677700380247</v>
      </c>
      <c r="L22" s="88">
        <v>14055.478984959314</v>
      </c>
      <c r="M22" s="88">
        <v>2052.312696817989</v>
      </c>
      <c r="N22" s="89">
        <v>2623.3358159846862</v>
      </c>
      <c r="O22" s="88"/>
      <c r="P22" s="74"/>
      <c r="Q22" s="87">
        <v>5888.7153574250897</v>
      </c>
      <c r="R22" s="95">
        <v>18351.55001277705</v>
      </c>
      <c r="S22" s="88">
        <v>8792.8470635769318</v>
      </c>
      <c r="T22" s="89">
        <v>8547.3096651300821</v>
      </c>
      <c r="U22" s="88">
        <v>24107.017176213303</v>
      </c>
      <c r="V22" s="88">
        <v>7019.0435687839208</v>
      </c>
      <c r="W22" s="95">
        <v>3422.3364891481156</v>
      </c>
      <c r="X22" s="89">
        <v>1732.6666282268429</v>
      </c>
      <c r="Y22" s="88">
        <v>851.70725776943834</v>
      </c>
      <c r="Z22" s="88">
        <v>991.75966997843204</v>
      </c>
      <c r="AA22" s="88">
        <v>18539.972918006722</v>
      </c>
      <c r="AB22" s="88">
        <v>16227.170859933416</v>
      </c>
      <c r="AC22" s="88">
        <v>8597.9340013574056</v>
      </c>
      <c r="AD22" s="88">
        <v>8813.2657237810072</v>
      </c>
      <c r="AE22" s="89">
        <v>1962.4171307004299</v>
      </c>
    </row>
  </sheetData>
  <mergeCells count="3">
    <mergeCell ref="A4:N4"/>
    <mergeCell ref="P4:AE4"/>
    <mergeCell ref="A20:F20"/>
  </mergeCells>
  <printOptions horizontalCentered="1" verticalCentered="1"/>
  <pageMargins left="0.78740157480314965" right="0.78740157480314965" top="0.98425196850393704" bottom="0.98425196850393704" header="0.51181102362204722" footer="0.51181102362204722"/>
  <pageSetup paperSize="9" scale="37" orientation="landscape"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66"/>
  <sheetViews>
    <sheetView workbookViewId="0">
      <selection activeCell="A2" sqref="A2"/>
    </sheetView>
  </sheetViews>
  <sheetFormatPr baseColWidth="10" defaultColWidth="10.88671875" defaultRowHeight="13.2" x14ac:dyDescent="0.25"/>
  <cols>
    <col min="1" max="1" width="9.33203125" style="3" customWidth="1"/>
    <col min="2" max="2" width="14.21875" style="3" customWidth="1"/>
    <col min="3" max="3" width="14.44140625" style="3" customWidth="1"/>
    <col min="4" max="4" width="17.5546875" style="3" customWidth="1"/>
    <col min="5" max="10" width="13.77734375" style="3" customWidth="1"/>
    <col min="11" max="53" width="6.33203125" style="3" customWidth="1"/>
    <col min="54" max="234" width="10.88671875" style="3"/>
    <col min="235" max="309" width="6.33203125" style="3" customWidth="1"/>
    <col min="310" max="490" width="10.88671875" style="3"/>
    <col min="491" max="565" width="6.33203125" style="3" customWidth="1"/>
    <col min="566" max="746" width="10.88671875" style="3"/>
    <col min="747" max="821" width="6.33203125" style="3" customWidth="1"/>
    <col min="822" max="1002" width="10.88671875" style="3"/>
    <col min="1003" max="1077" width="6.33203125" style="3" customWidth="1"/>
    <col min="1078" max="1258" width="10.88671875" style="3"/>
    <col min="1259" max="1333" width="6.33203125" style="3" customWidth="1"/>
    <col min="1334" max="1514" width="10.88671875" style="3"/>
    <col min="1515" max="1589" width="6.33203125" style="3" customWidth="1"/>
    <col min="1590" max="1770" width="10.88671875" style="3"/>
    <col min="1771" max="1845" width="6.33203125" style="3" customWidth="1"/>
    <col min="1846" max="2026" width="10.88671875" style="3"/>
    <col min="2027" max="2101" width="6.33203125" style="3" customWidth="1"/>
    <col min="2102" max="2282" width="10.88671875" style="3"/>
    <col min="2283" max="2357" width="6.33203125" style="3" customWidth="1"/>
    <col min="2358" max="2538" width="10.88671875" style="3"/>
    <col min="2539" max="2613" width="6.33203125" style="3" customWidth="1"/>
    <col min="2614" max="2794" width="10.88671875" style="3"/>
    <col min="2795" max="2869" width="6.33203125" style="3" customWidth="1"/>
    <col min="2870" max="3050" width="10.88671875" style="3"/>
    <col min="3051" max="3125" width="6.33203125" style="3" customWidth="1"/>
    <col min="3126" max="3306" width="10.88671875" style="3"/>
    <col min="3307" max="3381" width="6.33203125" style="3" customWidth="1"/>
    <col min="3382" max="3562" width="10.88671875" style="3"/>
    <col min="3563" max="3637" width="6.33203125" style="3" customWidth="1"/>
    <col min="3638" max="3818" width="10.88671875" style="3"/>
    <col min="3819" max="3893" width="6.33203125" style="3" customWidth="1"/>
    <col min="3894" max="4074" width="10.88671875" style="3"/>
    <col min="4075" max="4149" width="6.33203125" style="3" customWidth="1"/>
    <col min="4150" max="4330" width="10.88671875" style="3"/>
    <col min="4331" max="4405" width="6.33203125" style="3" customWidth="1"/>
    <col min="4406" max="4586" width="10.88671875" style="3"/>
    <col min="4587" max="4661" width="6.33203125" style="3" customWidth="1"/>
    <col min="4662" max="4842" width="10.88671875" style="3"/>
    <col min="4843" max="4917" width="6.33203125" style="3" customWidth="1"/>
    <col min="4918" max="5098" width="10.88671875" style="3"/>
    <col min="5099" max="5173" width="6.33203125" style="3" customWidth="1"/>
    <col min="5174" max="5354" width="10.88671875" style="3"/>
    <col min="5355" max="5429" width="6.33203125" style="3" customWidth="1"/>
    <col min="5430" max="5610" width="10.88671875" style="3"/>
    <col min="5611" max="5685" width="6.33203125" style="3" customWidth="1"/>
    <col min="5686" max="5866" width="10.88671875" style="3"/>
    <col min="5867" max="5941" width="6.33203125" style="3" customWidth="1"/>
    <col min="5942" max="6122" width="10.88671875" style="3"/>
    <col min="6123" max="6197" width="6.33203125" style="3" customWidth="1"/>
    <col min="6198" max="6378" width="10.88671875" style="3"/>
    <col min="6379" max="6453" width="6.33203125" style="3" customWidth="1"/>
    <col min="6454" max="6634" width="10.88671875" style="3"/>
    <col min="6635" max="6709" width="6.33203125" style="3" customWidth="1"/>
    <col min="6710" max="6890" width="10.88671875" style="3"/>
    <col min="6891" max="6965" width="6.33203125" style="3" customWidth="1"/>
    <col min="6966" max="7146" width="10.88671875" style="3"/>
    <col min="7147" max="7221" width="6.33203125" style="3" customWidth="1"/>
    <col min="7222" max="7402" width="10.88671875" style="3"/>
    <col min="7403" max="7477" width="6.33203125" style="3" customWidth="1"/>
    <col min="7478" max="7658" width="10.88671875" style="3"/>
    <col min="7659" max="7733" width="6.33203125" style="3" customWidth="1"/>
    <col min="7734" max="7914" width="10.88671875" style="3"/>
    <col min="7915" max="7989" width="6.33203125" style="3" customWidth="1"/>
    <col min="7990" max="8170" width="10.88671875" style="3"/>
    <col min="8171" max="8245" width="6.33203125" style="3" customWidth="1"/>
    <col min="8246" max="8426" width="10.88671875" style="3"/>
    <col min="8427" max="8501" width="6.33203125" style="3" customWidth="1"/>
    <col min="8502" max="8682" width="10.88671875" style="3"/>
    <col min="8683" max="8757" width="6.33203125" style="3" customWidth="1"/>
    <col min="8758" max="8938" width="10.88671875" style="3"/>
    <col min="8939" max="9013" width="6.33203125" style="3" customWidth="1"/>
    <col min="9014" max="9194" width="10.88671875" style="3"/>
    <col min="9195" max="9269" width="6.33203125" style="3" customWidth="1"/>
    <col min="9270" max="9450" width="10.88671875" style="3"/>
    <col min="9451" max="9525" width="6.33203125" style="3" customWidth="1"/>
    <col min="9526" max="9706" width="10.88671875" style="3"/>
    <col min="9707" max="9781" width="6.33203125" style="3" customWidth="1"/>
    <col min="9782" max="9962" width="10.88671875" style="3"/>
    <col min="9963" max="10037" width="6.33203125" style="3" customWidth="1"/>
    <col min="10038" max="10218" width="10.88671875" style="3"/>
    <col min="10219" max="10293" width="6.33203125" style="3" customWidth="1"/>
    <col min="10294" max="10474" width="10.88671875" style="3"/>
    <col min="10475" max="10549" width="6.33203125" style="3" customWidth="1"/>
    <col min="10550" max="10730" width="10.88671875" style="3"/>
    <col min="10731" max="10805" width="6.33203125" style="3" customWidth="1"/>
    <col min="10806" max="10986" width="10.88671875" style="3"/>
    <col min="10987" max="11061" width="6.33203125" style="3" customWidth="1"/>
    <col min="11062" max="11242" width="10.88671875" style="3"/>
    <col min="11243" max="11317" width="6.33203125" style="3" customWidth="1"/>
    <col min="11318" max="11498" width="10.88671875" style="3"/>
    <col min="11499" max="11573" width="6.33203125" style="3" customWidth="1"/>
    <col min="11574" max="11754" width="10.88671875" style="3"/>
    <col min="11755" max="11829" width="6.33203125" style="3" customWidth="1"/>
    <col min="11830" max="12010" width="10.88671875" style="3"/>
    <col min="12011" max="12085" width="6.33203125" style="3" customWidth="1"/>
    <col min="12086" max="12266" width="10.88671875" style="3"/>
    <col min="12267" max="12341" width="6.33203125" style="3" customWidth="1"/>
    <col min="12342" max="12522" width="10.88671875" style="3"/>
    <col min="12523" max="12597" width="6.33203125" style="3" customWidth="1"/>
    <col min="12598" max="12778" width="10.88671875" style="3"/>
    <col min="12779" max="12853" width="6.33203125" style="3" customWidth="1"/>
    <col min="12854" max="13034" width="10.88671875" style="3"/>
    <col min="13035" max="13109" width="6.33203125" style="3" customWidth="1"/>
    <col min="13110" max="13290" width="10.88671875" style="3"/>
    <col min="13291" max="13365" width="6.33203125" style="3" customWidth="1"/>
    <col min="13366" max="13546" width="10.88671875" style="3"/>
    <col min="13547" max="13621" width="6.33203125" style="3" customWidth="1"/>
    <col min="13622" max="13802" width="10.88671875" style="3"/>
    <col min="13803" max="13877" width="6.33203125" style="3" customWidth="1"/>
    <col min="13878" max="14058" width="10.88671875" style="3"/>
    <col min="14059" max="14133" width="6.33203125" style="3" customWidth="1"/>
    <col min="14134" max="14314" width="10.88671875" style="3"/>
    <col min="14315" max="14389" width="6.33203125" style="3" customWidth="1"/>
    <col min="14390" max="14570" width="10.88671875" style="3"/>
    <col min="14571" max="14645" width="6.33203125" style="3" customWidth="1"/>
    <col min="14646" max="14826" width="10.88671875" style="3"/>
    <col min="14827" max="14901" width="6.33203125" style="3" customWidth="1"/>
    <col min="14902" max="15082" width="10.88671875" style="3"/>
    <col min="15083" max="15157" width="6.33203125" style="3" customWidth="1"/>
    <col min="15158" max="15338" width="10.88671875" style="3"/>
    <col min="15339" max="15413" width="6.33203125" style="3" customWidth="1"/>
    <col min="15414" max="15594" width="10.88671875" style="3"/>
    <col min="15595" max="15669" width="6.33203125" style="3" customWidth="1"/>
    <col min="15670" max="15850" width="10.88671875" style="3"/>
    <col min="15851" max="15925" width="6.33203125" style="3" customWidth="1"/>
    <col min="15926" max="16106" width="10.88671875" style="3"/>
    <col min="16107" max="16181" width="6.33203125" style="3" customWidth="1"/>
    <col min="16182" max="16384" width="10.88671875" style="3"/>
  </cols>
  <sheetData>
    <row r="1" spans="1:4" ht="13.95" customHeight="1" x14ac:dyDescent="0.3">
      <c r="A1" s="7" t="s">
        <v>1</v>
      </c>
      <c r="B1" s="4"/>
    </row>
    <row r="2" spans="1:4" ht="13.95" customHeight="1" x14ac:dyDescent="0.25">
      <c r="A2" s="1" t="s">
        <v>0</v>
      </c>
      <c r="B2" s="4"/>
    </row>
    <row r="3" spans="1:4" ht="73.8" customHeight="1" x14ac:dyDescent="0.25">
      <c r="A3" s="5"/>
      <c r="B3" s="6" t="s">
        <v>2</v>
      </c>
      <c r="C3" s="6" t="s">
        <v>13</v>
      </c>
      <c r="D3" s="6" t="s">
        <v>14</v>
      </c>
    </row>
    <row r="4" spans="1:4" ht="13.95" customHeight="1" x14ac:dyDescent="0.25">
      <c r="A4" s="5">
        <v>1820</v>
      </c>
      <c r="B4" s="8">
        <v>25.835635231113219</v>
      </c>
      <c r="C4" s="8">
        <v>32.294544038891523</v>
      </c>
      <c r="D4" s="9">
        <v>0.1204668918030765</v>
      </c>
    </row>
    <row r="5" spans="1:4" ht="13.95" customHeight="1" x14ac:dyDescent="0.25">
      <c r="A5" s="5">
        <v>1830</v>
      </c>
      <c r="B5" s="8">
        <v>25.82038312058344</v>
      </c>
      <c r="C5" s="8">
        <v>32.275478900729297</v>
      </c>
      <c r="D5" s="9">
        <v>0.1271626474462616</v>
      </c>
    </row>
    <row r="6" spans="1:4" ht="13.95" customHeight="1" x14ac:dyDescent="0.25">
      <c r="A6" s="5">
        <v>1840</v>
      </c>
      <c r="B6" s="8">
        <v>25.90264364223577</v>
      </c>
      <c r="C6" s="8">
        <v>32.37830455279471</v>
      </c>
      <c r="D6" s="9">
        <v>0.13385840308944666</v>
      </c>
    </row>
    <row r="7" spans="1:4" ht="13.95" customHeight="1" x14ac:dyDescent="0.25">
      <c r="A7" s="5">
        <v>1850</v>
      </c>
      <c r="B7" s="8">
        <v>26.077668385685264</v>
      </c>
      <c r="C7" s="8">
        <v>32.597085482106579</v>
      </c>
      <c r="D7" s="9">
        <v>0.14055415873263177</v>
      </c>
    </row>
    <row r="8" spans="1:4" ht="13.95" customHeight="1" x14ac:dyDescent="0.25">
      <c r="A8" s="5">
        <v>1860</v>
      </c>
      <c r="B8" s="8">
        <v>26.231669010782937</v>
      </c>
      <c r="C8" s="8">
        <v>32.451549291690235</v>
      </c>
      <c r="D8" s="9">
        <v>0.16357046335072883</v>
      </c>
    </row>
    <row r="9" spans="1:4" ht="13.95" customHeight="1" x14ac:dyDescent="0.25">
      <c r="A9" s="5">
        <v>1870</v>
      </c>
      <c r="B9" s="8">
        <v>26.423909985935303</v>
      </c>
      <c r="C9" s="8">
        <v>32.355808146043231</v>
      </c>
      <c r="D9" s="9">
        <v>0.18740554497684236</v>
      </c>
    </row>
    <row r="10" spans="1:4" ht="13.95" customHeight="1" x14ac:dyDescent="0.25">
      <c r="A10" s="5">
        <v>1880</v>
      </c>
      <c r="B10" s="8">
        <v>26.769831223628692</v>
      </c>
      <c r="C10" s="8">
        <v>32.44828027106508</v>
      </c>
      <c r="D10" s="9">
        <v>0.19628455602087461</v>
      </c>
    </row>
    <row r="11" spans="1:4" ht="13.95" customHeight="1" x14ac:dyDescent="0.25">
      <c r="A11" s="5">
        <v>1890</v>
      </c>
      <c r="B11" s="8">
        <v>27.85</v>
      </c>
      <c r="C11" s="8">
        <v>33.42</v>
      </c>
      <c r="D11" s="9">
        <v>0.20516356706490682</v>
      </c>
    </row>
    <row r="12" spans="1:4" ht="13.95" customHeight="1" x14ac:dyDescent="0.25">
      <c r="A12" s="5">
        <v>1900</v>
      </c>
      <c r="B12" s="8">
        <v>29.75</v>
      </c>
      <c r="C12" s="8">
        <v>35.346534653465348</v>
      </c>
      <c r="D12" s="9">
        <v>0.21404257810893904</v>
      </c>
    </row>
    <row r="13" spans="1:4" ht="13.95" customHeight="1" x14ac:dyDescent="0.25">
      <c r="A13" s="5">
        <v>1910</v>
      </c>
      <c r="B13" s="8">
        <v>31.799999999999997</v>
      </c>
      <c r="C13" s="8">
        <v>37.411764705882348</v>
      </c>
      <c r="D13" s="9">
        <v>0.26445601917401573</v>
      </c>
    </row>
    <row r="14" spans="1:4" ht="13.95" customHeight="1" x14ac:dyDescent="0.25">
      <c r="A14" s="5">
        <v>1920</v>
      </c>
      <c r="B14" s="8">
        <v>34.599999999999994</v>
      </c>
      <c r="C14" s="8">
        <v>40.105374077976805</v>
      </c>
      <c r="D14" s="9">
        <v>0.31623163220068795</v>
      </c>
    </row>
    <row r="15" spans="1:4" ht="13.95" customHeight="1" x14ac:dyDescent="0.25">
      <c r="A15" s="5">
        <v>1930</v>
      </c>
      <c r="B15" s="8">
        <v>38.200000000000003</v>
      </c>
      <c r="C15" s="8">
        <v>43.634475597092418</v>
      </c>
      <c r="D15" s="9">
        <v>0.32527629458655594</v>
      </c>
    </row>
    <row r="16" spans="1:4" ht="13.95" customHeight="1" x14ac:dyDescent="0.25">
      <c r="A16" s="5">
        <v>1940</v>
      </c>
      <c r="B16" s="8">
        <v>41.75</v>
      </c>
      <c r="C16" s="8">
        <v>47.006141248720574</v>
      </c>
      <c r="D16" s="9">
        <v>0.41879224362813611</v>
      </c>
    </row>
    <row r="17" spans="1:4" ht="13.95" customHeight="1" x14ac:dyDescent="0.25">
      <c r="A17" s="5">
        <v>1950</v>
      </c>
      <c r="B17" s="8">
        <v>47.15</v>
      </c>
      <c r="C17" s="8">
        <v>52.336024217961658</v>
      </c>
      <c r="D17" s="9">
        <v>0.35959376306528712</v>
      </c>
    </row>
    <row r="18" spans="1:4" ht="13.95" customHeight="1" x14ac:dyDescent="0.25">
      <c r="A18" s="5">
        <v>1960</v>
      </c>
      <c r="B18" s="8">
        <v>53.4</v>
      </c>
      <c r="C18" s="8">
        <v>58.447761194029852</v>
      </c>
      <c r="D18" s="9">
        <v>0.41620376429533024</v>
      </c>
    </row>
    <row r="19" spans="1:4" ht="13.95" customHeight="1" x14ac:dyDescent="0.25">
      <c r="A19" s="5">
        <v>1970</v>
      </c>
      <c r="B19" s="8">
        <v>58.8</v>
      </c>
      <c r="C19" s="8">
        <v>63.473994111874383</v>
      </c>
      <c r="D19" s="9">
        <v>0.55622615122395391</v>
      </c>
    </row>
    <row r="20" spans="1:4" ht="13.95" customHeight="1" x14ac:dyDescent="0.25">
      <c r="A20" s="5">
        <v>1980</v>
      </c>
      <c r="B20" s="8">
        <v>63.099999999999994</v>
      </c>
      <c r="C20" s="8">
        <v>67.192642787996121</v>
      </c>
      <c r="D20" s="9">
        <v>0.56052562431682718</v>
      </c>
    </row>
    <row r="21" spans="1:4" ht="13.95" customHeight="1" x14ac:dyDescent="0.25">
      <c r="A21" s="5">
        <v>1990</v>
      </c>
      <c r="B21" s="8">
        <v>65.599999999999994</v>
      </c>
      <c r="C21" s="8">
        <v>68.920725883476592</v>
      </c>
      <c r="D21" s="9">
        <v>0.68250848441367717</v>
      </c>
    </row>
    <row r="22" spans="1:4" ht="13.95" customHeight="1" x14ac:dyDescent="0.25">
      <c r="A22" s="5">
        <v>2000</v>
      </c>
      <c r="B22" s="8">
        <v>67.849999999999994</v>
      </c>
      <c r="C22" s="8">
        <v>70.344015080113095</v>
      </c>
      <c r="D22" s="9">
        <v>0.80784883720930234</v>
      </c>
    </row>
    <row r="23" spans="1:4" ht="13.95" customHeight="1" x14ac:dyDescent="0.25">
      <c r="A23" s="5">
        <v>2010</v>
      </c>
      <c r="B23" s="8">
        <v>70.099999999999994</v>
      </c>
      <c r="C23" s="8">
        <v>71.730232558139534</v>
      </c>
      <c r="D23" s="9">
        <v>0.82664468412840675</v>
      </c>
    </row>
    <row r="24" spans="1:4" ht="13.95" customHeight="1" x14ac:dyDescent="0.25">
      <c r="A24" s="5">
        <v>2020</v>
      </c>
      <c r="B24" s="8">
        <v>72.424613117170225</v>
      </c>
      <c r="C24" s="8">
        <v>73.156174865828504</v>
      </c>
      <c r="D24" s="9">
        <v>0.84544053104751116</v>
      </c>
    </row>
    <row r="25" spans="1:4" ht="13.95" customHeight="1" x14ac:dyDescent="0.25">
      <c r="A25" s="5"/>
      <c r="B25" s="4"/>
      <c r="C25" s="4"/>
      <c r="D25" s="4"/>
    </row>
    <row r="26" spans="1:4" ht="13.95" customHeight="1" x14ac:dyDescent="0.3">
      <c r="A26" s="7" t="s">
        <v>3</v>
      </c>
      <c r="B26" s="4"/>
    </row>
    <row r="27" spans="1:4" ht="13.95" customHeight="1" x14ac:dyDescent="0.3">
      <c r="A27" s="5" t="s">
        <v>11</v>
      </c>
      <c r="B27" s="4"/>
    </row>
    <row r="28" spans="1:4" ht="13.95" customHeight="1" x14ac:dyDescent="0.25">
      <c r="A28" s="5" t="s">
        <v>10</v>
      </c>
      <c r="B28" s="4"/>
    </row>
    <row r="29" spans="1:4" ht="13.95" customHeight="1" x14ac:dyDescent="0.25">
      <c r="A29" s="5" t="s">
        <v>15</v>
      </c>
      <c r="B29" s="4"/>
    </row>
    <row r="30" spans="1:4" ht="13.95" customHeight="1" x14ac:dyDescent="0.25">
      <c r="A30" s="5"/>
      <c r="B30" s="4" t="s">
        <v>8</v>
      </c>
      <c r="C30" s="5" t="s">
        <v>9</v>
      </c>
    </row>
    <row r="31" spans="1:4" ht="13.95" customHeight="1" x14ac:dyDescent="0.25">
      <c r="A31" s="5" t="s">
        <v>5</v>
      </c>
      <c r="B31" s="8">
        <v>33.5</v>
      </c>
      <c r="C31" s="8">
        <f>B31/0.8</f>
        <v>41.875</v>
      </c>
    </row>
    <row r="32" spans="1:4" ht="13.95" customHeight="1" x14ac:dyDescent="0.25">
      <c r="A32" s="5" t="s">
        <v>6</v>
      </c>
      <c r="B32" s="8">
        <v>80.7</v>
      </c>
      <c r="C32" s="8">
        <f>B32/0.999</f>
        <v>80.780780780780788</v>
      </c>
    </row>
    <row r="33" spans="1:3" ht="13.95" customHeight="1" x14ac:dyDescent="0.25">
      <c r="A33" s="5" t="s">
        <v>4</v>
      </c>
      <c r="B33" s="8">
        <v>24.5</v>
      </c>
      <c r="C33" s="8">
        <f t="shared" ref="C33" si="0">B33/0.8</f>
        <v>30.625</v>
      </c>
    </row>
    <row r="34" spans="1:3" ht="13.95" customHeight="1" x14ac:dyDescent="0.25">
      <c r="A34" s="5" t="s">
        <v>7</v>
      </c>
      <c r="B34" s="8">
        <v>53.1</v>
      </c>
      <c r="C34" s="8">
        <f>B34/0.95</f>
        <v>55.894736842105267</v>
      </c>
    </row>
    <row r="35" spans="1:3" ht="13.95" customHeight="1" x14ac:dyDescent="0.3">
      <c r="A35" s="5" t="s">
        <v>17</v>
      </c>
      <c r="B35" s="4"/>
    </row>
    <row r="36" spans="1:3" ht="13.95" customHeight="1" x14ac:dyDescent="0.25">
      <c r="A36" s="5" t="s">
        <v>16</v>
      </c>
      <c r="B36" s="4"/>
    </row>
    <row r="37" spans="1:3" ht="13.95" customHeight="1" x14ac:dyDescent="0.25">
      <c r="A37" s="5" t="s">
        <v>12</v>
      </c>
      <c r="B37" s="4"/>
    </row>
    <row r="38" spans="1:3" ht="13.95" customHeight="1" x14ac:dyDescent="0.25">
      <c r="B38" s="4"/>
    </row>
    <row r="39" spans="1:3" ht="13.95" customHeight="1" x14ac:dyDescent="0.25">
      <c r="B39" s="4"/>
    </row>
    <row r="40" spans="1:3" ht="13.95" customHeight="1" x14ac:dyDescent="0.25">
      <c r="B40" s="4"/>
    </row>
    <row r="41" spans="1:3" ht="13.95" customHeight="1" x14ac:dyDescent="0.25">
      <c r="B41" s="4"/>
    </row>
    <row r="42" spans="1:3" ht="13.95" customHeight="1" x14ac:dyDescent="0.25">
      <c r="B42" s="4"/>
    </row>
    <row r="43" spans="1:3" ht="13.95" customHeight="1" x14ac:dyDescent="0.25">
      <c r="B43" s="4"/>
    </row>
    <row r="44" spans="1:3" ht="9.9" customHeight="1" x14ac:dyDescent="0.25">
      <c r="B44" s="4"/>
    </row>
    <row r="45" spans="1:3" ht="9.9" customHeight="1" x14ac:dyDescent="0.25">
      <c r="B45" s="4"/>
    </row>
    <row r="46" spans="1:3" ht="9.9" customHeight="1" x14ac:dyDescent="0.25">
      <c r="B46" s="4"/>
    </row>
    <row r="47" spans="1:3" ht="9.9" customHeight="1" x14ac:dyDescent="0.25">
      <c r="B47" s="4"/>
    </row>
    <row r="48" spans="1:3" ht="9.9" customHeight="1" x14ac:dyDescent="0.25">
      <c r="B48" s="4"/>
    </row>
    <row r="49" spans="2:2" ht="9.9" customHeight="1" x14ac:dyDescent="0.25">
      <c r="B49" s="4"/>
    </row>
    <row r="50" spans="2:2" ht="9.9" customHeight="1" x14ac:dyDescent="0.25">
      <c r="B50" s="4"/>
    </row>
    <row r="51" spans="2:2" ht="9.9" customHeight="1" x14ac:dyDescent="0.25">
      <c r="B51" s="4"/>
    </row>
    <row r="52" spans="2:2" ht="9.9" customHeight="1" x14ac:dyDescent="0.25">
      <c r="B52" s="4"/>
    </row>
    <row r="53" spans="2:2" ht="9.9" customHeight="1" x14ac:dyDescent="0.25">
      <c r="B53" s="4"/>
    </row>
    <row r="54" spans="2:2" ht="9.9" customHeight="1" x14ac:dyDescent="0.25">
      <c r="B54" s="4"/>
    </row>
    <row r="55" spans="2:2" ht="9.9" customHeight="1" x14ac:dyDescent="0.25">
      <c r="B55" s="4"/>
    </row>
    <row r="56" spans="2:2" ht="9.9" customHeight="1" x14ac:dyDescent="0.25">
      <c r="B56" s="4"/>
    </row>
    <row r="57" spans="2:2" ht="9.9" customHeight="1" x14ac:dyDescent="0.25">
      <c r="B57" s="4"/>
    </row>
    <row r="58" spans="2:2" ht="9.9" customHeight="1" x14ac:dyDescent="0.25">
      <c r="B58" s="4"/>
    </row>
    <row r="59" spans="2:2" ht="9.9" customHeight="1" x14ac:dyDescent="0.25">
      <c r="B59" s="4"/>
    </row>
    <row r="60" spans="2:2" ht="9.9" customHeight="1" x14ac:dyDescent="0.25">
      <c r="B60" s="4"/>
    </row>
    <row r="61" spans="2:2" ht="9.9" customHeight="1" x14ac:dyDescent="0.25">
      <c r="B61" s="4"/>
    </row>
    <row r="62" spans="2:2" ht="9.9" customHeight="1" x14ac:dyDescent="0.25">
      <c r="B62" s="4"/>
    </row>
    <row r="63" spans="2:2" ht="9.9" customHeight="1" x14ac:dyDescent="0.25">
      <c r="B63" s="4"/>
    </row>
    <row r="64" spans="2:2" ht="9.9" customHeight="1" x14ac:dyDescent="0.25">
      <c r="B64" s="4"/>
    </row>
    <row r="65" spans="2:2" ht="9.9" customHeight="1" x14ac:dyDescent="0.25">
      <c r="B65" s="4"/>
    </row>
    <row r="66" spans="2:2" ht="9.9" customHeight="1" x14ac:dyDescent="0.25">
      <c r="B66" s="4"/>
    </row>
    <row r="67" spans="2:2" ht="9.9" customHeight="1" x14ac:dyDescent="0.25">
      <c r="B67" s="4"/>
    </row>
    <row r="68" spans="2:2" ht="9.9" customHeight="1" x14ac:dyDescent="0.25">
      <c r="B68" s="4"/>
    </row>
    <row r="69" spans="2:2" ht="9.9" customHeight="1" x14ac:dyDescent="0.25">
      <c r="B69" s="4"/>
    </row>
    <row r="70" spans="2:2" ht="9.9" customHeight="1" x14ac:dyDescent="0.25">
      <c r="B70" s="4"/>
    </row>
    <row r="71" spans="2:2" ht="9.9" customHeight="1" x14ac:dyDescent="0.25">
      <c r="B71" s="4"/>
    </row>
    <row r="72" spans="2:2" ht="9.9" customHeight="1" x14ac:dyDescent="0.25">
      <c r="B72" s="4"/>
    </row>
    <row r="73" spans="2:2" ht="9.9" customHeight="1" x14ac:dyDescent="0.25">
      <c r="B73" s="4"/>
    </row>
    <row r="74" spans="2:2" ht="9.9" customHeight="1" x14ac:dyDescent="0.25">
      <c r="B74" s="4"/>
    </row>
    <row r="75" spans="2:2" ht="9.9" customHeight="1" x14ac:dyDescent="0.25">
      <c r="B75" s="4"/>
    </row>
    <row r="76" spans="2:2" ht="9.9" customHeight="1" x14ac:dyDescent="0.25">
      <c r="B76" s="4"/>
    </row>
    <row r="77" spans="2:2" ht="9.9" customHeight="1" x14ac:dyDescent="0.25">
      <c r="B77" s="4"/>
    </row>
    <row r="78" spans="2:2" ht="9.9" customHeight="1" x14ac:dyDescent="0.25">
      <c r="B78" s="4"/>
    </row>
    <row r="79" spans="2:2" ht="9.9" customHeight="1" x14ac:dyDescent="0.25">
      <c r="B79" s="4"/>
    </row>
    <row r="80" spans="2:2" ht="9.9" customHeight="1" x14ac:dyDescent="0.25">
      <c r="B80" s="4"/>
    </row>
    <row r="81" spans="2:2" ht="9.9" customHeight="1" x14ac:dyDescent="0.25">
      <c r="B81" s="4"/>
    </row>
    <row r="82" spans="2:2" ht="9.9" customHeight="1" x14ac:dyDescent="0.25">
      <c r="B82" s="4"/>
    </row>
    <row r="83" spans="2:2" ht="9.9" customHeight="1" x14ac:dyDescent="0.25">
      <c r="B83" s="4"/>
    </row>
    <row r="84" spans="2:2" ht="9.9" customHeight="1" x14ac:dyDescent="0.25">
      <c r="B84" s="4"/>
    </row>
    <row r="85" spans="2:2" ht="9.9" customHeight="1" x14ac:dyDescent="0.25">
      <c r="B85" s="4"/>
    </row>
    <row r="86" spans="2:2" ht="9.9" customHeight="1" x14ac:dyDescent="0.25">
      <c r="B86" s="4"/>
    </row>
    <row r="87" spans="2:2" ht="9.9" customHeight="1" x14ac:dyDescent="0.25">
      <c r="B87" s="4"/>
    </row>
    <row r="88" spans="2:2" ht="9.9" customHeight="1" x14ac:dyDescent="0.25">
      <c r="B88" s="4"/>
    </row>
    <row r="89" spans="2:2" ht="9.9" customHeight="1" x14ac:dyDescent="0.25">
      <c r="B89" s="4"/>
    </row>
    <row r="90" spans="2:2" ht="9.9" customHeight="1" x14ac:dyDescent="0.25">
      <c r="B90" s="4"/>
    </row>
    <row r="91" spans="2:2" ht="9.9" customHeight="1" x14ac:dyDescent="0.25">
      <c r="B91" s="4"/>
    </row>
    <row r="92" spans="2:2" ht="9.9" customHeight="1" x14ac:dyDescent="0.25">
      <c r="B92" s="4"/>
    </row>
    <row r="93" spans="2:2" ht="9.9" customHeight="1" x14ac:dyDescent="0.25">
      <c r="B93" s="4"/>
    </row>
    <row r="94" spans="2:2" ht="9.9" customHeight="1" x14ac:dyDescent="0.25">
      <c r="B94" s="4"/>
    </row>
    <row r="95" spans="2:2" ht="9.9" customHeight="1" x14ac:dyDescent="0.25">
      <c r="B95" s="4"/>
    </row>
    <row r="96" spans="2:2" ht="9.9" customHeight="1" x14ac:dyDescent="0.25">
      <c r="B96" s="4"/>
    </row>
    <row r="97" spans="2:2" ht="9.9" customHeight="1" x14ac:dyDescent="0.25">
      <c r="B97" s="4"/>
    </row>
    <row r="98" spans="2:2" ht="9.9" customHeight="1" x14ac:dyDescent="0.25">
      <c r="B98" s="4"/>
    </row>
    <row r="99" spans="2:2" ht="9.9" customHeight="1" x14ac:dyDescent="0.25">
      <c r="B99" s="4"/>
    </row>
    <row r="100" spans="2:2" ht="9.9" customHeight="1" x14ac:dyDescent="0.25">
      <c r="B100" s="4"/>
    </row>
    <row r="101" spans="2:2" ht="9.9" customHeight="1" x14ac:dyDescent="0.25">
      <c r="B101" s="4"/>
    </row>
    <row r="102" spans="2:2" ht="9.9" customHeight="1" x14ac:dyDescent="0.25">
      <c r="B102" s="4"/>
    </row>
    <row r="103" spans="2:2" ht="9.9" customHeight="1" x14ac:dyDescent="0.25">
      <c r="B103" s="4"/>
    </row>
    <row r="104" spans="2:2" ht="9.9" customHeight="1" x14ac:dyDescent="0.25">
      <c r="B104" s="4"/>
    </row>
    <row r="105" spans="2:2" ht="9.9" customHeight="1" x14ac:dyDescent="0.25">
      <c r="B105" s="4"/>
    </row>
    <row r="106" spans="2:2" ht="9.9" customHeight="1" x14ac:dyDescent="0.25">
      <c r="B106" s="4"/>
    </row>
    <row r="107" spans="2:2" ht="9.9" customHeight="1" x14ac:dyDescent="0.25">
      <c r="B107" s="4"/>
    </row>
    <row r="108" spans="2:2" ht="9.9" customHeight="1" x14ac:dyDescent="0.25">
      <c r="B108" s="4"/>
    </row>
    <row r="109" spans="2:2" ht="9.9" customHeight="1" x14ac:dyDescent="0.25">
      <c r="B109" s="4"/>
    </row>
    <row r="110" spans="2:2" ht="9.9" customHeight="1" x14ac:dyDescent="0.25">
      <c r="B110" s="4"/>
    </row>
    <row r="111" spans="2:2" ht="9.9" customHeight="1" x14ac:dyDescent="0.25">
      <c r="B111" s="4"/>
    </row>
    <row r="112" spans="2:2" ht="9.9" customHeight="1" x14ac:dyDescent="0.25">
      <c r="B112" s="4"/>
    </row>
    <row r="113" spans="2:2" ht="9.9" customHeight="1" x14ac:dyDescent="0.25">
      <c r="B113" s="4"/>
    </row>
    <row r="114" spans="2:2" ht="9.9" customHeight="1" x14ac:dyDescent="0.25">
      <c r="B114" s="4"/>
    </row>
    <row r="115" spans="2:2" ht="9.9" customHeight="1" x14ac:dyDescent="0.25">
      <c r="B115" s="4"/>
    </row>
    <row r="116" spans="2:2" ht="9.9" customHeight="1" x14ac:dyDescent="0.25">
      <c r="B116" s="4"/>
    </row>
    <row r="117" spans="2:2" ht="9.9" customHeight="1" x14ac:dyDescent="0.25">
      <c r="B117" s="4"/>
    </row>
    <row r="118" spans="2:2" ht="9.9" customHeight="1" x14ac:dyDescent="0.25">
      <c r="B118" s="4"/>
    </row>
    <row r="119" spans="2:2" ht="9.9" customHeight="1" x14ac:dyDescent="0.25">
      <c r="B119" s="4"/>
    </row>
    <row r="120" spans="2:2" ht="9.9" customHeight="1" x14ac:dyDescent="0.25">
      <c r="B120" s="4"/>
    </row>
    <row r="121" spans="2:2" ht="9.9" customHeight="1" x14ac:dyDescent="0.25">
      <c r="B121" s="4"/>
    </row>
    <row r="122" spans="2:2" ht="9.9" customHeight="1" x14ac:dyDescent="0.25">
      <c r="B122" s="4"/>
    </row>
    <row r="123" spans="2:2" ht="9.9" customHeight="1" x14ac:dyDescent="0.25">
      <c r="B123" s="4"/>
    </row>
    <row r="124" spans="2:2" ht="9.9" customHeight="1" x14ac:dyDescent="0.25">
      <c r="B124" s="4"/>
    </row>
    <row r="125" spans="2:2" ht="9.9" customHeight="1" x14ac:dyDescent="0.25">
      <c r="B125" s="4"/>
    </row>
    <row r="126" spans="2:2" ht="9.9" customHeight="1" x14ac:dyDescent="0.25">
      <c r="B126" s="4"/>
    </row>
    <row r="127" spans="2:2" ht="9.9" customHeight="1" x14ac:dyDescent="0.25">
      <c r="B127" s="4"/>
    </row>
    <row r="128" spans="2:2" ht="9.9" customHeight="1" x14ac:dyDescent="0.25">
      <c r="B128" s="4"/>
    </row>
    <row r="129" spans="2:2" ht="9.9" customHeight="1" x14ac:dyDescent="0.25">
      <c r="B129" s="4"/>
    </row>
    <row r="130" spans="2:2" ht="9.9" customHeight="1" x14ac:dyDescent="0.25">
      <c r="B130" s="4"/>
    </row>
    <row r="131" spans="2:2" ht="9.9" customHeight="1" x14ac:dyDescent="0.25">
      <c r="B131" s="4"/>
    </row>
    <row r="132" spans="2:2" ht="9.9" customHeight="1" x14ac:dyDescent="0.25">
      <c r="B132" s="4"/>
    </row>
    <row r="133" spans="2:2" ht="9.9" customHeight="1" x14ac:dyDescent="0.25">
      <c r="B133" s="4"/>
    </row>
    <row r="134" spans="2:2" ht="9.9" customHeight="1" x14ac:dyDescent="0.25">
      <c r="B134" s="4"/>
    </row>
    <row r="135" spans="2:2" ht="9.9" customHeight="1" x14ac:dyDescent="0.25">
      <c r="B135" s="4"/>
    </row>
    <row r="136" spans="2:2" ht="9.9" customHeight="1" x14ac:dyDescent="0.25">
      <c r="B136" s="4"/>
    </row>
    <row r="137" spans="2:2" ht="9.9" customHeight="1" x14ac:dyDescent="0.25">
      <c r="B137" s="4"/>
    </row>
    <row r="138" spans="2:2" ht="9.9" customHeight="1" x14ac:dyDescent="0.25">
      <c r="B138" s="4"/>
    </row>
    <row r="139" spans="2:2" ht="9.9" customHeight="1" x14ac:dyDescent="0.25">
      <c r="B139" s="4"/>
    </row>
    <row r="140" spans="2:2" ht="9.9" customHeight="1" x14ac:dyDescent="0.25">
      <c r="B140" s="4"/>
    </row>
    <row r="141" spans="2:2" ht="9.9" customHeight="1" x14ac:dyDescent="0.25">
      <c r="B141" s="4"/>
    </row>
    <row r="142" spans="2:2" ht="9.9" customHeight="1" x14ac:dyDescent="0.25">
      <c r="B142" s="4"/>
    </row>
    <row r="143" spans="2:2" ht="9.9" customHeight="1" x14ac:dyDescent="0.25">
      <c r="B143" s="4"/>
    </row>
    <row r="144" spans="2:2" ht="9.9" customHeight="1" x14ac:dyDescent="0.25">
      <c r="B144" s="4"/>
    </row>
    <row r="145" spans="2:2" ht="9.9" customHeight="1" x14ac:dyDescent="0.25">
      <c r="B145" s="4"/>
    </row>
    <row r="146" spans="2:2" ht="9.9" customHeight="1" x14ac:dyDescent="0.25">
      <c r="B146" s="4"/>
    </row>
    <row r="147" spans="2:2" ht="9.9" customHeight="1" x14ac:dyDescent="0.25">
      <c r="B147" s="4"/>
    </row>
    <row r="148" spans="2:2" ht="9.9" customHeight="1" x14ac:dyDescent="0.25">
      <c r="B148" s="4"/>
    </row>
    <row r="149" spans="2:2" ht="9.9" customHeight="1" x14ac:dyDescent="0.25">
      <c r="B149" s="4"/>
    </row>
    <row r="150" spans="2:2" ht="9.9" customHeight="1" x14ac:dyDescent="0.25">
      <c r="B150" s="4"/>
    </row>
    <row r="151" spans="2:2" ht="9.9" customHeight="1" x14ac:dyDescent="0.25">
      <c r="B151" s="4"/>
    </row>
    <row r="152" spans="2:2" ht="9.9" customHeight="1" x14ac:dyDescent="0.25">
      <c r="B152" s="4"/>
    </row>
    <row r="153" spans="2:2" ht="9.9" customHeight="1" x14ac:dyDescent="0.25">
      <c r="B153" s="4"/>
    </row>
    <row r="154" spans="2:2" ht="9.9" customHeight="1" x14ac:dyDescent="0.25">
      <c r="B154" s="4"/>
    </row>
    <row r="155" spans="2:2" ht="9.9" customHeight="1" x14ac:dyDescent="0.25">
      <c r="B155" s="4"/>
    </row>
    <row r="156" spans="2:2" ht="9.9" customHeight="1" x14ac:dyDescent="0.25">
      <c r="B156" s="4"/>
    </row>
    <row r="157" spans="2:2" ht="9.9" customHeight="1" x14ac:dyDescent="0.25">
      <c r="B157" s="4"/>
    </row>
    <row r="158" spans="2:2" ht="9.9" customHeight="1" x14ac:dyDescent="0.25">
      <c r="B158" s="4"/>
    </row>
    <row r="159" spans="2:2" ht="9.9" customHeight="1" x14ac:dyDescent="0.25">
      <c r="B159" s="4"/>
    </row>
    <row r="160" spans="2:2" ht="9.9" customHeight="1" x14ac:dyDescent="0.25">
      <c r="B160" s="4"/>
    </row>
    <row r="161" spans="2:2" ht="9.9" customHeight="1" x14ac:dyDescent="0.25">
      <c r="B161" s="4"/>
    </row>
    <row r="162" spans="2:2" ht="9.9" customHeight="1" x14ac:dyDescent="0.25">
      <c r="B162" s="4"/>
    </row>
    <row r="163" spans="2:2" ht="9.9" customHeight="1" x14ac:dyDescent="0.25">
      <c r="B163" s="4"/>
    </row>
    <row r="164" spans="2:2" ht="9.9" customHeight="1" x14ac:dyDescent="0.25">
      <c r="B164" s="4"/>
    </row>
    <row r="165" spans="2:2" ht="9.9" customHeight="1" x14ac:dyDescent="0.25">
      <c r="B165" s="4"/>
    </row>
    <row r="166" spans="2:2" ht="9.9" customHeight="1" x14ac:dyDescent="0.25">
      <c r="B166" s="4"/>
    </row>
    <row r="167" spans="2:2" ht="9.9" customHeight="1" x14ac:dyDescent="0.25">
      <c r="B167" s="4"/>
    </row>
    <row r="168" spans="2:2" ht="9.9" customHeight="1" x14ac:dyDescent="0.25"/>
    <row r="169" spans="2:2" ht="9.9" customHeight="1" x14ac:dyDescent="0.25"/>
    <row r="170" spans="2:2" ht="9.9" customHeight="1" x14ac:dyDescent="0.25"/>
    <row r="171" spans="2:2" ht="9.9" customHeight="1" x14ac:dyDescent="0.25"/>
    <row r="172" spans="2:2" ht="9.9" customHeight="1" x14ac:dyDescent="0.25"/>
    <row r="173" spans="2:2" ht="9.9" customHeight="1" x14ac:dyDescent="0.25"/>
    <row r="174" spans="2:2" ht="9.9" customHeight="1" x14ac:dyDescent="0.25"/>
    <row r="175" spans="2:2" ht="9.9" customHeight="1" x14ac:dyDescent="0.25"/>
    <row r="176" spans="2:2" ht="9.9" customHeight="1" x14ac:dyDescent="0.25"/>
    <row r="177" ht="9.9" customHeight="1" x14ac:dyDescent="0.25"/>
    <row r="178" ht="9.9" customHeight="1" x14ac:dyDescent="0.25"/>
    <row r="179" ht="9.9" customHeight="1" x14ac:dyDescent="0.25"/>
    <row r="180" ht="9.9" customHeight="1" x14ac:dyDescent="0.25"/>
    <row r="181" ht="9.9" customHeight="1" x14ac:dyDescent="0.25"/>
    <row r="182" ht="9.9" customHeight="1" x14ac:dyDescent="0.25"/>
    <row r="183" ht="9.9" customHeight="1" x14ac:dyDescent="0.25"/>
    <row r="184" ht="9.9" customHeight="1" x14ac:dyDescent="0.25"/>
    <row r="185" ht="9.9" customHeight="1" x14ac:dyDescent="0.25"/>
    <row r="186" ht="9.9" customHeight="1" x14ac:dyDescent="0.25"/>
    <row r="187" ht="9.9" customHeight="1" x14ac:dyDescent="0.25"/>
    <row r="188" ht="9.9" customHeight="1" x14ac:dyDescent="0.25"/>
    <row r="189" ht="9.9" customHeight="1" x14ac:dyDescent="0.25"/>
    <row r="190" ht="9.9" customHeight="1" x14ac:dyDescent="0.25"/>
    <row r="191" ht="9.9" customHeight="1" x14ac:dyDescent="0.25"/>
    <row r="192" ht="9.9" customHeight="1" x14ac:dyDescent="0.25"/>
    <row r="193" ht="9.9" customHeight="1" x14ac:dyDescent="0.25"/>
    <row r="194" ht="9.9" customHeight="1" x14ac:dyDescent="0.25"/>
    <row r="195" ht="9.9" customHeight="1" x14ac:dyDescent="0.25"/>
    <row r="196" ht="9.9" customHeight="1" x14ac:dyDescent="0.25"/>
    <row r="197" ht="9.9" customHeight="1" x14ac:dyDescent="0.25"/>
    <row r="198" ht="9.9" customHeight="1" x14ac:dyDescent="0.25"/>
    <row r="199" ht="9.9" customHeight="1" x14ac:dyDescent="0.25"/>
    <row r="200" ht="9.9" customHeight="1" x14ac:dyDescent="0.25"/>
    <row r="201" ht="9.9" customHeight="1" x14ac:dyDescent="0.25"/>
    <row r="202" ht="9.9" customHeight="1" x14ac:dyDescent="0.25"/>
    <row r="203" ht="9.9" customHeight="1" x14ac:dyDescent="0.25"/>
    <row r="204" ht="9.9" customHeight="1" x14ac:dyDescent="0.25"/>
    <row r="205" ht="9.9" customHeight="1" x14ac:dyDescent="0.25"/>
    <row r="206" ht="9.9" customHeight="1" x14ac:dyDescent="0.25"/>
    <row r="207" ht="9.9" customHeight="1" x14ac:dyDescent="0.25"/>
    <row r="208" ht="9.9" customHeight="1" x14ac:dyDescent="0.25"/>
    <row r="209" ht="9.9" customHeight="1" x14ac:dyDescent="0.25"/>
    <row r="210" ht="9.9" customHeight="1" x14ac:dyDescent="0.25"/>
    <row r="211" ht="9.9" customHeight="1" x14ac:dyDescent="0.25"/>
    <row r="212" ht="9.9" customHeight="1" x14ac:dyDescent="0.25"/>
    <row r="213" ht="9.9" customHeight="1" x14ac:dyDescent="0.25"/>
    <row r="214" ht="9.9" customHeight="1" x14ac:dyDescent="0.25"/>
    <row r="215" ht="9.9" customHeight="1" x14ac:dyDescent="0.25"/>
    <row r="216" ht="9.9" customHeight="1" x14ac:dyDescent="0.25"/>
    <row r="217" ht="9.9" customHeight="1" x14ac:dyDescent="0.25"/>
    <row r="218" ht="9.9" customHeight="1" x14ac:dyDescent="0.25"/>
    <row r="219" ht="9.9" customHeight="1" x14ac:dyDescent="0.25"/>
    <row r="220" ht="9.9" customHeight="1" x14ac:dyDescent="0.25"/>
    <row r="221" ht="9.9" customHeight="1" x14ac:dyDescent="0.25"/>
    <row r="222" ht="9.9" customHeight="1" x14ac:dyDescent="0.25"/>
    <row r="223" ht="9.9" customHeight="1" x14ac:dyDescent="0.25"/>
    <row r="224" ht="9.9" customHeight="1" x14ac:dyDescent="0.25"/>
    <row r="225" ht="9.9" customHeight="1" x14ac:dyDescent="0.25"/>
    <row r="226" ht="9.9" customHeight="1" x14ac:dyDescent="0.25"/>
    <row r="227" ht="9.9" customHeight="1" x14ac:dyDescent="0.25"/>
    <row r="228" ht="9.9" customHeight="1" x14ac:dyDescent="0.25"/>
    <row r="229" ht="9.9" customHeight="1" x14ac:dyDescent="0.25"/>
    <row r="230" ht="9.9" customHeight="1" x14ac:dyDescent="0.25"/>
    <row r="231" ht="9.9" customHeight="1" x14ac:dyDescent="0.25"/>
    <row r="232" ht="9.9" customHeight="1" x14ac:dyDescent="0.25"/>
    <row r="233" ht="9.9" customHeight="1" x14ac:dyDescent="0.25"/>
    <row r="234" ht="9.9" customHeight="1" x14ac:dyDescent="0.25"/>
    <row r="235" ht="9.9" customHeight="1" x14ac:dyDescent="0.25"/>
    <row r="236" ht="9.9" customHeight="1" x14ac:dyDescent="0.25"/>
    <row r="237" ht="9.9" customHeight="1" x14ac:dyDescent="0.25"/>
    <row r="238" ht="9.9" customHeight="1" x14ac:dyDescent="0.25"/>
    <row r="239" ht="9.9" customHeight="1" x14ac:dyDescent="0.25"/>
    <row r="240" ht="9.9" customHeight="1" x14ac:dyDescent="0.25"/>
    <row r="241" ht="9.9" customHeight="1" x14ac:dyDescent="0.25"/>
    <row r="242" ht="9.9" customHeight="1" x14ac:dyDescent="0.25"/>
    <row r="243" ht="9.9" customHeight="1" x14ac:dyDescent="0.25"/>
    <row r="244" ht="9.9" customHeight="1" x14ac:dyDescent="0.25"/>
    <row r="245" ht="9.9" customHeight="1" x14ac:dyDescent="0.25"/>
    <row r="246" ht="9.9" customHeight="1" x14ac:dyDescent="0.25"/>
    <row r="247" ht="9.9" customHeight="1" x14ac:dyDescent="0.25"/>
    <row r="248" ht="9.9" customHeight="1" x14ac:dyDescent="0.25"/>
    <row r="249" ht="9.9" customHeight="1" x14ac:dyDescent="0.25"/>
    <row r="250" ht="9.9" customHeight="1" x14ac:dyDescent="0.25"/>
    <row r="251" ht="9.9" customHeight="1" x14ac:dyDescent="0.25"/>
    <row r="252" ht="9.9" customHeight="1" x14ac:dyDescent="0.25"/>
    <row r="253" ht="9.9" customHeight="1" x14ac:dyDescent="0.25"/>
    <row r="254" ht="9.9" customHeight="1" x14ac:dyDescent="0.25"/>
    <row r="255" ht="9.9" customHeight="1" x14ac:dyDescent="0.25"/>
    <row r="256" ht="9.9" customHeight="1" x14ac:dyDescent="0.25"/>
    <row r="257" ht="9.9" customHeight="1" x14ac:dyDescent="0.25"/>
    <row r="258" ht="9.9" customHeight="1" x14ac:dyDescent="0.25"/>
    <row r="259" ht="9.9" customHeight="1" x14ac:dyDescent="0.25"/>
    <row r="260" ht="9.9" customHeight="1" x14ac:dyDescent="0.25"/>
    <row r="261" ht="9.9" customHeight="1" x14ac:dyDescent="0.25"/>
    <row r="262" ht="9.9" customHeight="1" x14ac:dyDescent="0.25"/>
    <row r="263" ht="9.9" customHeight="1" x14ac:dyDescent="0.25"/>
    <row r="264" ht="9.9" customHeight="1" x14ac:dyDescent="0.25"/>
    <row r="265" ht="9.9" customHeight="1" x14ac:dyDescent="0.25"/>
    <row r="266" ht="9.9" customHeight="1" x14ac:dyDescent="0.25"/>
    <row r="267" ht="9.9" customHeight="1" x14ac:dyDescent="0.25"/>
    <row r="268" ht="9.9" customHeight="1" x14ac:dyDescent="0.25"/>
    <row r="269" ht="9.9" customHeight="1" x14ac:dyDescent="0.25"/>
    <row r="270" ht="9.9" customHeight="1" x14ac:dyDescent="0.25"/>
    <row r="271" ht="9.9" customHeight="1" x14ac:dyDescent="0.25"/>
    <row r="272" ht="9.9" customHeight="1" x14ac:dyDescent="0.25"/>
    <row r="273" ht="9.9" customHeight="1" x14ac:dyDescent="0.25"/>
    <row r="274" ht="9.9" customHeight="1" x14ac:dyDescent="0.25"/>
    <row r="275" ht="9.9" customHeight="1" x14ac:dyDescent="0.25"/>
    <row r="276" ht="9.9" customHeight="1" x14ac:dyDescent="0.25"/>
    <row r="277" ht="9.9" customHeight="1" x14ac:dyDescent="0.25"/>
    <row r="278" ht="9.9" customHeight="1" x14ac:dyDescent="0.25"/>
    <row r="279" ht="9.9" customHeight="1" x14ac:dyDescent="0.25"/>
    <row r="280" ht="9.9" customHeight="1" x14ac:dyDescent="0.25"/>
    <row r="281" ht="9.9" customHeight="1" x14ac:dyDescent="0.25"/>
    <row r="282" ht="9.9" customHeight="1" x14ac:dyDescent="0.25"/>
    <row r="283" ht="9.9" customHeight="1" x14ac:dyDescent="0.25"/>
    <row r="284" ht="9.9" customHeight="1" x14ac:dyDescent="0.25"/>
    <row r="285" ht="9.9" customHeight="1" x14ac:dyDescent="0.25"/>
    <row r="286" ht="9.9" customHeight="1" x14ac:dyDescent="0.25"/>
    <row r="287" ht="9.9" customHeight="1" x14ac:dyDescent="0.25"/>
    <row r="288" ht="9.9" customHeight="1" x14ac:dyDescent="0.25"/>
    <row r="289" ht="9.9" customHeight="1" x14ac:dyDescent="0.25"/>
    <row r="290" ht="9.9" customHeight="1" x14ac:dyDescent="0.25"/>
    <row r="291" ht="9.9" customHeight="1" x14ac:dyDescent="0.25"/>
    <row r="292" ht="9.9" customHeight="1" x14ac:dyDescent="0.25"/>
    <row r="293" ht="9.9" customHeight="1" x14ac:dyDescent="0.25"/>
    <row r="294" ht="9.9" customHeight="1" x14ac:dyDescent="0.25"/>
    <row r="295" ht="9.9" customHeight="1" x14ac:dyDescent="0.25"/>
    <row r="296" ht="9.9" customHeight="1" x14ac:dyDescent="0.25"/>
    <row r="297" ht="9.9" customHeight="1" x14ac:dyDescent="0.25"/>
    <row r="298" ht="9.9" customHeight="1" x14ac:dyDescent="0.25"/>
    <row r="299" ht="9.9" customHeight="1" x14ac:dyDescent="0.25"/>
    <row r="300" ht="9.9" customHeight="1" x14ac:dyDescent="0.25"/>
    <row r="301" ht="9.9" customHeight="1" x14ac:dyDescent="0.25"/>
    <row r="302" ht="9.9" customHeight="1" x14ac:dyDescent="0.25"/>
    <row r="303" ht="9.9" customHeight="1" x14ac:dyDescent="0.25"/>
    <row r="304" ht="9.9" customHeight="1" x14ac:dyDescent="0.25"/>
    <row r="305" ht="9.9" customHeight="1" x14ac:dyDescent="0.25"/>
    <row r="306" ht="9.9" customHeight="1" x14ac:dyDescent="0.25"/>
    <row r="307" ht="9.9" customHeight="1" x14ac:dyDescent="0.25"/>
    <row r="308" ht="9.9" customHeight="1" x14ac:dyDescent="0.25"/>
    <row r="309" ht="9.9" customHeight="1" x14ac:dyDescent="0.25"/>
    <row r="310" ht="9.9" customHeight="1" x14ac:dyDescent="0.25"/>
    <row r="311" ht="9.9" customHeight="1" x14ac:dyDescent="0.25"/>
    <row r="312" ht="9.9" customHeight="1" x14ac:dyDescent="0.25"/>
    <row r="313" ht="9.9" customHeight="1" x14ac:dyDescent="0.25"/>
    <row r="314" ht="9.9" customHeight="1" x14ac:dyDescent="0.25"/>
    <row r="315" ht="9.9" customHeight="1" x14ac:dyDescent="0.25"/>
    <row r="316" ht="9.9" customHeight="1" x14ac:dyDescent="0.25"/>
    <row r="317" ht="9.9" customHeight="1" x14ac:dyDescent="0.25"/>
    <row r="318" ht="9.9" customHeight="1" x14ac:dyDescent="0.25"/>
    <row r="319" ht="9.9" customHeight="1" x14ac:dyDescent="0.25"/>
    <row r="320" ht="9.9" customHeight="1" x14ac:dyDescent="0.25"/>
    <row r="321" ht="9.9" customHeight="1" x14ac:dyDescent="0.25"/>
    <row r="322" ht="9.9" customHeight="1" x14ac:dyDescent="0.25"/>
    <row r="323" ht="9.9" customHeight="1" x14ac:dyDescent="0.25"/>
    <row r="324" ht="9.9" customHeight="1" x14ac:dyDescent="0.25"/>
    <row r="325" ht="9.9" customHeight="1" x14ac:dyDescent="0.25"/>
    <row r="326" ht="9.9" customHeight="1" x14ac:dyDescent="0.25"/>
    <row r="327" ht="9.9" customHeight="1" x14ac:dyDescent="0.25"/>
    <row r="328" ht="9.9" customHeight="1" x14ac:dyDescent="0.25"/>
    <row r="329" ht="9.9" customHeight="1" x14ac:dyDescent="0.25"/>
    <row r="330" ht="9.9" customHeight="1" x14ac:dyDescent="0.25"/>
    <row r="331" ht="9.9" customHeight="1" x14ac:dyDescent="0.25"/>
    <row r="332" ht="9.9" customHeight="1" x14ac:dyDescent="0.25"/>
    <row r="333" ht="9.9" customHeight="1" x14ac:dyDescent="0.25"/>
    <row r="334" ht="9.9" customHeight="1" x14ac:dyDescent="0.25"/>
    <row r="335" ht="9.9" customHeight="1" x14ac:dyDescent="0.25"/>
    <row r="336" ht="9.9" customHeight="1" x14ac:dyDescent="0.25"/>
    <row r="337" ht="9.9" customHeight="1" x14ac:dyDescent="0.25"/>
    <row r="338" ht="9.9" customHeight="1" x14ac:dyDescent="0.25"/>
    <row r="339" ht="9.9" customHeight="1" x14ac:dyDescent="0.25"/>
    <row r="340" ht="9.9" customHeight="1" x14ac:dyDescent="0.25"/>
    <row r="341" ht="9.9" customHeight="1" x14ac:dyDescent="0.25"/>
    <row r="342" ht="9.9" customHeight="1" x14ac:dyDescent="0.25"/>
    <row r="343" ht="9.9" customHeight="1" x14ac:dyDescent="0.25"/>
    <row r="344" ht="9.9" customHeight="1" x14ac:dyDescent="0.25"/>
    <row r="345" ht="9.9" customHeight="1" x14ac:dyDescent="0.25"/>
    <row r="346" ht="9.9" customHeight="1" x14ac:dyDescent="0.25"/>
    <row r="347" ht="9.9" customHeight="1" x14ac:dyDescent="0.25"/>
    <row r="348" ht="9.9" customHeight="1" x14ac:dyDescent="0.25"/>
    <row r="349" ht="9.9" customHeight="1" x14ac:dyDescent="0.25"/>
    <row r="350" ht="9.9" customHeight="1" x14ac:dyDescent="0.25"/>
    <row r="351" ht="9.9" customHeight="1" x14ac:dyDescent="0.25"/>
    <row r="352" ht="9.9" customHeight="1" x14ac:dyDescent="0.25"/>
    <row r="353" ht="9.9" customHeight="1" x14ac:dyDescent="0.25"/>
    <row r="354" ht="9.9" customHeight="1" x14ac:dyDescent="0.25"/>
    <row r="355" ht="9.9" customHeight="1" x14ac:dyDescent="0.25"/>
    <row r="356" ht="9.9" customHeight="1" x14ac:dyDescent="0.25"/>
    <row r="357" ht="9.9" customHeight="1" x14ac:dyDescent="0.25"/>
    <row r="358" ht="9.9" customHeight="1" x14ac:dyDescent="0.25"/>
    <row r="359" ht="9.9" customHeight="1" x14ac:dyDescent="0.25"/>
    <row r="360" ht="9.9" customHeight="1" x14ac:dyDescent="0.25"/>
    <row r="361" ht="9.9" customHeight="1" x14ac:dyDescent="0.25"/>
    <row r="362" ht="9.9" customHeight="1" x14ac:dyDescent="0.25"/>
    <row r="363" ht="9.9" customHeight="1" x14ac:dyDescent="0.25"/>
    <row r="364" ht="9.9" customHeight="1" x14ac:dyDescent="0.25"/>
    <row r="365" ht="9.9" customHeight="1" x14ac:dyDescent="0.25"/>
    <row r="366" ht="9.9" customHeight="1" x14ac:dyDescent="0.25"/>
    <row r="367" ht="9.9" customHeight="1" x14ac:dyDescent="0.25"/>
    <row r="368" ht="9.9" customHeight="1" x14ac:dyDescent="0.25"/>
    <row r="369" ht="9.9" customHeight="1" x14ac:dyDescent="0.25"/>
    <row r="370" ht="9.9" customHeight="1" x14ac:dyDescent="0.25"/>
    <row r="371" ht="9.9" customHeight="1" x14ac:dyDescent="0.25"/>
    <row r="372" ht="9.9" customHeight="1" x14ac:dyDescent="0.25"/>
    <row r="373" ht="9.9" customHeight="1" x14ac:dyDescent="0.25"/>
    <row r="374" ht="9.9" customHeight="1" x14ac:dyDescent="0.25"/>
    <row r="375" ht="9.9" customHeight="1" x14ac:dyDescent="0.25"/>
    <row r="376" ht="9.9" customHeight="1" x14ac:dyDescent="0.25"/>
    <row r="377" ht="9.9" customHeight="1" x14ac:dyDescent="0.25"/>
    <row r="378" ht="9.9" customHeight="1" x14ac:dyDescent="0.25"/>
    <row r="379" ht="9.9" customHeight="1" x14ac:dyDescent="0.25"/>
    <row r="380" ht="9.9" customHeight="1" x14ac:dyDescent="0.25"/>
    <row r="381" ht="9.9" customHeight="1" x14ac:dyDescent="0.25"/>
    <row r="382" ht="9.9" customHeight="1" x14ac:dyDescent="0.25"/>
    <row r="383" ht="9.9" customHeight="1" x14ac:dyDescent="0.25"/>
    <row r="384" ht="9.9" customHeight="1" x14ac:dyDescent="0.25"/>
    <row r="385" ht="9.9" customHeight="1" x14ac:dyDescent="0.25"/>
    <row r="386" ht="9.9" customHeight="1" x14ac:dyDescent="0.25"/>
    <row r="387" ht="9.9" customHeight="1" x14ac:dyDescent="0.25"/>
    <row r="388" ht="9.9" customHeight="1" x14ac:dyDescent="0.25"/>
    <row r="389" ht="9.9" customHeight="1" x14ac:dyDescent="0.25"/>
    <row r="390" ht="9.9" customHeight="1" x14ac:dyDescent="0.25"/>
    <row r="391" ht="9.9" customHeight="1" x14ac:dyDescent="0.25"/>
    <row r="392" ht="9.9" customHeight="1" x14ac:dyDescent="0.25"/>
    <row r="393" ht="9.9" customHeight="1" x14ac:dyDescent="0.25"/>
    <row r="394" ht="9.9" customHeight="1" x14ac:dyDescent="0.25"/>
    <row r="395" ht="9.9" customHeight="1" x14ac:dyDescent="0.25"/>
    <row r="396" ht="9.9" customHeight="1" x14ac:dyDescent="0.25"/>
    <row r="397" ht="9.9" customHeight="1" x14ac:dyDescent="0.25"/>
    <row r="398" ht="9.9" customHeight="1" x14ac:dyDescent="0.25"/>
    <row r="399" ht="9.9" customHeight="1" x14ac:dyDescent="0.25"/>
    <row r="400" ht="9.9" customHeight="1" x14ac:dyDescent="0.25"/>
    <row r="401" ht="9.9" customHeight="1" x14ac:dyDescent="0.25"/>
    <row r="402" ht="9.9" customHeight="1" x14ac:dyDescent="0.25"/>
    <row r="403" ht="9.9" customHeight="1" x14ac:dyDescent="0.25"/>
    <row r="404" ht="9.9" customHeight="1" x14ac:dyDescent="0.25"/>
    <row r="405" ht="9.9" customHeight="1" x14ac:dyDescent="0.25"/>
    <row r="406" ht="9.9" customHeight="1" x14ac:dyDescent="0.25"/>
    <row r="407" ht="9.9" customHeight="1" x14ac:dyDescent="0.25"/>
    <row r="408" ht="9.9" customHeight="1" x14ac:dyDescent="0.25"/>
    <row r="409" ht="9.9" customHeight="1" x14ac:dyDescent="0.25"/>
    <row r="410" ht="9.9" customHeight="1" x14ac:dyDescent="0.25"/>
    <row r="411" ht="9.9" customHeight="1" x14ac:dyDescent="0.25"/>
    <row r="412" ht="9.9" customHeight="1" x14ac:dyDescent="0.25"/>
    <row r="413" ht="9.9" customHeight="1" x14ac:dyDescent="0.25"/>
    <row r="414" ht="9.9" customHeight="1" x14ac:dyDescent="0.25"/>
    <row r="415" ht="9.9" customHeight="1" x14ac:dyDescent="0.25"/>
    <row r="416" ht="9.9" customHeight="1" x14ac:dyDescent="0.25"/>
    <row r="417" ht="9.9" customHeight="1" x14ac:dyDescent="0.25"/>
    <row r="418" ht="9.9" customHeight="1" x14ac:dyDescent="0.25"/>
    <row r="419" ht="9.9" customHeight="1" x14ac:dyDescent="0.25"/>
    <row r="420" ht="9.9" customHeight="1" x14ac:dyDescent="0.25"/>
    <row r="421" ht="9.9" customHeight="1" x14ac:dyDescent="0.25"/>
    <row r="422" ht="9.9" customHeight="1" x14ac:dyDescent="0.25"/>
    <row r="423" ht="9.9" customHeight="1" x14ac:dyDescent="0.25"/>
    <row r="424" ht="9.9" customHeight="1" x14ac:dyDescent="0.25"/>
    <row r="425" ht="9.9" customHeight="1" x14ac:dyDescent="0.25"/>
    <row r="426" ht="9.9" customHeight="1" x14ac:dyDescent="0.25"/>
    <row r="427" ht="9.9" customHeight="1" x14ac:dyDescent="0.25"/>
    <row r="428" ht="9.9" customHeight="1" x14ac:dyDescent="0.25"/>
    <row r="429" ht="9.9" customHeight="1" x14ac:dyDescent="0.25"/>
    <row r="430" ht="9.9" customHeight="1" x14ac:dyDescent="0.25"/>
    <row r="431" ht="9.9" customHeight="1" x14ac:dyDescent="0.25"/>
    <row r="432" ht="9.9" customHeight="1" x14ac:dyDescent="0.25"/>
    <row r="433" ht="9.9" customHeight="1" x14ac:dyDescent="0.25"/>
    <row r="434" ht="9.9" customHeight="1" x14ac:dyDescent="0.25"/>
    <row r="435" ht="9.9" customHeight="1" x14ac:dyDescent="0.25"/>
    <row r="436" ht="9.9" customHeight="1" x14ac:dyDescent="0.25"/>
    <row r="437" ht="9.9" customHeight="1" x14ac:dyDescent="0.25"/>
    <row r="438" ht="9.9" customHeight="1" x14ac:dyDescent="0.25"/>
    <row r="439" ht="9.9" customHeight="1" x14ac:dyDescent="0.25"/>
    <row r="440" ht="9.9" customHeight="1" x14ac:dyDescent="0.25"/>
    <row r="441" ht="9.9" customHeight="1" x14ac:dyDescent="0.25"/>
    <row r="442" ht="9.9" customHeight="1" x14ac:dyDescent="0.25"/>
    <row r="443" ht="9.9" customHeight="1" x14ac:dyDescent="0.25"/>
    <row r="444" ht="9.9" customHeight="1" x14ac:dyDescent="0.25"/>
    <row r="445" ht="9.9" customHeight="1" x14ac:dyDescent="0.25"/>
    <row r="446" ht="9.9" customHeight="1" x14ac:dyDescent="0.25"/>
    <row r="447" ht="9.9" customHeight="1" x14ac:dyDescent="0.25"/>
    <row r="448" ht="9.9" customHeight="1" x14ac:dyDescent="0.25"/>
    <row r="449" ht="9.9" customHeight="1" x14ac:dyDescent="0.25"/>
    <row r="450" ht="9.9" customHeight="1" x14ac:dyDescent="0.25"/>
    <row r="451" ht="9.9" customHeight="1" x14ac:dyDescent="0.25"/>
    <row r="452" ht="9.9" customHeight="1" x14ac:dyDescent="0.25"/>
    <row r="453" ht="9.9" customHeight="1" x14ac:dyDescent="0.25"/>
    <row r="454" ht="9.9" customHeight="1" x14ac:dyDescent="0.25"/>
    <row r="455" ht="9.9" customHeight="1" x14ac:dyDescent="0.25"/>
    <row r="456" ht="9.9" customHeight="1" x14ac:dyDescent="0.25"/>
    <row r="457" ht="9.9" customHeight="1" x14ac:dyDescent="0.25"/>
    <row r="458" ht="9.9" customHeight="1" x14ac:dyDescent="0.25"/>
    <row r="459" ht="9.9" customHeight="1" x14ac:dyDescent="0.25"/>
    <row r="460" ht="9.9" customHeight="1" x14ac:dyDescent="0.25"/>
    <row r="461" ht="9.9" customHeight="1" x14ac:dyDescent="0.25"/>
    <row r="462" ht="9.9" customHeight="1" x14ac:dyDescent="0.25"/>
    <row r="463" ht="9.9" customHeight="1" x14ac:dyDescent="0.25"/>
    <row r="464" ht="9.9" customHeight="1" x14ac:dyDescent="0.25"/>
    <row r="465" ht="9.9" customHeight="1" x14ac:dyDescent="0.25"/>
    <row r="466" ht="9.9" customHeight="1" x14ac:dyDescent="0.25"/>
    <row r="467" ht="9.9" customHeight="1" x14ac:dyDescent="0.25"/>
    <row r="468" ht="9.9" customHeight="1" x14ac:dyDescent="0.25"/>
    <row r="469" ht="9.9" customHeight="1" x14ac:dyDescent="0.25"/>
    <row r="470" ht="9.9" customHeight="1" x14ac:dyDescent="0.25"/>
    <row r="471" ht="9.9" customHeight="1" x14ac:dyDescent="0.25"/>
    <row r="472" ht="9.9" customHeight="1" x14ac:dyDescent="0.25"/>
    <row r="473" ht="9.9" customHeight="1" x14ac:dyDescent="0.25"/>
    <row r="474" ht="9.9" customHeight="1" x14ac:dyDescent="0.25"/>
    <row r="475" ht="9.9" customHeight="1" x14ac:dyDescent="0.25"/>
    <row r="476" ht="9.9" customHeight="1" x14ac:dyDescent="0.25"/>
    <row r="477" ht="9.9" customHeight="1" x14ac:dyDescent="0.25"/>
    <row r="478" ht="9.9" customHeight="1" x14ac:dyDescent="0.25"/>
    <row r="479" ht="9.9" customHeight="1" x14ac:dyDescent="0.25"/>
    <row r="480" ht="9.9" customHeight="1" x14ac:dyDescent="0.25"/>
    <row r="481" ht="9.9" customHeight="1" x14ac:dyDescent="0.25"/>
    <row r="482" ht="9.9" customHeight="1" x14ac:dyDescent="0.25"/>
    <row r="483" ht="9.9" customHeight="1" x14ac:dyDescent="0.25"/>
    <row r="484" ht="9.9" customHeight="1" x14ac:dyDescent="0.25"/>
    <row r="485" ht="9.9" customHeight="1" x14ac:dyDescent="0.25"/>
    <row r="486" ht="9.9" customHeight="1" x14ac:dyDescent="0.25"/>
    <row r="487" ht="9.9" customHeight="1" x14ac:dyDescent="0.25"/>
    <row r="488" ht="9.9" customHeight="1" x14ac:dyDescent="0.25"/>
    <row r="489" ht="9.9" customHeight="1" x14ac:dyDescent="0.25"/>
    <row r="490" ht="9.9" customHeight="1" x14ac:dyDescent="0.25"/>
    <row r="491" ht="9.9" customHeight="1" x14ac:dyDescent="0.25"/>
    <row r="492" ht="9.9" customHeight="1" x14ac:dyDescent="0.25"/>
    <row r="493" ht="9.9" customHeight="1" x14ac:dyDescent="0.25"/>
    <row r="494" ht="9.9" customHeight="1" x14ac:dyDescent="0.25"/>
    <row r="495" ht="9.9" customHeight="1" x14ac:dyDescent="0.25"/>
    <row r="496" ht="9.9" customHeight="1" x14ac:dyDescent="0.25"/>
    <row r="497" ht="9.9" customHeight="1" x14ac:dyDescent="0.25"/>
    <row r="498" ht="9.9" customHeight="1" x14ac:dyDescent="0.25"/>
    <row r="499" ht="9.9" customHeight="1" x14ac:dyDescent="0.25"/>
    <row r="500" ht="9.9" customHeight="1" x14ac:dyDescent="0.25"/>
    <row r="501" ht="9.9" customHeight="1" x14ac:dyDescent="0.25"/>
    <row r="502" ht="9.9" customHeight="1" x14ac:dyDescent="0.25"/>
    <row r="503" ht="9.9" customHeight="1" x14ac:dyDescent="0.25"/>
    <row r="504" ht="9.9" customHeight="1" x14ac:dyDescent="0.25"/>
    <row r="505" ht="9.9" customHeight="1" x14ac:dyDescent="0.25"/>
    <row r="506" ht="9.9" customHeight="1" x14ac:dyDescent="0.25"/>
    <row r="507" ht="9.9" customHeight="1" x14ac:dyDescent="0.25"/>
    <row r="508" ht="9.9" customHeight="1" x14ac:dyDescent="0.25"/>
    <row r="509" ht="9.9" customHeight="1" x14ac:dyDescent="0.25"/>
    <row r="510" ht="9.9" customHeight="1" x14ac:dyDescent="0.25"/>
    <row r="511" ht="9.9" customHeight="1" x14ac:dyDescent="0.25"/>
    <row r="512" ht="9.9" customHeight="1" x14ac:dyDescent="0.25"/>
    <row r="513" ht="9.9" customHeight="1" x14ac:dyDescent="0.25"/>
    <row r="514" ht="9.9" customHeight="1" x14ac:dyDescent="0.25"/>
    <row r="515" ht="9.9" customHeight="1" x14ac:dyDescent="0.25"/>
    <row r="516" ht="9.9" customHeight="1" x14ac:dyDescent="0.25"/>
    <row r="517" ht="9.9" customHeight="1" x14ac:dyDescent="0.25"/>
    <row r="518" ht="9.9" customHeight="1" x14ac:dyDescent="0.25"/>
    <row r="519" ht="9.9" customHeight="1" x14ac:dyDescent="0.25"/>
    <row r="520" ht="9.9" customHeight="1" x14ac:dyDescent="0.25"/>
    <row r="521" ht="9.9" customHeight="1" x14ac:dyDescent="0.25"/>
    <row r="522" ht="9.9" customHeight="1" x14ac:dyDescent="0.25"/>
    <row r="523" ht="9.9" customHeight="1" x14ac:dyDescent="0.25"/>
    <row r="524" ht="9.9" customHeight="1" x14ac:dyDescent="0.25"/>
    <row r="525" ht="9.9" customHeight="1" x14ac:dyDescent="0.25"/>
    <row r="526" ht="9.9" customHeight="1" x14ac:dyDescent="0.25"/>
    <row r="527" ht="9.9" customHeight="1" x14ac:dyDescent="0.25"/>
    <row r="528" ht="9.9" customHeight="1" x14ac:dyDescent="0.25"/>
    <row r="529" ht="9.9" customHeight="1" x14ac:dyDescent="0.25"/>
    <row r="530" ht="9.9" customHeight="1" x14ac:dyDescent="0.25"/>
    <row r="531" ht="9.9" customHeight="1" x14ac:dyDescent="0.25"/>
    <row r="532" ht="9.9" customHeight="1" x14ac:dyDescent="0.25"/>
    <row r="533" ht="9.9" customHeight="1" x14ac:dyDescent="0.25"/>
    <row r="534" ht="9.9" customHeight="1" x14ac:dyDescent="0.25"/>
    <row r="535" ht="9.9" customHeight="1" x14ac:dyDescent="0.25"/>
    <row r="536" ht="9.9" customHeight="1" x14ac:dyDescent="0.25"/>
    <row r="537" ht="9.9" customHeight="1" x14ac:dyDescent="0.25"/>
    <row r="538" ht="9.9" customHeight="1" x14ac:dyDescent="0.25"/>
    <row r="539" ht="9.9" customHeight="1" x14ac:dyDescent="0.25"/>
    <row r="540" ht="9.9" customHeight="1" x14ac:dyDescent="0.25"/>
    <row r="541" ht="9.9" customHeight="1" x14ac:dyDescent="0.25"/>
    <row r="542" ht="9.9" customHeight="1" x14ac:dyDescent="0.25"/>
    <row r="543" ht="9.9" customHeight="1" x14ac:dyDescent="0.25"/>
    <row r="544" ht="9.9" customHeight="1" x14ac:dyDescent="0.25"/>
    <row r="545" ht="9.9" customHeight="1" x14ac:dyDescent="0.25"/>
    <row r="546" ht="9.9" customHeight="1" x14ac:dyDescent="0.25"/>
    <row r="547" ht="9.9" customHeight="1" x14ac:dyDescent="0.25"/>
    <row r="548" ht="9.9" customHeight="1" x14ac:dyDescent="0.25"/>
    <row r="549" ht="9.9" customHeight="1" x14ac:dyDescent="0.25"/>
    <row r="550" ht="9.9" customHeight="1" x14ac:dyDescent="0.25"/>
    <row r="551" ht="9.9" customHeight="1" x14ac:dyDescent="0.25"/>
    <row r="552" ht="9.9" customHeight="1" x14ac:dyDescent="0.25"/>
    <row r="553" ht="9.9" customHeight="1" x14ac:dyDescent="0.25"/>
    <row r="554" ht="9.9" customHeight="1" x14ac:dyDescent="0.25"/>
    <row r="555" ht="9.9" customHeight="1" x14ac:dyDescent="0.25"/>
    <row r="556" ht="9.9" customHeight="1" x14ac:dyDescent="0.25"/>
    <row r="557" ht="9.9" customHeight="1" x14ac:dyDescent="0.25"/>
    <row r="558" ht="9.9" customHeight="1" x14ac:dyDescent="0.25"/>
    <row r="559" ht="9.9" customHeight="1" x14ac:dyDescent="0.25"/>
    <row r="560" ht="9.9" customHeight="1" x14ac:dyDescent="0.25"/>
    <row r="561" ht="9.9" customHeight="1" x14ac:dyDescent="0.25"/>
    <row r="562" ht="9.9" customHeight="1" x14ac:dyDescent="0.25"/>
    <row r="563" ht="9.9" customHeight="1" x14ac:dyDescent="0.25"/>
    <row r="564" ht="9.9" customHeight="1" x14ac:dyDescent="0.25"/>
    <row r="565" ht="9.9" customHeight="1" x14ac:dyDescent="0.25"/>
    <row r="566" ht="9.9" customHeight="1" x14ac:dyDescent="0.25"/>
    <row r="567" ht="9.9" customHeight="1" x14ac:dyDescent="0.25"/>
    <row r="568" ht="9.9" customHeight="1" x14ac:dyDescent="0.25"/>
    <row r="569" ht="9.9" customHeight="1" x14ac:dyDescent="0.25"/>
    <row r="570" ht="9.9" customHeight="1" x14ac:dyDescent="0.25"/>
    <row r="571" ht="9.9" customHeight="1" x14ac:dyDescent="0.25"/>
    <row r="572" ht="9.9" customHeight="1" x14ac:dyDescent="0.25"/>
    <row r="573" ht="9.9" customHeight="1" x14ac:dyDescent="0.25"/>
    <row r="574" ht="9.9" customHeight="1" x14ac:dyDescent="0.25"/>
    <row r="575" ht="9.9" customHeight="1" x14ac:dyDescent="0.25"/>
    <row r="576" ht="9.9" customHeight="1" x14ac:dyDescent="0.25"/>
    <row r="577" ht="9.9" customHeight="1" x14ac:dyDescent="0.25"/>
    <row r="578" ht="9.9" customHeight="1" x14ac:dyDescent="0.25"/>
    <row r="579" ht="9.9" customHeight="1" x14ac:dyDescent="0.25"/>
    <row r="580" ht="9.9" customHeight="1" x14ac:dyDescent="0.25"/>
    <row r="581" ht="9.9" customHeight="1" x14ac:dyDescent="0.25"/>
    <row r="582" ht="9.9" customHeight="1" x14ac:dyDescent="0.25"/>
    <row r="583" ht="9.9" customHeight="1" x14ac:dyDescent="0.25"/>
    <row r="584" ht="9.9" customHeight="1" x14ac:dyDescent="0.25"/>
    <row r="585" ht="9.9" customHeight="1" x14ac:dyDescent="0.25"/>
    <row r="586" ht="9.9" customHeight="1" x14ac:dyDescent="0.25"/>
    <row r="587" ht="9.9" customHeight="1" x14ac:dyDescent="0.25"/>
    <row r="588" ht="9.9" customHeight="1" x14ac:dyDescent="0.25"/>
    <row r="589" ht="9.9" customHeight="1" x14ac:dyDescent="0.25"/>
    <row r="590" ht="9.9" customHeight="1" x14ac:dyDescent="0.25"/>
    <row r="591" ht="9.9" customHeight="1" x14ac:dyDescent="0.25"/>
    <row r="592" ht="9.9" customHeight="1" x14ac:dyDescent="0.25"/>
    <row r="593" ht="9.9" customHeight="1" x14ac:dyDescent="0.25"/>
    <row r="594" ht="9.9" customHeight="1" x14ac:dyDescent="0.25"/>
    <row r="595" ht="9.9" customHeight="1" x14ac:dyDescent="0.25"/>
    <row r="596" ht="9.9" customHeight="1" x14ac:dyDescent="0.25"/>
    <row r="597" ht="9.9" customHeight="1" x14ac:dyDescent="0.25"/>
    <row r="598" ht="9.9" customHeight="1" x14ac:dyDescent="0.25"/>
    <row r="599" ht="9.9" customHeight="1" x14ac:dyDescent="0.25"/>
    <row r="600" ht="9.9" customHeight="1" x14ac:dyDescent="0.25"/>
    <row r="601" ht="9.9" customHeight="1" x14ac:dyDescent="0.25"/>
    <row r="602" ht="9.9" customHeight="1" x14ac:dyDescent="0.25"/>
    <row r="603" ht="9.9" customHeight="1" x14ac:dyDescent="0.25"/>
    <row r="604" ht="9.9" customHeight="1" x14ac:dyDescent="0.25"/>
    <row r="605" ht="9.9" customHeight="1" x14ac:dyDescent="0.25"/>
    <row r="606" ht="9.9" customHeight="1" x14ac:dyDescent="0.25"/>
    <row r="607" ht="9.9" customHeight="1" x14ac:dyDescent="0.25"/>
    <row r="608" ht="9.9" customHeight="1" x14ac:dyDescent="0.25"/>
    <row r="609" ht="9.9" customHeight="1" x14ac:dyDescent="0.25"/>
    <row r="610" ht="9.9" customHeight="1" x14ac:dyDescent="0.25"/>
    <row r="611" ht="9.9" customHeight="1" x14ac:dyDescent="0.25"/>
    <row r="612" ht="9.9" customHeight="1" x14ac:dyDescent="0.25"/>
    <row r="613" ht="9.9" customHeight="1" x14ac:dyDescent="0.25"/>
    <row r="614" ht="9.9" customHeight="1" x14ac:dyDescent="0.25"/>
    <row r="615" ht="9.9" customHeight="1" x14ac:dyDescent="0.25"/>
    <row r="616" ht="9.9" customHeight="1" x14ac:dyDescent="0.25"/>
    <row r="617" ht="9.9" customHeight="1" x14ac:dyDescent="0.25"/>
    <row r="618" ht="9.9" customHeight="1" x14ac:dyDescent="0.25"/>
    <row r="619" ht="9.9" customHeight="1" x14ac:dyDescent="0.25"/>
    <row r="620" ht="9.9" customHeight="1" x14ac:dyDescent="0.25"/>
    <row r="621" ht="9.9" customHeight="1" x14ac:dyDescent="0.25"/>
    <row r="622" ht="9.9" customHeight="1" x14ac:dyDescent="0.25"/>
    <row r="623" ht="9.9" customHeight="1" x14ac:dyDescent="0.25"/>
    <row r="624" ht="9.9" customHeight="1" x14ac:dyDescent="0.25"/>
    <row r="625" ht="9.9" customHeight="1" x14ac:dyDescent="0.25"/>
    <row r="626" ht="9.9" customHeight="1" x14ac:dyDescent="0.25"/>
    <row r="627" ht="9.9" customHeight="1" x14ac:dyDescent="0.25"/>
    <row r="628" ht="9.9" customHeight="1" x14ac:dyDescent="0.25"/>
    <row r="629" ht="9.9" customHeight="1" x14ac:dyDescent="0.25"/>
    <row r="630" ht="9.9" customHeight="1" x14ac:dyDescent="0.25"/>
    <row r="631" ht="9.9" customHeight="1" x14ac:dyDescent="0.25"/>
    <row r="632" ht="9.9" customHeight="1" x14ac:dyDescent="0.25"/>
    <row r="633" ht="9.9" customHeight="1" x14ac:dyDescent="0.25"/>
    <row r="634" ht="9.9" customHeight="1" x14ac:dyDescent="0.25"/>
    <row r="635" ht="9.9" customHeight="1" x14ac:dyDescent="0.25"/>
    <row r="636" ht="9.9" customHeight="1" x14ac:dyDescent="0.25"/>
    <row r="637" ht="9.9" customHeight="1" x14ac:dyDescent="0.25"/>
    <row r="638" ht="9.9" customHeight="1" x14ac:dyDescent="0.25"/>
    <row r="639" ht="9.9" customHeight="1" x14ac:dyDescent="0.25"/>
    <row r="640" ht="9.9" customHeight="1" x14ac:dyDescent="0.25"/>
    <row r="641" ht="9.9" customHeight="1" x14ac:dyDescent="0.25"/>
    <row r="642" ht="9.9" customHeight="1" x14ac:dyDescent="0.25"/>
    <row r="643" ht="9.9" customHeight="1" x14ac:dyDescent="0.25"/>
    <row r="644" ht="9.9" customHeight="1" x14ac:dyDescent="0.25"/>
    <row r="645" ht="9.9" customHeight="1" x14ac:dyDescent="0.25"/>
    <row r="646" ht="9.9" customHeight="1" x14ac:dyDescent="0.25"/>
    <row r="647" ht="9.9" customHeight="1" x14ac:dyDescent="0.25"/>
    <row r="648" ht="9.9" customHeight="1" x14ac:dyDescent="0.25"/>
    <row r="649" ht="9.9" customHeight="1" x14ac:dyDescent="0.25"/>
    <row r="650" ht="9.9" customHeight="1" x14ac:dyDescent="0.25"/>
    <row r="651" ht="9.9" customHeight="1" x14ac:dyDescent="0.25"/>
    <row r="652" ht="9.9" customHeight="1" x14ac:dyDescent="0.25"/>
    <row r="653" ht="9.9" customHeight="1" x14ac:dyDescent="0.25"/>
    <row r="654" ht="9.9" customHeight="1" x14ac:dyDescent="0.25"/>
    <row r="655" ht="9.9" customHeight="1" x14ac:dyDescent="0.25"/>
    <row r="656" ht="9.9" customHeight="1" x14ac:dyDescent="0.25"/>
    <row r="657" ht="9.9" customHeight="1" x14ac:dyDescent="0.25"/>
    <row r="658" ht="9.9" customHeight="1" x14ac:dyDescent="0.25"/>
    <row r="659" ht="9.9" customHeight="1" x14ac:dyDescent="0.25"/>
    <row r="660" ht="9.9" customHeight="1" x14ac:dyDescent="0.25"/>
    <row r="661" ht="9.9" customHeight="1" x14ac:dyDescent="0.25"/>
    <row r="662" ht="9.9" customHeight="1" x14ac:dyDescent="0.25"/>
    <row r="663" ht="9.9" customHeight="1" x14ac:dyDescent="0.25"/>
    <row r="664" ht="9.9" customHeight="1" x14ac:dyDescent="0.25"/>
    <row r="665" ht="9.9" customHeight="1" x14ac:dyDescent="0.25"/>
    <row r="666" ht="9.9" customHeight="1" x14ac:dyDescent="0.25"/>
    <row r="667" ht="9.9" customHeight="1" x14ac:dyDescent="0.25"/>
    <row r="668" ht="9.9" customHeight="1" x14ac:dyDescent="0.25"/>
    <row r="669" ht="9.9" customHeight="1" x14ac:dyDescent="0.25"/>
    <row r="670" ht="9.9" customHeight="1" x14ac:dyDescent="0.25"/>
    <row r="671" ht="9.9" customHeight="1" x14ac:dyDescent="0.25"/>
    <row r="672" ht="9.9" customHeight="1" x14ac:dyDescent="0.25"/>
    <row r="673" ht="9.9" customHeight="1" x14ac:dyDescent="0.25"/>
    <row r="674" ht="9.9" customHeight="1" x14ac:dyDescent="0.25"/>
    <row r="675" ht="9.9" customHeight="1" x14ac:dyDescent="0.25"/>
    <row r="676" ht="9.9" customHeight="1" x14ac:dyDescent="0.25"/>
    <row r="677" ht="9.9" customHeight="1" x14ac:dyDescent="0.25"/>
    <row r="678" ht="9.9" customHeight="1" x14ac:dyDescent="0.25"/>
    <row r="679" ht="9.9" customHeight="1" x14ac:dyDescent="0.25"/>
    <row r="680" ht="9.9" customHeight="1" x14ac:dyDescent="0.25"/>
    <row r="681" ht="9.9" customHeight="1" x14ac:dyDescent="0.25"/>
    <row r="682" ht="9.9" customHeight="1" x14ac:dyDescent="0.25"/>
    <row r="683" ht="9.9" customHeight="1" x14ac:dyDescent="0.25"/>
    <row r="684" ht="9.9" customHeight="1" x14ac:dyDescent="0.25"/>
    <row r="685" ht="9.9" customHeight="1" x14ac:dyDescent="0.25"/>
    <row r="686" ht="9.9" customHeight="1" x14ac:dyDescent="0.25"/>
    <row r="687" ht="9.9" customHeight="1" x14ac:dyDescent="0.25"/>
    <row r="688" ht="9.9" customHeight="1" x14ac:dyDescent="0.25"/>
    <row r="689" ht="9.9" customHeight="1" x14ac:dyDescent="0.25"/>
    <row r="690" ht="9.9" customHeight="1" x14ac:dyDescent="0.25"/>
    <row r="691" ht="9.9" customHeight="1" x14ac:dyDescent="0.25"/>
    <row r="692" ht="9.9" customHeight="1" x14ac:dyDescent="0.25"/>
    <row r="693" ht="9.9" customHeight="1" x14ac:dyDescent="0.25"/>
    <row r="694" ht="9.9" customHeight="1" x14ac:dyDescent="0.25"/>
    <row r="695" ht="9.9" customHeight="1" x14ac:dyDescent="0.25"/>
    <row r="696" ht="9.9" customHeight="1" x14ac:dyDescent="0.25"/>
    <row r="697" ht="9.9" customHeight="1" x14ac:dyDescent="0.25"/>
    <row r="698" ht="9.9" customHeight="1" x14ac:dyDescent="0.25"/>
    <row r="699" ht="9.9" customHeight="1" x14ac:dyDescent="0.25"/>
    <row r="700" ht="9.9" customHeight="1" x14ac:dyDescent="0.25"/>
    <row r="701" ht="9.9" customHeight="1" x14ac:dyDescent="0.25"/>
    <row r="702" ht="9.9" customHeight="1" x14ac:dyDescent="0.25"/>
    <row r="703" ht="9.9" customHeight="1" x14ac:dyDescent="0.25"/>
    <row r="704" ht="9.9" customHeight="1" x14ac:dyDescent="0.25"/>
    <row r="705" ht="9.9" customHeight="1" x14ac:dyDescent="0.25"/>
    <row r="706" ht="9.9" customHeight="1" x14ac:dyDescent="0.25"/>
    <row r="707" ht="9.9" customHeight="1" x14ac:dyDescent="0.25"/>
    <row r="708" ht="9.9" customHeight="1" x14ac:dyDescent="0.25"/>
    <row r="709" ht="9.9" customHeight="1" x14ac:dyDescent="0.25"/>
    <row r="710" ht="9.9" customHeight="1" x14ac:dyDescent="0.25"/>
    <row r="711" ht="9.9" customHeight="1" x14ac:dyDescent="0.25"/>
    <row r="712" ht="9.9" customHeight="1" x14ac:dyDescent="0.25"/>
    <row r="713" ht="9.9" customHeight="1" x14ac:dyDescent="0.25"/>
    <row r="714" ht="9.9" customHeight="1" x14ac:dyDescent="0.25"/>
    <row r="715" ht="9.9" customHeight="1" x14ac:dyDescent="0.25"/>
    <row r="716" ht="9.9" customHeight="1" x14ac:dyDescent="0.25"/>
    <row r="717" ht="9.9" customHeight="1" x14ac:dyDescent="0.25"/>
    <row r="718" ht="9.9" customHeight="1" x14ac:dyDescent="0.25"/>
    <row r="719" ht="9.9" customHeight="1" x14ac:dyDescent="0.25"/>
    <row r="720" ht="9.9" customHeight="1" x14ac:dyDescent="0.25"/>
    <row r="721" ht="9.9" customHeight="1" x14ac:dyDescent="0.25"/>
    <row r="722" ht="9.9" customHeight="1" x14ac:dyDescent="0.25"/>
    <row r="723" ht="9.9" customHeight="1" x14ac:dyDescent="0.25"/>
    <row r="724" ht="9.9" customHeight="1" x14ac:dyDescent="0.25"/>
    <row r="725" ht="9.9" customHeight="1" x14ac:dyDescent="0.25"/>
    <row r="726" ht="9.9" customHeight="1" x14ac:dyDescent="0.25"/>
    <row r="727" ht="9.9" customHeight="1" x14ac:dyDescent="0.25"/>
    <row r="728" ht="9.9" customHeight="1" x14ac:dyDescent="0.25"/>
    <row r="729" ht="9.9" customHeight="1" x14ac:dyDescent="0.25"/>
    <row r="730" ht="9.9" customHeight="1" x14ac:dyDescent="0.25"/>
    <row r="731" ht="9.9" customHeight="1" x14ac:dyDescent="0.25"/>
    <row r="732" ht="9.9" customHeight="1" x14ac:dyDescent="0.25"/>
    <row r="733" ht="9.9" customHeight="1" x14ac:dyDescent="0.25"/>
    <row r="734" ht="9.9" customHeight="1" x14ac:dyDescent="0.25"/>
    <row r="735" ht="9.9" customHeight="1" x14ac:dyDescent="0.25"/>
    <row r="736" ht="9.9" customHeight="1" x14ac:dyDescent="0.25"/>
    <row r="737" ht="9.9" customHeight="1" x14ac:dyDescent="0.25"/>
    <row r="738" ht="9.9" customHeight="1" x14ac:dyDescent="0.25"/>
    <row r="739" ht="9.9" customHeight="1" x14ac:dyDescent="0.25"/>
    <row r="740" ht="9.9" customHeight="1" x14ac:dyDescent="0.25"/>
    <row r="741" ht="9.9" customHeight="1" x14ac:dyDescent="0.25"/>
    <row r="742" ht="9.9" customHeight="1" x14ac:dyDescent="0.25"/>
    <row r="743" ht="9.9" customHeight="1" x14ac:dyDescent="0.25"/>
    <row r="744" ht="9.9" customHeight="1" x14ac:dyDescent="0.25"/>
    <row r="745" ht="9.9" customHeight="1" x14ac:dyDescent="0.25"/>
    <row r="746" ht="9.9" customHeight="1" x14ac:dyDescent="0.25"/>
    <row r="747" ht="9.9" customHeight="1" x14ac:dyDescent="0.25"/>
    <row r="748" ht="9.9" customHeight="1" x14ac:dyDescent="0.25"/>
    <row r="749" ht="9.9" customHeight="1" x14ac:dyDescent="0.25"/>
    <row r="750" ht="9.9" customHeight="1" x14ac:dyDescent="0.25"/>
    <row r="751" ht="9.9" customHeight="1" x14ac:dyDescent="0.25"/>
    <row r="752" ht="9.9" customHeight="1" x14ac:dyDescent="0.25"/>
    <row r="753" ht="9.9" customHeight="1" x14ac:dyDescent="0.25"/>
    <row r="754" ht="9.9" customHeight="1" x14ac:dyDescent="0.25"/>
    <row r="755" ht="9.9" customHeight="1" x14ac:dyDescent="0.25"/>
    <row r="756" ht="9.9" customHeight="1" x14ac:dyDescent="0.25"/>
    <row r="757" ht="9.9" customHeight="1" x14ac:dyDescent="0.25"/>
    <row r="758" ht="9.9" customHeight="1" x14ac:dyDescent="0.25"/>
    <row r="759" ht="9.9" customHeight="1" x14ac:dyDescent="0.25"/>
    <row r="760" ht="9.9" customHeight="1" x14ac:dyDescent="0.25"/>
    <row r="761" ht="9.9" customHeight="1" x14ac:dyDescent="0.25"/>
    <row r="762" ht="9.9" customHeight="1" x14ac:dyDescent="0.25"/>
    <row r="763" ht="9.9" customHeight="1" x14ac:dyDescent="0.25"/>
    <row r="764" ht="9.9" customHeight="1" x14ac:dyDescent="0.25"/>
    <row r="765" ht="9.9" customHeight="1" x14ac:dyDescent="0.25"/>
    <row r="766" ht="9.9" customHeight="1" x14ac:dyDescent="0.25"/>
    <row r="767" ht="9.9" customHeight="1" x14ac:dyDescent="0.25"/>
    <row r="768" ht="9.9" customHeight="1" x14ac:dyDescent="0.25"/>
    <row r="769" ht="9.9" customHeight="1" x14ac:dyDescent="0.25"/>
    <row r="770" ht="9.9" customHeight="1" x14ac:dyDescent="0.25"/>
    <row r="771" ht="9.9" customHeight="1" x14ac:dyDescent="0.25"/>
    <row r="772" ht="9.9" customHeight="1" x14ac:dyDescent="0.25"/>
    <row r="773" ht="9.9" customHeight="1" x14ac:dyDescent="0.25"/>
    <row r="774" ht="9.9" customHeight="1" x14ac:dyDescent="0.25"/>
    <row r="775" ht="9.9" customHeight="1" x14ac:dyDescent="0.25"/>
    <row r="776" ht="9.9" customHeight="1" x14ac:dyDescent="0.25"/>
    <row r="777" ht="9.9" customHeight="1" x14ac:dyDescent="0.25"/>
    <row r="778" ht="9.9" customHeight="1" x14ac:dyDescent="0.25"/>
    <row r="779" ht="9.9" customHeight="1" x14ac:dyDescent="0.25"/>
    <row r="780" ht="9.9" customHeight="1" x14ac:dyDescent="0.25"/>
    <row r="781" ht="9.9" customHeight="1" x14ac:dyDescent="0.25"/>
    <row r="782" ht="9.9" customHeight="1" x14ac:dyDescent="0.25"/>
    <row r="783" ht="9.9" customHeight="1" x14ac:dyDescent="0.25"/>
    <row r="784" ht="9.9" customHeight="1" x14ac:dyDescent="0.25"/>
    <row r="785" ht="9.9" customHeight="1" x14ac:dyDescent="0.25"/>
    <row r="786" ht="9.9" customHeight="1" x14ac:dyDescent="0.25"/>
    <row r="787" ht="9.9" customHeight="1" x14ac:dyDescent="0.25"/>
    <row r="788" ht="9.9" customHeight="1" x14ac:dyDescent="0.25"/>
    <row r="789" ht="9.9" customHeight="1" x14ac:dyDescent="0.25"/>
    <row r="790" ht="9.9" customHeight="1" x14ac:dyDescent="0.25"/>
    <row r="791" ht="9.9" customHeight="1" x14ac:dyDescent="0.25"/>
    <row r="792" ht="9.9" customHeight="1" x14ac:dyDescent="0.25"/>
    <row r="793" ht="9.9" customHeight="1" x14ac:dyDescent="0.25"/>
    <row r="794" ht="9.9" customHeight="1" x14ac:dyDescent="0.25"/>
    <row r="795" ht="9.9" customHeight="1" x14ac:dyDescent="0.25"/>
    <row r="796" ht="9.9" customHeight="1" x14ac:dyDescent="0.25"/>
    <row r="797" ht="9.9" customHeight="1" x14ac:dyDescent="0.25"/>
    <row r="798" ht="9.9" customHeight="1" x14ac:dyDescent="0.25"/>
    <row r="799" ht="9.9" customHeight="1" x14ac:dyDescent="0.25"/>
    <row r="800" ht="9.9" customHeight="1" x14ac:dyDescent="0.25"/>
    <row r="801" ht="9.9" customHeight="1" x14ac:dyDescent="0.25"/>
    <row r="802" ht="9.9" customHeight="1" x14ac:dyDescent="0.25"/>
    <row r="803" ht="9.9" customHeight="1" x14ac:dyDescent="0.25"/>
    <row r="804" ht="9.9" customHeight="1" x14ac:dyDescent="0.25"/>
    <row r="805" ht="9.9" customHeight="1" x14ac:dyDescent="0.25"/>
    <row r="806" ht="9.9" customHeight="1" x14ac:dyDescent="0.25"/>
    <row r="807" ht="9.9" customHeight="1" x14ac:dyDescent="0.25"/>
    <row r="808" ht="9.9" customHeight="1" x14ac:dyDescent="0.25"/>
    <row r="809" ht="9.9" customHeight="1" x14ac:dyDescent="0.25"/>
    <row r="810" ht="9.9" customHeight="1" x14ac:dyDescent="0.25"/>
    <row r="811" ht="9.9" customHeight="1" x14ac:dyDescent="0.25"/>
    <row r="812" ht="9.9" customHeight="1" x14ac:dyDescent="0.25"/>
    <row r="813" ht="9.9" customHeight="1" x14ac:dyDescent="0.25"/>
    <row r="814" ht="9.9" customHeight="1" x14ac:dyDescent="0.25"/>
    <row r="815" ht="9.9" customHeight="1" x14ac:dyDescent="0.25"/>
    <row r="816" ht="9.9" customHeight="1" x14ac:dyDescent="0.25"/>
    <row r="817" ht="9.9" customHeight="1" x14ac:dyDescent="0.25"/>
    <row r="818" ht="9.9" customHeight="1" x14ac:dyDescent="0.25"/>
    <row r="819" ht="9.9" customHeight="1" x14ac:dyDescent="0.25"/>
    <row r="820" ht="9.9" customHeight="1" x14ac:dyDescent="0.25"/>
    <row r="821" ht="9.9" customHeight="1" x14ac:dyDescent="0.25"/>
    <row r="822" ht="9.9" customHeight="1" x14ac:dyDescent="0.25"/>
    <row r="823" ht="9.9" customHeight="1" x14ac:dyDescent="0.25"/>
    <row r="824" ht="9.9" customHeight="1" x14ac:dyDescent="0.25"/>
    <row r="825" ht="9.9" customHeight="1" x14ac:dyDescent="0.25"/>
    <row r="826" ht="9.9" customHeight="1" x14ac:dyDescent="0.25"/>
    <row r="827" ht="9.9" customHeight="1" x14ac:dyDescent="0.25"/>
    <row r="828" ht="9.9" customHeight="1" x14ac:dyDescent="0.25"/>
    <row r="829" ht="9.9" customHeight="1" x14ac:dyDescent="0.25"/>
    <row r="830" ht="9.9" customHeight="1" x14ac:dyDescent="0.25"/>
    <row r="831" ht="9.9" customHeight="1" x14ac:dyDescent="0.25"/>
    <row r="832" ht="9.9" customHeight="1" x14ac:dyDescent="0.25"/>
    <row r="833" ht="9.9" customHeight="1" x14ac:dyDescent="0.25"/>
    <row r="834" ht="9.9" customHeight="1" x14ac:dyDescent="0.25"/>
    <row r="835" ht="9.9" customHeight="1" x14ac:dyDescent="0.25"/>
    <row r="836" ht="9.9" customHeight="1" x14ac:dyDescent="0.25"/>
    <row r="837" ht="9.9" customHeight="1" x14ac:dyDescent="0.25"/>
    <row r="838" ht="9.9" customHeight="1" x14ac:dyDescent="0.25"/>
    <row r="839" ht="9.9" customHeight="1" x14ac:dyDescent="0.25"/>
    <row r="840" ht="9.9" customHeight="1" x14ac:dyDescent="0.25"/>
    <row r="841" ht="9.9" customHeight="1" x14ac:dyDescent="0.25"/>
    <row r="842" ht="9.9" customHeight="1" x14ac:dyDescent="0.25"/>
    <row r="843" ht="9.9" customHeight="1" x14ac:dyDescent="0.25"/>
    <row r="844" ht="9.9" customHeight="1" x14ac:dyDescent="0.25"/>
    <row r="845" ht="9.9" customHeight="1" x14ac:dyDescent="0.25"/>
    <row r="846" ht="9.9" customHeight="1" x14ac:dyDescent="0.25"/>
    <row r="847" ht="9.9" customHeight="1" x14ac:dyDescent="0.25"/>
    <row r="848" ht="9.9" customHeight="1" x14ac:dyDescent="0.25"/>
    <row r="849" ht="9.9" customHeight="1" x14ac:dyDescent="0.25"/>
    <row r="850" ht="9.9" customHeight="1" x14ac:dyDescent="0.25"/>
    <row r="851" ht="9.9" customHeight="1" x14ac:dyDescent="0.25"/>
    <row r="852" ht="9.9" customHeight="1" x14ac:dyDescent="0.25"/>
    <row r="853" ht="9.9" customHeight="1" x14ac:dyDescent="0.25"/>
    <row r="854" ht="9.9" customHeight="1" x14ac:dyDescent="0.25"/>
    <row r="855" ht="9.9" customHeight="1" x14ac:dyDescent="0.25"/>
    <row r="856" ht="9.9" customHeight="1" x14ac:dyDescent="0.25"/>
    <row r="857" ht="9.9" customHeight="1" x14ac:dyDescent="0.25"/>
    <row r="858" ht="9.9" customHeight="1" x14ac:dyDescent="0.25"/>
    <row r="859" ht="9.9" customHeight="1" x14ac:dyDescent="0.25"/>
    <row r="860" ht="9.9" customHeight="1" x14ac:dyDescent="0.25"/>
    <row r="861" ht="9.9" customHeight="1" x14ac:dyDescent="0.25"/>
    <row r="862" ht="9.9" customHeight="1" x14ac:dyDescent="0.25"/>
    <row r="863" ht="9.9" customHeight="1" x14ac:dyDescent="0.25"/>
    <row r="864" ht="9.9" customHeight="1" x14ac:dyDescent="0.25"/>
    <row r="865" ht="9.9" customHeight="1" x14ac:dyDescent="0.25"/>
    <row r="866" ht="9.9" customHeight="1" x14ac:dyDescent="0.25"/>
    <row r="867" ht="9.9" customHeight="1" x14ac:dyDescent="0.25"/>
    <row r="868" ht="9.9" customHeight="1" x14ac:dyDescent="0.25"/>
    <row r="869" ht="9.9" customHeight="1" x14ac:dyDescent="0.25"/>
    <row r="870" ht="9.9" customHeight="1" x14ac:dyDescent="0.25"/>
    <row r="871" ht="9.9" customHeight="1" x14ac:dyDescent="0.25"/>
    <row r="872" ht="9.9" customHeight="1" x14ac:dyDescent="0.25"/>
    <row r="873" ht="9.9" customHeight="1" x14ac:dyDescent="0.25"/>
    <row r="874" ht="9.9" customHeight="1" x14ac:dyDescent="0.25"/>
    <row r="875" ht="9.9" customHeight="1" x14ac:dyDescent="0.25"/>
    <row r="876" ht="9.9" customHeight="1" x14ac:dyDescent="0.25"/>
    <row r="877" ht="9.9" customHeight="1" x14ac:dyDescent="0.25"/>
    <row r="878" ht="9.9" customHeight="1" x14ac:dyDescent="0.25"/>
    <row r="879" ht="9.9" customHeight="1" x14ac:dyDescent="0.25"/>
    <row r="880" ht="9.9" customHeight="1" x14ac:dyDescent="0.25"/>
    <row r="881" ht="9.9" customHeight="1" x14ac:dyDescent="0.25"/>
    <row r="882" ht="9.9" customHeight="1" x14ac:dyDescent="0.25"/>
    <row r="883" ht="9.9" customHeight="1" x14ac:dyDescent="0.25"/>
    <row r="884" ht="9.9" customHeight="1" x14ac:dyDescent="0.25"/>
    <row r="885" ht="9.9" customHeight="1" x14ac:dyDescent="0.25"/>
    <row r="886" ht="9.9" customHeight="1" x14ac:dyDescent="0.25"/>
    <row r="887" ht="9.9" customHeight="1" x14ac:dyDescent="0.25"/>
    <row r="888" ht="9.9" customHeight="1" x14ac:dyDescent="0.25"/>
    <row r="889" ht="9.9" customHeight="1" x14ac:dyDescent="0.25"/>
    <row r="890" ht="9.9" customHeight="1" x14ac:dyDescent="0.25"/>
    <row r="891" ht="9.9" customHeight="1" x14ac:dyDescent="0.25"/>
    <row r="892" ht="9.9" customHeight="1" x14ac:dyDescent="0.25"/>
    <row r="893" ht="9.9" customHeight="1" x14ac:dyDescent="0.25"/>
    <row r="894" ht="9.9" customHeight="1" x14ac:dyDescent="0.25"/>
    <row r="895" ht="9.9" customHeight="1" x14ac:dyDescent="0.25"/>
    <row r="896" ht="9.9" customHeight="1" x14ac:dyDescent="0.25"/>
    <row r="897" ht="9.9" customHeight="1" x14ac:dyDescent="0.25"/>
    <row r="898" ht="9.9" customHeight="1" x14ac:dyDescent="0.25"/>
    <row r="899" ht="9.9" customHeight="1" x14ac:dyDescent="0.25"/>
    <row r="900" ht="9.9" customHeight="1" x14ac:dyDescent="0.25"/>
    <row r="901" ht="9.9" customHeight="1" x14ac:dyDescent="0.25"/>
    <row r="902" ht="9.9" customHeight="1" x14ac:dyDescent="0.25"/>
    <row r="903" ht="9.9" customHeight="1" x14ac:dyDescent="0.25"/>
    <row r="904" ht="9.9" customHeight="1" x14ac:dyDescent="0.25"/>
    <row r="905" ht="9.9" customHeight="1" x14ac:dyDescent="0.25"/>
    <row r="906" ht="9.9" customHeight="1" x14ac:dyDescent="0.25"/>
    <row r="907" ht="9.9" customHeight="1" x14ac:dyDescent="0.25"/>
    <row r="908" ht="9.9" customHeight="1" x14ac:dyDescent="0.25"/>
    <row r="909" ht="9.9" customHeight="1" x14ac:dyDescent="0.25"/>
    <row r="910" ht="9.9" customHeight="1" x14ac:dyDescent="0.25"/>
    <row r="911" ht="9.9" customHeight="1" x14ac:dyDescent="0.25"/>
    <row r="912" ht="9.9" customHeight="1" x14ac:dyDescent="0.25"/>
    <row r="913" ht="9.9" customHeight="1" x14ac:dyDescent="0.25"/>
    <row r="914" ht="9.9" customHeight="1" x14ac:dyDescent="0.25"/>
    <row r="915" ht="9.9" customHeight="1" x14ac:dyDescent="0.25"/>
    <row r="916" ht="9.9" customHeight="1" x14ac:dyDescent="0.25"/>
    <row r="917" ht="9.9" customHeight="1" x14ac:dyDescent="0.25"/>
    <row r="918" ht="9.9" customHeight="1" x14ac:dyDescent="0.25"/>
    <row r="919" ht="9.9" customHeight="1" x14ac:dyDescent="0.25"/>
    <row r="920" ht="9.9" customHeight="1" x14ac:dyDescent="0.25"/>
    <row r="921" ht="9.9" customHeight="1" x14ac:dyDescent="0.25"/>
    <row r="922" ht="9.9" customHeight="1" x14ac:dyDescent="0.25"/>
    <row r="923" ht="9.9" customHeight="1" x14ac:dyDescent="0.25"/>
    <row r="924" ht="9.9" customHeight="1" x14ac:dyDescent="0.25"/>
    <row r="925" ht="9.9" customHeight="1" x14ac:dyDescent="0.25"/>
    <row r="926" ht="9.9" customHeight="1" x14ac:dyDescent="0.25"/>
    <row r="927" ht="9.9" customHeight="1" x14ac:dyDescent="0.25"/>
    <row r="928" ht="9.9" customHeight="1" x14ac:dyDescent="0.25"/>
    <row r="929" ht="9.9" customHeight="1" x14ac:dyDescent="0.25"/>
    <row r="930" ht="9.9" customHeight="1" x14ac:dyDescent="0.25"/>
    <row r="931" ht="9.9" customHeight="1" x14ac:dyDescent="0.25"/>
    <row r="932" ht="9.9" customHeight="1" x14ac:dyDescent="0.25"/>
    <row r="933" ht="9.9" customHeight="1" x14ac:dyDescent="0.25"/>
    <row r="934" ht="9.9" customHeight="1" x14ac:dyDescent="0.25"/>
    <row r="935" ht="9.9" customHeight="1" x14ac:dyDescent="0.25"/>
    <row r="936" ht="9.9" customHeight="1" x14ac:dyDescent="0.25"/>
    <row r="937" ht="9.9" customHeight="1" x14ac:dyDescent="0.25"/>
    <row r="938" ht="9.9" customHeight="1" x14ac:dyDescent="0.25"/>
    <row r="939" ht="9.9" customHeight="1" x14ac:dyDescent="0.25"/>
    <row r="940" ht="9.9" customHeight="1" x14ac:dyDescent="0.25"/>
    <row r="941" ht="9.9" customHeight="1" x14ac:dyDescent="0.25"/>
    <row r="942" ht="9.9" customHeight="1" x14ac:dyDescent="0.25"/>
    <row r="943" ht="9.9" customHeight="1" x14ac:dyDescent="0.25"/>
    <row r="944" ht="9.9" customHeight="1" x14ac:dyDescent="0.25"/>
    <row r="945" ht="9.9" customHeight="1" x14ac:dyDescent="0.25"/>
    <row r="946" ht="9.9" customHeight="1" x14ac:dyDescent="0.25"/>
    <row r="947" ht="9.9" customHeight="1" x14ac:dyDescent="0.25"/>
    <row r="948" ht="9.9" customHeight="1" x14ac:dyDescent="0.25"/>
    <row r="949" ht="9.9" customHeight="1" x14ac:dyDescent="0.25"/>
    <row r="950" ht="9.9" customHeight="1" x14ac:dyDescent="0.25"/>
    <row r="951" ht="9.9" customHeight="1" x14ac:dyDescent="0.25"/>
    <row r="952" ht="9.9" customHeight="1" x14ac:dyDescent="0.25"/>
    <row r="953" ht="9.9" customHeight="1" x14ac:dyDescent="0.25"/>
    <row r="954" ht="9.9" customHeight="1" x14ac:dyDescent="0.25"/>
    <row r="955" ht="9.9" customHeight="1" x14ac:dyDescent="0.25"/>
    <row r="956" ht="9.9" customHeight="1" x14ac:dyDescent="0.25"/>
    <row r="957" ht="9.9" customHeight="1" x14ac:dyDescent="0.25"/>
    <row r="958" ht="9.9" customHeight="1" x14ac:dyDescent="0.25"/>
    <row r="959" ht="9.9" customHeight="1" x14ac:dyDescent="0.25"/>
    <row r="960" ht="9.9" customHeight="1" x14ac:dyDescent="0.25"/>
    <row r="961" ht="9.9" customHeight="1" x14ac:dyDescent="0.25"/>
    <row r="962" ht="9.9" customHeight="1" x14ac:dyDescent="0.25"/>
    <row r="963" ht="9.9" customHeight="1" x14ac:dyDescent="0.25"/>
    <row r="964" ht="9.9" customHeight="1" x14ac:dyDescent="0.25"/>
    <row r="965" ht="9.9" customHeight="1" x14ac:dyDescent="0.25"/>
    <row r="966" ht="9.9" customHeight="1" x14ac:dyDescent="0.25"/>
    <row r="967" ht="9.9" customHeight="1" x14ac:dyDescent="0.25"/>
    <row r="968" ht="9.9" customHeight="1" x14ac:dyDescent="0.25"/>
    <row r="969" ht="9.9" customHeight="1" x14ac:dyDescent="0.25"/>
    <row r="970" ht="9.9" customHeight="1" x14ac:dyDescent="0.25"/>
    <row r="971" ht="9.9" customHeight="1" x14ac:dyDescent="0.25"/>
    <row r="972" ht="9.9" customHeight="1" x14ac:dyDescent="0.25"/>
    <row r="973" ht="9.9" customHeight="1" x14ac:dyDescent="0.25"/>
    <row r="974" ht="9.9" customHeight="1" x14ac:dyDescent="0.25"/>
    <row r="975" ht="9.9" customHeight="1" x14ac:dyDescent="0.25"/>
    <row r="976" ht="9.9" customHeight="1" x14ac:dyDescent="0.25"/>
    <row r="977" ht="9.9" customHeight="1" x14ac:dyDescent="0.25"/>
    <row r="978" ht="9.9" customHeight="1" x14ac:dyDescent="0.25"/>
    <row r="979" ht="9.9" customHeight="1" x14ac:dyDescent="0.25"/>
    <row r="980" ht="9.9" customHeight="1" x14ac:dyDescent="0.25"/>
    <row r="981" ht="9.9" customHeight="1" x14ac:dyDescent="0.25"/>
    <row r="982" ht="9.9" customHeight="1" x14ac:dyDescent="0.25"/>
    <row r="983" ht="9.9" customHeight="1" x14ac:dyDescent="0.25"/>
    <row r="984" ht="9.9" customHeight="1" x14ac:dyDescent="0.25"/>
    <row r="985" ht="9.9" customHeight="1" x14ac:dyDescent="0.25"/>
    <row r="986" ht="9.9" customHeight="1" x14ac:dyDescent="0.25"/>
    <row r="987" ht="9.9" customHeight="1" x14ac:dyDescent="0.25"/>
    <row r="988" ht="9.9" customHeight="1" x14ac:dyDescent="0.25"/>
    <row r="989" ht="9.9" customHeight="1" x14ac:dyDescent="0.25"/>
    <row r="990" ht="9.9" customHeight="1" x14ac:dyDescent="0.25"/>
    <row r="991" ht="9.9" customHeight="1" x14ac:dyDescent="0.25"/>
    <row r="992" ht="9.9" customHeight="1" x14ac:dyDescent="0.25"/>
    <row r="993" ht="9.9" customHeight="1" x14ac:dyDescent="0.25"/>
    <row r="994" ht="9.9" customHeight="1" x14ac:dyDescent="0.25"/>
    <row r="995" ht="9.9" customHeight="1" x14ac:dyDescent="0.25"/>
    <row r="996" ht="9.9" customHeight="1" x14ac:dyDescent="0.25"/>
    <row r="997" ht="9.9" customHeight="1" x14ac:dyDescent="0.25"/>
    <row r="998" ht="9.9" customHeight="1" x14ac:dyDescent="0.25"/>
    <row r="999" ht="9.9" customHeight="1" x14ac:dyDescent="0.25"/>
    <row r="1000" ht="9.9" customHeight="1" x14ac:dyDescent="0.25"/>
    <row r="1001" ht="9.9" customHeight="1" x14ac:dyDescent="0.25"/>
    <row r="1002" ht="9.9" customHeight="1" x14ac:dyDescent="0.25"/>
    <row r="1003" ht="9.9" customHeight="1" x14ac:dyDescent="0.25"/>
    <row r="1004" ht="9.9" customHeight="1" x14ac:dyDescent="0.25"/>
    <row r="1005" ht="9.9" customHeight="1" x14ac:dyDescent="0.25"/>
    <row r="1006" ht="9.9" customHeight="1" x14ac:dyDescent="0.25"/>
    <row r="1007" ht="9.9" customHeight="1" x14ac:dyDescent="0.25"/>
    <row r="1008" ht="9.9" customHeight="1" x14ac:dyDescent="0.25"/>
    <row r="1009" ht="9.9" customHeight="1" x14ac:dyDescent="0.25"/>
    <row r="1010" ht="9.9" customHeight="1" x14ac:dyDescent="0.25"/>
    <row r="1011" ht="9.9" customHeight="1" x14ac:dyDescent="0.25"/>
    <row r="1012" ht="9.9" customHeight="1" x14ac:dyDescent="0.25"/>
    <row r="1013" ht="9.9" customHeight="1" x14ac:dyDescent="0.25"/>
    <row r="1014" ht="9.9" customHeight="1" x14ac:dyDescent="0.25"/>
    <row r="1015" ht="9.9" customHeight="1" x14ac:dyDescent="0.25"/>
    <row r="1016" ht="9.9" customHeight="1" x14ac:dyDescent="0.25"/>
    <row r="1017" ht="9.9" customHeight="1" x14ac:dyDescent="0.25"/>
    <row r="1018" ht="9.9" customHeight="1" x14ac:dyDescent="0.25"/>
    <row r="1019" ht="9.9" customHeight="1" x14ac:dyDescent="0.25"/>
    <row r="1020" ht="9.9" customHeight="1" x14ac:dyDescent="0.25"/>
    <row r="1021" ht="9.9" customHeight="1" x14ac:dyDescent="0.25"/>
    <row r="1022" ht="9.9" customHeight="1" x14ac:dyDescent="0.25"/>
    <row r="1023" ht="9.9" customHeight="1" x14ac:dyDescent="0.25"/>
    <row r="1024" ht="9.9" customHeight="1" x14ac:dyDescent="0.25"/>
    <row r="1025" ht="9.9" customHeight="1" x14ac:dyDescent="0.25"/>
    <row r="1026" ht="9.9" customHeight="1" x14ac:dyDescent="0.25"/>
    <row r="1027" ht="9.9" customHeight="1" x14ac:dyDescent="0.25"/>
    <row r="1028" ht="9.9" customHeight="1" x14ac:dyDescent="0.25"/>
    <row r="1029" ht="9.9" customHeight="1" x14ac:dyDescent="0.25"/>
    <row r="1030" ht="9.9" customHeight="1" x14ac:dyDescent="0.25"/>
    <row r="1031" ht="9.9" customHeight="1" x14ac:dyDescent="0.25"/>
    <row r="1032" ht="9.9" customHeight="1" x14ac:dyDescent="0.25"/>
    <row r="1033" ht="9.9" customHeight="1" x14ac:dyDescent="0.25"/>
    <row r="1034" ht="9.9" customHeight="1" x14ac:dyDescent="0.25"/>
    <row r="1035" ht="9.9" customHeight="1" x14ac:dyDescent="0.25"/>
    <row r="1036" ht="9.9" customHeight="1" x14ac:dyDescent="0.25"/>
    <row r="1037" ht="9.9" customHeight="1" x14ac:dyDescent="0.25"/>
    <row r="1038" ht="9.9" customHeight="1" x14ac:dyDescent="0.25"/>
    <row r="1039" ht="9.9" customHeight="1" x14ac:dyDescent="0.25"/>
    <row r="1040" ht="9.9" customHeight="1" x14ac:dyDescent="0.25"/>
    <row r="1041" ht="9.9" customHeight="1" x14ac:dyDescent="0.25"/>
    <row r="1042" ht="9.9" customHeight="1" x14ac:dyDescent="0.25"/>
    <row r="1043" ht="9.9" customHeight="1" x14ac:dyDescent="0.25"/>
    <row r="1044" ht="9.9" customHeight="1" x14ac:dyDescent="0.25"/>
    <row r="1045" ht="9.9" customHeight="1" x14ac:dyDescent="0.25"/>
    <row r="1046" ht="9.9" customHeight="1" x14ac:dyDescent="0.25"/>
    <row r="1047" ht="9.9" customHeight="1" x14ac:dyDescent="0.25"/>
    <row r="1048" ht="9.9" customHeight="1" x14ac:dyDescent="0.25"/>
    <row r="1049" ht="9.9" customHeight="1" x14ac:dyDescent="0.25"/>
    <row r="1050" ht="9.9" customHeight="1" x14ac:dyDescent="0.25"/>
    <row r="1051" ht="9.9" customHeight="1" x14ac:dyDescent="0.25"/>
    <row r="1052" ht="9.9" customHeight="1" x14ac:dyDescent="0.25"/>
    <row r="1053" ht="9.9" customHeight="1" x14ac:dyDescent="0.25"/>
    <row r="1054" ht="9.9" customHeight="1" x14ac:dyDescent="0.25"/>
    <row r="1055" ht="9.9" customHeight="1" x14ac:dyDescent="0.25"/>
    <row r="1056" ht="9.9" customHeight="1" x14ac:dyDescent="0.25"/>
    <row r="1057" ht="9.9" customHeight="1" x14ac:dyDescent="0.25"/>
    <row r="1058" ht="9.9" customHeight="1" x14ac:dyDescent="0.25"/>
    <row r="1059" ht="9.9" customHeight="1" x14ac:dyDescent="0.25"/>
    <row r="1060" ht="9.9" customHeight="1" x14ac:dyDescent="0.25"/>
    <row r="1061" ht="9.9" customHeight="1" x14ac:dyDescent="0.25"/>
    <row r="1062" ht="9.9" customHeight="1" x14ac:dyDescent="0.25"/>
    <row r="1063" ht="9.9" customHeight="1" x14ac:dyDescent="0.25"/>
    <row r="1064" ht="9.9" customHeight="1" x14ac:dyDescent="0.25"/>
    <row r="1065" ht="9.9" customHeight="1" x14ac:dyDescent="0.25"/>
    <row r="1066" ht="9.9" customHeight="1" x14ac:dyDescent="0.25"/>
    <row r="1067" ht="9.9" customHeight="1" x14ac:dyDescent="0.25"/>
    <row r="1068" ht="9.9" customHeight="1" x14ac:dyDescent="0.25"/>
    <row r="1069" ht="9.9" customHeight="1" x14ac:dyDescent="0.25"/>
    <row r="1070" ht="9.9" customHeight="1" x14ac:dyDescent="0.25"/>
    <row r="1071" ht="9.9" customHeight="1" x14ac:dyDescent="0.25"/>
    <row r="1072" ht="9.9" customHeight="1" x14ac:dyDescent="0.25"/>
    <row r="1073" ht="9.9" customHeight="1" x14ac:dyDescent="0.25"/>
    <row r="1074" ht="9.9" customHeight="1" x14ac:dyDescent="0.25"/>
    <row r="1075" ht="9.9" customHeight="1" x14ac:dyDescent="0.25"/>
    <row r="1076" ht="9.9" customHeight="1" x14ac:dyDescent="0.25"/>
    <row r="1077" ht="9.9" customHeight="1" x14ac:dyDescent="0.25"/>
    <row r="1078" ht="9.9" customHeight="1" x14ac:dyDescent="0.25"/>
    <row r="1079" ht="9.9" customHeight="1" x14ac:dyDescent="0.25"/>
    <row r="1080" ht="9.9" customHeight="1" x14ac:dyDescent="0.25"/>
    <row r="1081" ht="9.9" customHeight="1" x14ac:dyDescent="0.25"/>
    <row r="1082" ht="9.9" customHeight="1" x14ac:dyDescent="0.25"/>
    <row r="1083" ht="9.9" customHeight="1" x14ac:dyDescent="0.25"/>
    <row r="1084" ht="9.9" customHeight="1" x14ac:dyDescent="0.25"/>
    <row r="1085" ht="9.9" customHeight="1" x14ac:dyDescent="0.25"/>
    <row r="1086" ht="9.9" customHeight="1" x14ac:dyDescent="0.25"/>
    <row r="1087" ht="9.9" customHeight="1" x14ac:dyDescent="0.25"/>
    <row r="1088" ht="9.9" customHeight="1" x14ac:dyDescent="0.25"/>
    <row r="1089" ht="9.9" customHeight="1" x14ac:dyDescent="0.25"/>
    <row r="1090" ht="9.9" customHeight="1" x14ac:dyDescent="0.25"/>
    <row r="1091" ht="9.9" customHeight="1" x14ac:dyDescent="0.25"/>
    <row r="1092" ht="9.9" customHeight="1" x14ac:dyDescent="0.25"/>
    <row r="1093" ht="9.9" customHeight="1" x14ac:dyDescent="0.25"/>
    <row r="1094" ht="9.9" customHeight="1" x14ac:dyDescent="0.25"/>
    <row r="1095" ht="9.9" customHeight="1" x14ac:dyDescent="0.25"/>
    <row r="1096" ht="9.9" customHeight="1" x14ac:dyDescent="0.25"/>
    <row r="1097" ht="9.9" customHeight="1" x14ac:dyDescent="0.25"/>
    <row r="1098" ht="9.9" customHeight="1" x14ac:dyDescent="0.25"/>
    <row r="1099" ht="9.9" customHeight="1" x14ac:dyDescent="0.25"/>
    <row r="1100" ht="9.9" customHeight="1" x14ac:dyDescent="0.25"/>
    <row r="1101" ht="9.9" customHeight="1" x14ac:dyDescent="0.25"/>
    <row r="1102" ht="9.9" customHeight="1" x14ac:dyDescent="0.25"/>
    <row r="1103" ht="9.9" customHeight="1" x14ac:dyDescent="0.25"/>
    <row r="1104" ht="9.9" customHeight="1" x14ac:dyDescent="0.25"/>
    <row r="1105" ht="9.9" customHeight="1" x14ac:dyDescent="0.25"/>
    <row r="1106" ht="9.9" customHeight="1" x14ac:dyDescent="0.25"/>
    <row r="1107" ht="9.9" customHeight="1" x14ac:dyDescent="0.25"/>
    <row r="1108" ht="9.9" customHeight="1" x14ac:dyDescent="0.25"/>
    <row r="1109" ht="9.9" customHeight="1" x14ac:dyDescent="0.25"/>
    <row r="1110" ht="9.9" customHeight="1" x14ac:dyDescent="0.25"/>
    <row r="1111" ht="9.9" customHeight="1" x14ac:dyDescent="0.25"/>
    <row r="1112" ht="9.9" customHeight="1" x14ac:dyDescent="0.25"/>
    <row r="1113" ht="9.9" customHeight="1" x14ac:dyDescent="0.25"/>
    <row r="1114" ht="9.9" customHeight="1" x14ac:dyDescent="0.25"/>
    <row r="1115" ht="9.9" customHeight="1" x14ac:dyDescent="0.25"/>
    <row r="1116" ht="9.9" customHeight="1" x14ac:dyDescent="0.25"/>
    <row r="1117" ht="9.9" customHeight="1" x14ac:dyDescent="0.25"/>
    <row r="1118" ht="9.9" customHeight="1" x14ac:dyDescent="0.25"/>
    <row r="1119" ht="9.9" customHeight="1" x14ac:dyDescent="0.25"/>
    <row r="1120" ht="9.9" customHeight="1" x14ac:dyDescent="0.25"/>
    <row r="1121" ht="9.9" customHeight="1" x14ac:dyDescent="0.25"/>
    <row r="1122" ht="9.9" customHeight="1" x14ac:dyDescent="0.25"/>
    <row r="1123" ht="9.9" customHeight="1" x14ac:dyDescent="0.25"/>
    <row r="1124" ht="9.9" customHeight="1" x14ac:dyDescent="0.25"/>
    <row r="1125" ht="9.9" customHeight="1" x14ac:dyDescent="0.25"/>
    <row r="1126" ht="9.9" customHeight="1" x14ac:dyDescent="0.25"/>
    <row r="1127" ht="9.9" customHeight="1" x14ac:dyDescent="0.25"/>
    <row r="1128" ht="9.9" customHeight="1" x14ac:dyDescent="0.25"/>
    <row r="1129" ht="9.9" customHeight="1" x14ac:dyDescent="0.25"/>
    <row r="1130" ht="9.9" customHeight="1" x14ac:dyDescent="0.25"/>
    <row r="1131" ht="9.9" customHeight="1" x14ac:dyDescent="0.25"/>
    <row r="1132" ht="9.9" customHeight="1" x14ac:dyDescent="0.25"/>
    <row r="1133" ht="9.9" customHeight="1" x14ac:dyDescent="0.25"/>
    <row r="1134" ht="9.9" customHeight="1" x14ac:dyDescent="0.25"/>
    <row r="1135" ht="9.9" customHeight="1" x14ac:dyDescent="0.25"/>
    <row r="1136" ht="9.9" customHeight="1" x14ac:dyDescent="0.25"/>
    <row r="1137" ht="9.9" customHeight="1" x14ac:dyDescent="0.25"/>
    <row r="1138" ht="9.9" customHeight="1" x14ac:dyDescent="0.25"/>
    <row r="1139" ht="9.9" customHeight="1" x14ac:dyDescent="0.25"/>
    <row r="1140" ht="9.9" customHeight="1" x14ac:dyDescent="0.25"/>
    <row r="1141" ht="9.9" customHeight="1" x14ac:dyDescent="0.25"/>
    <row r="1142" ht="9.9" customHeight="1" x14ac:dyDescent="0.25"/>
    <row r="1143" ht="9.9" customHeight="1" x14ac:dyDescent="0.25"/>
    <row r="1144" ht="9.9" customHeight="1" x14ac:dyDescent="0.25"/>
    <row r="1145" ht="9.9" customHeight="1" x14ac:dyDescent="0.25"/>
    <row r="1146" ht="9.9" customHeight="1" x14ac:dyDescent="0.25"/>
    <row r="1147" ht="9.9" customHeight="1" x14ac:dyDescent="0.25"/>
    <row r="1148" ht="9.9" customHeight="1" x14ac:dyDescent="0.25"/>
    <row r="1149" ht="9.9" customHeight="1" x14ac:dyDescent="0.25"/>
    <row r="1150" ht="9.9" customHeight="1" x14ac:dyDescent="0.25"/>
    <row r="1151" ht="9.9" customHeight="1" x14ac:dyDescent="0.25"/>
    <row r="1152" ht="9.9" customHeight="1" x14ac:dyDescent="0.25"/>
    <row r="1153" ht="9.9" customHeight="1" x14ac:dyDescent="0.25"/>
    <row r="1154" ht="9.9" customHeight="1" x14ac:dyDescent="0.25"/>
    <row r="1155" ht="9.9" customHeight="1" x14ac:dyDescent="0.25"/>
    <row r="1156" ht="9.9" customHeight="1" x14ac:dyDescent="0.25"/>
    <row r="1157" ht="9.9" customHeight="1" x14ac:dyDescent="0.25"/>
    <row r="1158" ht="9.9" customHeight="1" x14ac:dyDescent="0.25"/>
    <row r="1159" ht="9.9" customHeight="1" x14ac:dyDescent="0.25"/>
    <row r="1160" ht="9.9" customHeight="1" x14ac:dyDescent="0.25"/>
    <row r="1161" ht="9.9" customHeight="1" x14ac:dyDescent="0.25"/>
    <row r="1162" ht="9.9" customHeight="1" x14ac:dyDescent="0.25"/>
    <row r="1163" ht="9.9" customHeight="1" x14ac:dyDescent="0.25"/>
    <row r="1164" ht="9.9" customHeight="1" x14ac:dyDescent="0.25"/>
    <row r="1165" ht="9.9" customHeight="1" x14ac:dyDescent="0.25"/>
    <row r="1166" ht="9.9" customHeight="1" x14ac:dyDescent="0.25"/>
  </sheetData>
  <printOptions horizontalCentered="1" verticalCentered="1"/>
  <pageMargins left="0.78740157480314965" right="0.78740157480314965" top="0.98425196850393704" bottom="0.98425196850393704" header="0.51181102362204722" footer="0.51181102362204722"/>
  <pageSetup paperSize="9" orientation="portrait" r:id="rId1"/>
  <headerFooter alignWithMargins="0">
    <oddFooter>&amp;C&amp;D&amp;T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8"/>
  <sheetViews>
    <sheetView workbookViewId="0"/>
  </sheetViews>
  <sheetFormatPr baseColWidth="10" defaultColWidth="10.88671875" defaultRowHeight="13.2" x14ac:dyDescent="0.25"/>
  <cols>
    <col min="1" max="1" width="9.33203125" style="3" customWidth="1"/>
    <col min="2" max="2" width="14.21875" style="3" customWidth="1"/>
    <col min="3" max="3" width="17.5546875" style="3" customWidth="1"/>
    <col min="4" max="9" width="13.77734375" style="3" customWidth="1"/>
    <col min="10" max="52" width="6.33203125" style="3" customWidth="1"/>
    <col min="53" max="233" width="10.88671875" style="3"/>
    <col min="234" max="308" width="6.33203125" style="3" customWidth="1"/>
    <col min="309" max="489" width="10.88671875" style="3"/>
    <col min="490" max="564" width="6.33203125" style="3" customWidth="1"/>
    <col min="565" max="745" width="10.88671875" style="3"/>
    <col min="746" max="820" width="6.33203125" style="3" customWidth="1"/>
    <col min="821" max="1001" width="10.88671875" style="3"/>
    <col min="1002" max="1076" width="6.33203125" style="3" customWidth="1"/>
    <col min="1077" max="1257" width="10.88671875" style="3"/>
    <col min="1258" max="1332" width="6.33203125" style="3" customWidth="1"/>
    <col min="1333" max="1513" width="10.88671875" style="3"/>
    <col min="1514" max="1588" width="6.33203125" style="3" customWidth="1"/>
    <col min="1589" max="1769" width="10.88671875" style="3"/>
    <col min="1770" max="1844" width="6.33203125" style="3" customWidth="1"/>
    <col min="1845" max="2025" width="10.88671875" style="3"/>
    <col min="2026" max="2100" width="6.33203125" style="3" customWidth="1"/>
    <col min="2101" max="2281" width="10.88671875" style="3"/>
    <col min="2282" max="2356" width="6.33203125" style="3" customWidth="1"/>
    <col min="2357" max="2537" width="10.88671875" style="3"/>
    <col min="2538" max="2612" width="6.33203125" style="3" customWidth="1"/>
    <col min="2613" max="2793" width="10.88671875" style="3"/>
    <col min="2794" max="2868" width="6.33203125" style="3" customWidth="1"/>
    <col min="2869" max="3049" width="10.88671875" style="3"/>
    <col min="3050" max="3124" width="6.33203125" style="3" customWidth="1"/>
    <col min="3125" max="3305" width="10.88671875" style="3"/>
    <col min="3306" max="3380" width="6.33203125" style="3" customWidth="1"/>
    <col min="3381" max="3561" width="10.88671875" style="3"/>
    <col min="3562" max="3636" width="6.33203125" style="3" customWidth="1"/>
    <col min="3637" max="3817" width="10.88671875" style="3"/>
    <col min="3818" max="3892" width="6.33203125" style="3" customWidth="1"/>
    <col min="3893" max="4073" width="10.88671875" style="3"/>
    <col min="4074" max="4148" width="6.33203125" style="3" customWidth="1"/>
    <col min="4149" max="4329" width="10.88671875" style="3"/>
    <col min="4330" max="4404" width="6.33203125" style="3" customWidth="1"/>
    <col min="4405" max="4585" width="10.88671875" style="3"/>
    <col min="4586" max="4660" width="6.33203125" style="3" customWidth="1"/>
    <col min="4661" max="4841" width="10.88671875" style="3"/>
    <col min="4842" max="4916" width="6.33203125" style="3" customWidth="1"/>
    <col min="4917" max="5097" width="10.88671875" style="3"/>
    <col min="5098" max="5172" width="6.33203125" style="3" customWidth="1"/>
    <col min="5173" max="5353" width="10.88671875" style="3"/>
    <col min="5354" max="5428" width="6.33203125" style="3" customWidth="1"/>
    <col min="5429" max="5609" width="10.88671875" style="3"/>
    <col min="5610" max="5684" width="6.33203125" style="3" customWidth="1"/>
    <col min="5685" max="5865" width="10.88671875" style="3"/>
    <col min="5866" max="5940" width="6.33203125" style="3" customWidth="1"/>
    <col min="5941" max="6121" width="10.88671875" style="3"/>
    <col min="6122" max="6196" width="6.33203125" style="3" customWidth="1"/>
    <col min="6197" max="6377" width="10.88671875" style="3"/>
    <col min="6378" max="6452" width="6.33203125" style="3" customWidth="1"/>
    <col min="6453" max="6633" width="10.88671875" style="3"/>
    <col min="6634" max="6708" width="6.33203125" style="3" customWidth="1"/>
    <col min="6709" max="6889" width="10.88671875" style="3"/>
    <col min="6890" max="6964" width="6.33203125" style="3" customWidth="1"/>
    <col min="6965" max="7145" width="10.88671875" style="3"/>
    <col min="7146" max="7220" width="6.33203125" style="3" customWidth="1"/>
    <col min="7221" max="7401" width="10.88671875" style="3"/>
    <col min="7402" max="7476" width="6.33203125" style="3" customWidth="1"/>
    <col min="7477" max="7657" width="10.88671875" style="3"/>
    <col min="7658" max="7732" width="6.33203125" style="3" customWidth="1"/>
    <col min="7733" max="7913" width="10.88671875" style="3"/>
    <col min="7914" max="7988" width="6.33203125" style="3" customWidth="1"/>
    <col min="7989" max="8169" width="10.88671875" style="3"/>
    <col min="8170" max="8244" width="6.33203125" style="3" customWidth="1"/>
    <col min="8245" max="8425" width="10.88671875" style="3"/>
    <col min="8426" max="8500" width="6.33203125" style="3" customWidth="1"/>
    <col min="8501" max="8681" width="10.88671875" style="3"/>
    <col min="8682" max="8756" width="6.33203125" style="3" customWidth="1"/>
    <col min="8757" max="8937" width="10.88671875" style="3"/>
    <col min="8938" max="9012" width="6.33203125" style="3" customWidth="1"/>
    <col min="9013" max="9193" width="10.88671875" style="3"/>
    <col min="9194" max="9268" width="6.33203125" style="3" customWidth="1"/>
    <col min="9269" max="9449" width="10.88671875" style="3"/>
    <col min="9450" max="9524" width="6.33203125" style="3" customWidth="1"/>
    <col min="9525" max="9705" width="10.88671875" style="3"/>
    <col min="9706" max="9780" width="6.33203125" style="3" customWidth="1"/>
    <col min="9781" max="9961" width="10.88671875" style="3"/>
    <col min="9962" max="10036" width="6.33203125" style="3" customWidth="1"/>
    <col min="10037" max="10217" width="10.88671875" style="3"/>
    <col min="10218" max="10292" width="6.33203125" style="3" customWidth="1"/>
    <col min="10293" max="10473" width="10.88671875" style="3"/>
    <col min="10474" max="10548" width="6.33203125" style="3" customWidth="1"/>
    <col min="10549" max="10729" width="10.88671875" style="3"/>
    <col min="10730" max="10804" width="6.33203125" style="3" customWidth="1"/>
    <col min="10805" max="10985" width="10.88671875" style="3"/>
    <col min="10986" max="11060" width="6.33203125" style="3" customWidth="1"/>
    <col min="11061" max="11241" width="10.88671875" style="3"/>
    <col min="11242" max="11316" width="6.33203125" style="3" customWidth="1"/>
    <col min="11317" max="11497" width="10.88671875" style="3"/>
    <col min="11498" max="11572" width="6.33203125" style="3" customWidth="1"/>
    <col min="11573" max="11753" width="10.88671875" style="3"/>
    <col min="11754" max="11828" width="6.33203125" style="3" customWidth="1"/>
    <col min="11829" max="12009" width="10.88671875" style="3"/>
    <col min="12010" max="12084" width="6.33203125" style="3" customWidth="1"/>
    <col min="12085" max="12265" width="10.88671875" style="3"/>
    <col min="12266" max="12340" width="6.33203125" style="3" customWidth="1"/>
    <col min="12341" max="12521" width="10.88671875" style="3"/>
    <col min="12522" max="12596" width="6.33203125" style="3" customWidth="1"/>
    <col min="12597" max="12777" width="10.88671875" style="3"/>
    <col min="12778" max="12852" width="6.33203125" style="3" customWidth="1"/>
    <col min="12853" max="13033" width="10.88671875" style="3"/>
    <col min="13034" max="13108" width="6.33203125" style="3" customWidth="1"/>
    <col min="13109" max="13289" width="10.88671875" style="3"/>
    <col min="13290" max="13364" width="6.33203125" style="3" customWidth="1"/>
    <col min="13365" max="13545" width="10.88671875" style="3"/>
    <col min="13546" max="13620" width="6.33203125" style="3" customWidth="1"/>
    <col min="13621" max="13801" width="10.88671875" style="3"/>
    <col min="13802" max="13876" width="6.33203125" style="3" customWidth="1"/>
    <col min="13877" max="14057" width="10.88671875" style="3"/>
    <col min="14058" max="14132" width="6.33203125" style="3" customWidth="1"/>
    <col min="14133" max="14313" width="10.88671875" style="3"/>
    <col min="14314" max="14388" width="6.33203125" style="3" customWidth="1"/>
    <col min="14389" max="14569" width="10.88671875" style="3"/>
    <col min="14570" max="14644" width="6.33203125" style="3" customWidth="1"/>
    <col min="14645" max="14825" width="10.88671875" style="3"/>
    <col min="14826" max="14900" width="6.33203125" style="3" customWidth="1"/>
    <col min="14901" max="15081" width="10.88671875" style="3"/>
    <col min="15082" max="15156" width="6.33203125" style="3" customWidth="1"/>
    <col min="15157" max="15337" width="10.88671875" style="3"/>
    <col min="15338" max="15412" width="6.33203125" style="3" customWidth="1"/>
    <col min="15413" max="15593" width="10.88671875" style="3"/>
    <col min="15594" max="15668" width="6.33203125" style="3" customWidth="1"/>
    <col min="15669" max="15849" width="10.88671875" style="3"/>
    <col min="15850" max="15924" width="6.33203125" style="3" customWidth="1"/>
    <col min="15925" max="16105" width="10.88671875" style="3"/>
    <col min="16106" max="16180" width="6.33203125" style="3" customWidth="1"/>
    <col min="16181" max="16384" width="10.88671875" style="3"/>
  </cols>
  <sheetData>
    <row r="1" spans="1:3" ht="13.95" customHeight="1" x14ac:dyDescent="0.3">
      <c r="A1" s="7" t="s">
        <v>86</v>
      </c>
      <c r="B1" s="4"/>
    </row>
    <row r="2" spans="1:3" ht="13.95" customHeight="1" x14ac:dyDescent="0.25">
      <c r="A2" s="1" t="s">
        <v>0</v>
      </c>
      <c r="B2" s="4"/>
    </row>
    <row r="3" spans="1:3" ht="73.8" customHeight="1" x14ac:dyDescent="0.25">
      <c r="A3" s="5"/>
      <c r="B3" s="6" t="s">
        <v>94</v>
      </c>
      <c r="C3" s="6" t="s">
        <v>95</v>
      </c>
    </row>
    <row r="4" spans="1:3" ht="13.95" customHeight="1" x14ac:dyDescent="0.25">
      <c r="A4" s="5">
        <v>1700</v>
      </c>
      <c r="B4" s="8">
        <f>DataF0.2a!H$11/1000</f>
        <v>0.60348999999999986</v>
      </c>
      <c r="C4" s="119">
        <f>((1+E$42)^8)*0.9*DataF0.2b!J$11/12</f>
        <v>69.336821353657328</v>
      </c>
    </row>
    <row r="5" spans="1:3" ht="13.95" customHeight="1" x14ac:dyDescent="0.25">
      <c r="A5" s="5"/>
      <c r="B5" s="5"/>
      <c r="C5" s="118"/>
    </row>
    <row r="6" spans="1:3" ht="13.95" customHeight="1" x14ac:dyDescent="0.25">
      <c r="A6" s="5"/>
      <c r="B6" s="5"/>
      <c r="C6" s="118"/>
    </row>
    <row r="7" spans="1:3" ht="13.95" customHeight="1" x14ac:dyDescent="0.25">
      <c r="A7" s="5"/>
      <c r="B7" s="5"/>
      <c r="C7" s="118"/>
    </row>
    <row r="8" spans="1:3" ht="13.95" customHeight="1" x14ac:dyDescent="0.25">
      <c r="A8" s="5">
        <v>1740</v>
      </c>
      <c r="B8" s="5"/>
      <c r="C8" s="118"/>
    </row>
    <row r="9" spans="1:3" ht="13.95" customHeight="1" x14ac:dyDescent="0.25">
      <c r="A9" s="5"/>
      <c r="B9" s="8"/>
      <c r="C9" s="119"/>
    </row>
    <row r="10" spans="1:3" ht="13.95" customHeight="1" x14ac:dyDescent="0.25">
      <c r="A10" s="5"/>
      <c r="B10" s="8">
        <f>B4*((B16/B4)^(60/120))</f>
        <v>0.79288103968779378</v>
      </c>
      <c r="C10" s="119">
        <f>C4*((C16/C4)^(60/120))</f>
        <v>72.322449735621319</v>
      </c>
    </row>
    <row r="11" spans="1:3" ht="13.95" customHeight="1" x14ac:dyDescent="0.25">
      <c r="A11" s="5"/>
      <c r="B11" s="5"/>
      <c r="C11" s="118"/>
    </row>
    <row r="12" spans="1:3" ht="13.95" customHeight="1" x14ac:dyDescent="0.25">
      <c r="A12" s="5">
        <v>1780</v>
      </c>
      <c r="B12" s="5"/>
      <c r="C12" s="118"/>
    </row>
    <row r="13" spans="1:3" ht="13.95" customHeight="1" x14ac:dyDescent="0.25">
      <c r="A13" s="5"/>
      <c r="B13" s="5"/>
      <c r="C13" s="118"/>
    </row>
    <row r="14" spans="1:3" ht="13.95" customHeight="1" x14ac:dyDescent="0.25">
      <c r="A14" s="5"/>
      <c r="B14" s="5"/>
      <c r="C14" s="118"/>
    </row>
    <row r="15" spans="1:3" ht="13.95" customHeight="1" x14ac:dyDescent="0.25">
      <c r="A15" s="5"/>
      <c r="B15" s="5"/>
      <c r="C15" s="118"/>
    </row>
    <row r="16" spans="1:3" ht="13.95" customHeight="1" x14ac:dyDescent="0.25">
      <c r="A16" s="5">
        <v>1820</v>
      </c>
      <c r="B16" s="8">
        <f>DataF0.2a!H$12/1000</f>
        <v>1.0417079704657854</v>
      </c>
      <c r="C16" s="119">
        <f>((1+E$42)^8)*0.9*DataF0.2b!J$12/12</f>
        <v>75.436638623549712</v>
      </c>
    </row>
    <row r="17" spans="1:3" ht="13.95" customHeight="1" x14ac:dyDescent="0.25">
      <c r="A17" s="5"/>
      <c r="B17" s="5"/>
      <c r="C17" s="118"/>
    </row>
    <row r="18" spans="1:3" ht="13.95" customHeight="1" x14ac:dyDescent="0.25">
      <c r="A18" s="5"/>
      <c r="B18" s="5"/>
      <c r="C18" s="118"/>
    </row>
    <row r="19" spans="1:3" ht="13.95" customHeight="1" x14ac:dyDescent="0.25">
      <c r="A19" s="5"/>
      <c r="B19" s="5"/>
      <c r="C19" s="118"/>
    </row>
    <row r="20" spans="1:3" ht="13.95" customHeight="1" x14ac:dyDescent="0.25">
      <c r="A20" s="5">
        <v>1860</v>
      </c>
      <c r="B20" s="5"/>
      <c r="C20" s="118"/>
    </row>
    <row r="21" spans="1:3" ht="13.95" customHeight="1" x14ac:dyDescent="0.25">
      <c r="A21" s="5"/>
      <c r="B21" s="8">
        <f>DataF0.2a!H$13/1000</f>
        <v>1.2757320676894062</v>
      </c>
      <c r="C21" s="119">
        <f>((1+E$42)^8)*0.9*DataF0.2b!J$13/12</f>
        <v>99.067698732530687</v>
      </c>
    </row>
    <row r="22" spans="1:3" ht="13.95" customHeight="1" x14ac:dyDescent="0.25">
      <c r="A22" s="5"/>
      <c r="B22" s="5"/>
      <c r="C22" s="118"/>
    </row>
    <row r="23" spans="1:3" ht="13.95" customHeight="1" x14ac:dyDescent="0.25">
      <c r="A23" s="5"/>
      <c r="B23" s="5"/>
      <c r="C23" s="118"/>
    </row>
    <row r="24" spans="1:3" ht="13.95" customHeight="1" x14ac:dyDescent="0.25">
      <c r="A24" s="5">
        <v>1900</v>
      </c>
      <c r="B24" s="5"/>
      <c r="C24" s="118"/>
    </row>
    <row r="25" spans="1:3" ht="13.95" customHeight="1" x14ac:dyDescent="0.25">
      <c r="A25" s="5"/>
      <c r="B25" s="8">
        <f>DataF0.2a!H$14/1000</f>
        <v>1.7929247028219832</v>
      </c>
      <c r="C25" s="119">
        <f>((1+E$42)^8)*0.9*DataF0.2b!J$14/12</f>
        <v>173.31991314034664</v>
      </c>
    </row>
    <row r="26" spans="1:3" ht="13.95" customHeight="1" x14ac:dyDescent="0.25">
      <c r="A26" s="5"/>
      <c r="B26" s="5"/>
      <c r="C26" s="118"/>
    </row>
    <row r="27" spans="1:3" ht="13.95" customHeight="1" x14ac:dyDescent="0.25">
      <c r="A27" s="5"/>
      <c r="B27" s="5"/>
      <c r="C27" s="118"/>
    </row>
    <row r="28" spans="1:3" ht="13.95" customHeight="1" x14ac:dyDescent="0.25">
      <c r="A28" s="5">
        <v>1940</v>
      </c>
      <c r="B28" s="5"/>
      <c r="C28" s="118"/>
    </row>
    <row r="29" spans="1:3" ht="13.95" customHeight="1" x14ac:dyDescent="0.25">
      <c r="A29" s="5"/>
      <c r="B29" s="8">
        <f>DataF0.2a!H$15/1000</f>
        <v>2.5279598949347428</v>
      </c>
      <c r="C29" s="119">
        <f>((1+E$42)^8)*0.9*DataF0.2b!J$15/12</f>
        <v>238.4219573751445</v>
      </c>
    </row>
    <row r="30" spans="1:3" ht="13.95" customHeight="1" x14ac:dyDescent="0.25">
      <c r="A30" s="5"/>
      <c r="B30" s="5"/>
      <c r="C30" s="118"/>
    </row>
    <row r="31" spans="1:3" ht="13.95" customHeight="1" x14ac:dyDescent="0.25">
      <c r="A31" s="5"/>
      <c r="B31" s="8">
        <f>DataF0.2a!H$16/1000</f>
        <v>3.6911574281273154</v>
      </c>
      <c r="C31" s="119">
        <f>((1+E$42)^8)*0.9*DataF0.2b!J$16/12</f>
        <v>415.30643394177861</v>
      </c>
    </row>
    <row r="32" spans="1:3" ht="13.95" customHeight="1" x14ac:dyDescent="0.25">
      <c r="A32" s="5">
        <v>1980</v>
      </c>
      <c r="B32" s="5"/>
      <c r="C32" s="118"/>
    </row>
    <row r="33" spans="1:5" ht="13.95" customHeight="1" x14ac:dyDescent="0.25">
      <c r="A33" s="5"/>
      <c r="B33" s="8">
        <f>DataF0.2a!H$17/1000</f>
        <v>5.3064251540000003</v>
      </c>
      <c r="C33" s="119">
        <f>((1+E$42)^8)*0.9*DataF0.2b!J$17/12</f>
        <v>542.15678101511423</v>
      </c>
    </row>
    <row r="34" spans="1:5" ht="13.95" customHeight="1" x14ac:dyDescent="0.25">
      <c r="A34" s="5"/>
      <c r="B34" s="8"/>
      <c r="C34" s="117"/>
    </row>
    <row r="35" spans="1:5" ht="13.95" customHeight="1" x14ac:dyDescent="0.25">
      <c r="A35" s="5"/>
      <c r="B35" s="8">
        <f>(DataF0.2a!H$18/1000)/((1+E43)^2)</f>
        <v>6.9268902032353052</v>
      </c>
      <c r="C35" s="119">
        <f>((1+E$42)^8)*(0.9*DataF0.2b!J$18/12)/((1+E44)^2)</f>
        <v>819.53347984985817</v>
      </c>
    </row>
    <row r="36" spans="1:5" ht="13.95" customHeight="1" x14ac:dyDescent="0.25">
      <c r="A36" s="5">
        <v>2020</v>
      </c>
      <c r="B36" s="8">
        <f>B35*((1+E43)^10)</f>
        <v>7.5761744484624227</v>
      </c>
      <c r="C36" s="119">
        <f>C35*((1+E44)^10)</f>
        <v>999.00673893586281</v>
      </c>
    </row>
    <row r="37" spans="1:5" ht="13.95" customHeight="1" x14ac:dyDescent="0.25">
      <c r="A37" s="5"/>
      <c r="B37" s="4"/>
      <c r="C37" s="4"/>
    </row>
    <row r="38" spans="1:5" ht="13.95" customHeight="1" x14ac:dyDescent="0.3">
      <c r="A38" s="7" t="s">
        <v>3</v>
      </c>
      <c r="B38" s="4"/>
    </row>
    <row r="39" spans="1:5" ht="13.95" customHeight="1" x14ac:dyDescent="0.25">
      <c r="A39" s="5" t="s">
        <v>89</v>
      </c>
      <c r="B39" s="4"/>
    </row>
    <row r="40" spans="1:5" ht="13.95" customHeight="1" x14ac:dyDescent="0.25">
      <c r="A40" s="5" t="s">
        <v>98</v>
      </c>
      <c r="B40" s="4"/>
    </row>
    <row r="41" spans="1:5" ht="13.95" customHeight="1" x14ac:dyDescent="0.25">
      <c r="A41" s="5" t="s">
        <v>93</v>
      </c>
      <c r="B41" s="4"/>
    </row>
    <row r="42" spans="1:5" ht="13.95" customHeight="1" x14ac:dyDescent="0.25">
      <c r="A42" s="5" t="s">
        <v>91</v>
      </c>
      <c r="B42" s="4"/>
      <c r="E42" s="116">
        <v>1.4999999999999999E-2</v>
      </c>
    </row>
    <row r="43" spans="1:5" ht="13.95" customHeight="1" x14ac:dyDescent="0.25">
      <c r="A43" s="5" t="s">
        <v>90</v>
      </c>
      <c r="B43" s="8"/>
      <c r="E43" s="116">
        <v>8.9999999999999993E-3</v>
      </c>
    </row>
    <row r="44" spans="1:5" ht="13.95" customHeight="1" x14ac:dyDescent="0.25">
      <c r="A44" s="5" t="s">
        <v>92</v>
      </c>
      <c r="B44" s="8"/>
      <c r="E44" s="116">
        <v>0.02</v>
      </c>
    </row>
    <row r="45" spans="1:5" ht="13.95" customHeight="1" x14ac:dyDescent="0.25">
      <c r="A45" s="5" t="s">
        <v>96</v>
      </c>
      <c r="B45" s="8"/>
    </row>
    <row r="46" spans="1:5" ht="13.95" customHeight="1" x14ac:dyDescent="0.25">
      <c r="A46" s="5"/>
      <c r="B46" s="8"/>
    </row>
    <row r="47" spans="1:5" ht="13.95" customHeight="1" x14ac:dyDescent="0.25">
      <c r="A47" s="5"/>
      <c r="B47" s="4"/>
    </row>
    <row r="48" spans="1:5" ht="13.95" customHeight="1" x14ac:dyDescent="0.25">
      <c r="A48" s="5"/>
      <c r="B48" s="4"/>
    </row>
    <row r="49" spans="1:2" ht="13.95" customHeight="1" x14ac:dyDescent="0.25">
      <c r="A49" s="5"/>
      <c r="B49" s="4"/>
    </row>
    <row r="50" spans="1:2" ht="13.95" customHeight="1" x14ac:dyDescent="0.25">
      <c r="B50" s="4"/>
    </row>
    <row r="51" spans="1:2" ht="13.95" customHeight="1" x14ac:dyDescent="0.25">
      <c r="B51" s="4"/>
    </row>
    <row r="52" spans="1:2" ht="13.95" customHeight="1" x14ac:dyDescent="0.25">
      <c r="B52" s="4"/>
    </row>
    <row r="53" spans="1:2" ht="13.95" customHeight="1" x14ac:dyDescent="0.25">
      <c r="B53" s="4"/>
    </row>
    <row r="54" spans="1:2" ht="13.95" customHeight="1" x14ac:dyDescent="0.25">
      <c r="B54" s="4"/>
    </row>
    <row r="55" spans="1:2" ht="13.95" customHeight="1" x14ac:dyDescent="0.25">
      <c r="B55" s="4"/>
    </row>
    <row r="56" spans="1:2" ht="9.9" customHeight="1" x14ac:dyDescent="0.25">
      <c r="B56" s="4"/>
    </row>
    <row r="57" spans="1:2" ht="9.9" customHeight="1" x14ac:dyDescent="0.25">
      <c r="B57" s="4"/>
    </row>
    <row r="58" spans="1:2" ht="9.9" customHeight="1" x14ac:dyDescent="0.25">
      <c r="B58" s="4"/>
    </row>
    <row r="59" spans="1:2" ht="9.9" customHeight="1" x14ac:dyDescent="0.25">
      <c r="B59" s="4"/>
    </row>
    <row r="60" spans="1:2" ht="9.9" customHeight="1" x14ac:dyDescent="0.25">
      <c r="B60" s="4"/>
    </row>
    <row r="61" spans="1:2" ht="9.9" customHeight="1" x14ac:dyDescent="0.25">
      <c r="B61" s="4"/>
    </row>
    <row r="62" spans="1:2" ht="9.9" customHeight="1" x14ac:dyDescent="0.25">
      <c r="B62" s="4"/>
    </row>
    <row r="63" spans="1:2" ht="9.9" customHeight="1" x14ac:dyDescent="0.25">
      <c r="B63" s="4"/>
    </row>
    <row r="64" spans="1:2" ht="9.9" customHeight="1" x14ac:dyDescent="0.25">
      <c r="B64" s="4"/>
    </row>
    <row r="65" spans="2:2" ht="9.9" customHeight="1" x14ac:dyDescent="0.25">
      <c r="B65" s="4"/>
    </row>
    <row r="66" spans="2:2" ht="9.9" customHeight="1" x14ac:dyDescent="0.25">
      <c r="B66" s="4"/>
    </row>
    <row r="67" spans="2:2" ht="9.9" customHeight="1" x14ac:dyDescent="0.25">
      <c r="B67" s="4"/>
    </row>
    <row r="68" spans="2:2" ht="9.9" customHeight="1" x14ac:dyDescent="0.25">
      <c r="B68" s="4"/>
    </row>
    <row r="69" spans="2:2" ht="9.9" customHeight="1" x14ac:dyDescent="0.25">
      <c r="B69" s="4"/>
    </row>
    <row r="70" spans="2:2" ht="9.9" customHeight="1" x14ac:dyDescent="0.25">
      <c r="B70" s="4"/>
    </row>
    <row r="71" spans="2:2" ht="9.9" customHeight="1" x14ac:dyDescent="0.25">
      <c r="B71" s="4"/>
    </row>
    <row r="72" spans="2:2" ht="9.9" customHeight="1" x14ac:dyDescent="0.25">
      <c r="B72" s="4"/>
    </row>
    <row r="73" spans="2:2" ht="9.9" customHeight="1" x14ac:dyDescent="0.25">
      <c r="B73" s="4"/>
    </row>
    <row r="74" spans="2:2" ht="9.9" customHeight="1" x14ac:dyDescent="0.25">
      <c r="B74" s="4"/>
    </row>
    <row r="75" spans="2:2" ht="9.9" customHeight="1" x14ac:dyDescent="0.25">
      <c r="B75" s="4"/>
    </row>
    <row r="76" spans="2:2" ht="9.9" customHeight="1" x14ac:dyDescent="0.25">
      <c r="B76" s="4"/>
    </row>
    <row r="77" spans="2:2" ht="9.9" customHeight="1" x14ac:dyDescent="0.25">
      <c r="B77" s="4"/>
    </row>
    <row r="78" spans="2:2" ht="9.9" customHeight="1" x14ac:dyDescent="0.25">
      <c r="B78" s="4"/>
    </row>
    <row r="79" spans="2:2" ht="9.9" customHeight="1" x14ac:dyDescent="0.25">
      <c r="B79" s="4"/>
    </row>
    <row r="80" spans="2:2" ht="9.9" customHeight="1" x14ac:dyDescent="0.25">
      <c r="B80" s="4"/>
    </row>
    <row r="81" spans="2:2" ht="9.9" customHeight="1" x14ac:dyDescent="0.25">
      <c r="B81" s="4"/>
    </row>
    <row r="82" spans="2:2" ht="9.9" customHeight="1" x14ac:dyDescent="0.25">
      <c r="B82" s="4"/>
    </row>
    <row r="83" spans="2:2" ht="9.9" customHeight="1" x14ac:dyDescent="0.25">
      <c r="B83" s="4"/>
    </row>
    <row r="84" spans="2:2" ht="9.9" customHeight="1" x14ac:dyDescent="0.25">
      <c r="B84" s="4"/>
    </row>
    <row r="85" spans="2:2" ht="9.9" customHeight="1" x14ac:dyDescent="0.25">
      <c r="B85" s="4"/>
    </row>
    <row r="86" spans="2:2" ht="9.9" customHeight="1" x14ac:dyDescent="0.25">
      <c r="B86" s="4"/>
    </row>
    <row r="87" spans="2:2" ht="9.9" customHeight="1" x14ac:dyDescent="0.25">
      <c r="B87" s="4"/>
    </row>
    <row r="88" spans="2:2" ht="9.9" customHeight="1" x14ac:dyDescent="0.25">
      <c r="B88" s="4"/>
    </row>
    <row r="89" spans="2:2" ht="9.9" customHeight="1" x14ac:dyDescent="0.25">
      <c r="B89" s="4"/>
    </row>
    <row r="90" spans="2:2" ht="9.9" customHeight="1" x14ac:dyDescent="0.25">
      <c r="B90" s="4"/>
    </row>
    <row r="91" spans="2:2" ht="9.9" customHeight="1" x14ac:dyDescent="0.25">
      <c r="B91" s="4"/>
    </row>
    <row r="92" spans="2:2" ht="9.9" customHeight="1" x14ac:dyDescent="0.25">
      <c r="B92" s="4"/>
    </row>
    <row r="93" spans="2:2" ht="9.9" customHeight="1" x14ac:dyDescent="0.25">
      <c r="B93" s="4"/>
    </row>
    <row r="94" spans="2:2" ht="9.9" customHeight="1" x14ac:dyDescent="0.25">
      <c r="B94" s="4"/>
    </row>
    <row r="95" spans="2:2" ht="9.9" customHeight="1" x14ac:dyDescent="0.25">
      <c r="B95" s="4"/>
    </row>
    <row r="96" spans="2:2" ht="9.9" customHeight="1" x14ac:dyDescent="0.25">
      <c r="B96" s="4"/>
    </row>
    <row r="97" spans="2:2" ht="9.9" customHeight="1" x14ac:dyDescent="0.25">
      <c r="B97" s="4"/>
    </row>
    <row r="98" spans="2:2" ht="9.9" customHeight="1" x14ac:dyDescent="0.25">
      <c r="B98" s="4"/>
    </row>
    <row r="99" spans="2:2" ht="9.9" customHeight="1" x14ac:dyDescent="0.25">
      <c r="B99" s="4"/>
    </row>
    <row r="100" spans="2:2" ht="9.9" customHeight="1" x14ac:dyDescent="0.25">
      <c r="B100" s="4"/>
    </row>
    <row r="101" spans="2:2" ht="9.9" customHeight="1" x14ac:dyDescent="0.25">
      <c r="B101" s="4"/>
    </row>
    <row r="102" spans="2:2" ht="9.9" customHeight="1" x14ac:dyDescent="0.25">
      <c r="B102" s="4"/>
    </row>
    <row r="103" spans="2:2" ht="9.9" customHeight="1" x14ac:dyDescent="0.25">
      <c r="B103" s="4"/>
    </row>
    <row r="104" spans="2:2" ht="9.9" customHeight="1" x14ac:dyDescent="0.25">
      <c r="B104" s="4"/>
    </row>
    <row r="105" spans="2:2" ht="9.9" customHeight="1" x14ac:dyDescent="0.25">
      <c r="B105" s="4"/>
    </row>
    <row r="106" spans="2:2" ht="9.9" customHeight="1" x14ac:dyDescent="0.25">
      <c r="B106" s="4"/>
    </row>
    <row r="107" spans="2:2" ht="9.9" customHeight="1" x14ac:dyDescent="0.25">
      <c r="B107" s="4"/>
    </row>
    <row r="108" spans="2:2" ht="9.9" customHeight="1" x14ac:dyDescent="0.25">
      <c r="B108" s="4"/>
    </row>
    <row r="109" spans="2:2" ht="9.9" customHeight="1" x14ac:dyDescent="0.25">
      <c r="B109" s="4"/>
    </row>
    <row r="110" spans="2:2" ht="9.9" customHeight="1" x14ac:dyDescent="0.25">
      <c r="B110" s="4"/>
    </row>
    <row r="111" spans="2:2" ht="9.9" customHeight="1" x14ac:dyDescent="0.25">
      <c r="B111" s="4"/>
    </row>
    <row r="112" spans="2:2" ht="9.9" customHeight="1" x14ac:dyDescent="0.25">
      <c r="B112" s="4"/>
    </row>
    <row r="113" spans="2:2" ht="9.9" customHeight="1" x14ac:dyDescent="0.25">
      <c r="B113" s="4"/>
    </row>
    <row r="114" spans="2:2" ht="9.9" customHeight="1" x14ac:dyDescent="0.25">
      <c r="B114" s="4"/>
    </row>
    <row r="115" spans="2:2" ht="9.9" customHeight="1" x14ac:dyDescent="0.25">
      <c r="B115" s="4"/>
    </row>
    <row r="116" spans="2:2" ht="9.9" customHeight="1" x14ac:dyDescent="0.25">
      <c r="B116" s="4"/>
    </row>
    <row r="117" spans="2:2" ht="9.9" customHeight="1" x14ac:dyDescent="0.25">
      <c r="B117" s="4"/>
    </row>
    <row r="118" spans="2:2" ht="9.9" customHeight="1" x14ac:dyDescent="0.25">
      <c r="B118" s="4"/>
    </row>
    <row r="119" spans="2:2" ht="9.9" customHeight="1" x14ac:dyDescent="0.25">
      <c r="B119" s="4"/>
    </row>
    <row r="120" spans="2:2" ht="9.9" customHeight="1" x14ac:dyDescent="0.25">
      <c r="B120" s="4"/>
    </row>
    <row r="121" spans="2:2" ht="9.9" customHeight="1" x14ac:dyDescent="0.25">
      <c r="B121" s="4"/>
    </row>
    <row r="122" spans="2:2" ht="9.9" customHeight="1" x14ac:dyDescent="0.25">
      <c r="B122" s="4"/>
    </row>
    <row r="123" spans="2:2" ht="9.9" customHeight="1" x14ac:dyDescent="0.25">
      <c r="B123" s="4"/>
    </row>
    <row r="124" spans="2:2" ht="9.9" customHeight="1" x14ac:dyDescent="0.25">
      <c r="B124" s="4"/>
    </row>
    <row r="125" spans="2:2" ht="9.9" customHeight="1" x14ac:dyDescent="0.25">
      <c r="B125" s="4"/>
    </row>
    <row r="126" spans="2:2" ht="9.9" customHeight="1" x14ac:dyDescent="0.25">
      <c r="B126" s="4"/>
    </row>
    <row r="127" spans="2:2" ht="9.9" customHeight="1" x14ac:dyDescent="0.25">
      <c r="B127" s="4"/>
    </row>
    <row r="128" spans="2:2" ht="9.9" customHeight="1" x14ac:dyDescent="0.25">
      <c r="B128" s="4"/>
    </row>
    <row r="129" spans="2:2" ht="9.9" customHeight="1" x14ac:dyDescent="0.25">
      <c r="B129" s="4"/>
    </row>
    <row r="130" spans="2:2" ht="9.9" customHeight="1" x14ac:dyDescent="0.25">
      <c r="B130" s="4"/>
    </row>
    <row r="131" spans="2:2" ht="9.9" customHeight="1" x14ac:dyDescent="0.25">
      <c r="B131" s="4"/>
    </row>
    <row r="132" spans="2:2" ht="9.9" customHeight="1" x14ac:dyDescent="0.25">
      <c r="B132" s="4"/>
    </row>
    <row r="133" spans="2:2" ht="9.9" customHeight="1" x14ac:dyDescent="0.25">
      <c r="B133" s="4"/>
    </row>
    <row r="134" spans="2:2" ht="9.9" customHeight="1" x14ac:dyDescent="0.25">
      <c r="B134" s="4"/>
    </row>
    <row r="135" spans="2:2" ht="9.9" customHeight="1" x14ac:dyDescent="0.25">
      <c r="B135" s="4"/>
    </row>
    <row r="136" spans="2:2" ht="9.9" customHeight="1" x14ac:dyDescent="0.25">
      <c r="B136" s="4"/>
    </row>
    <row r="137" spans="2:2" ht="9.9" customHeight="1" x14ac:dyDescent="0.25">
      <c r="B137" s="4"/>
    </row>
    <row r="138" spans="2:2" ht="9.9" customHeight="1" x14ac:dyDescent="0.25">
      <c r="B138" s="4"/>
    </row>
    <row r="139" spans="2:2" ht="9.9" customHeight="1" x14ac:dyDescent="0.25">
      <c r="B139" s="4"/>
    </row>
    <row r="140" spans="2:2" ht="9.9" customHeight="1" x14ac:dyDescent="0.25">
      <c r="B140" s="4"/>
    </row>
    <row r="141" spans="2:2" ht="9.9" customHeight="1" x14ac:dyDescent="0.25">
      <c r="B141" s="4"/>
    </row>
    <row r="142" spans="2:2" ht="9.9" customHeight="1" x14ac:dyDescent="0.25">
      <c r="B142" s="4"/>
    </row>
    <row r="143" spans="2:2" ht="9.9" customHeight="1" x14ac:dyDescent="0.25">
      <c r="B143" s="4"/>
    </row>
    <row r="144" spans="2:2" ht="9.9" customHeight="1" x14ac:dyDescent="0.25">
      <c r="B144" s="4"/>
    </row>
    <row r="145" spans="2:2" ht="9.9" customHeight="1" x14ac:dyDescent="0.25">
      <c r="B145" s="4"/>
    </row>
    <row r="146" spans="2:2" ht="9.9" customHeight="1" x14ac:dyDescent="0.25">
      <c r="B146" s="4"/>
    </row>
    <row r="147" spans="2:2" ht="9.9" customHeight="1" x14ac:dyDescent="0.25">
      <c r="B147" s="4"/>
    </row>
    <row r="148" spans="2:2" ht="9.9" customHeight="1" x14ac:dyDescent="0.25">
      <c r="B148" s="4"/>
    </row>
    <row r="149" spans="2:2" ht="9.9" customHeight="1" x14ac:dyDescent="0.25">
      <c r="B149" s="4"/>
    </row>
    <row r="150" spans="2:2" ht="9.9" customHeight="1" x14ac:dyDescent="0.25">
      <c r="B150" s="4"/>
    </row>
    <row r="151" spans="2:2" ht="9.9" customHeight="1" x14ac:dyDescent="0.25">
      <c r="B151" s="4"/>
    </row>
    <row r="152" spans="2:2" ht="9.9" customHeight="1" x14ac:dyDescent="0.25">
      <c r="B152" s="4"/>
    </row>
    <row r="153" spans="2:2" ht="9.9" customHeight="1" x14ac:dyDescent="0.25">
      <c r="B153" s="4"/>
    </row>
    <row r="154" spans="2:2" ht="9.9" customHeight="1" x14ac:dyDescent="0.25">
      <c r="B154" s="4"/>
    </row>
    <row r="155" spans="2:2" ht="9.9" customHeight="1" x14ac:dyDescent="0.25">
      <c r="B155" s="4"/>
    </row>
    <row r="156" spans="2:2" ht="9.9" customHeight="1" x14ac:dyDescent="0.25">
      <c r="B156" s="4"/>
    </row>
    <row r="157" spans="2:2" ht="9.9" customHeight="1" x14ac:dyDescent="0.25">
      <c r="B157" s="4"/>
    </row>
    <row r="158" spans="2:2" ht="9.9" customHeight="1" x14ac:dyDescent="0.25">
      <c r="B158" s="4"/>
    </row>
    <row r="159" spans="2:2" ht="9.9" customHeight="1" x14ac:dyDescent="0.25">
      <c r="B159" s="4"/>
    </row>
    <row r="160" spans="2:2" ht="9.9" customHeight="1" x14ac:dyDescent="0.25">
      <c r="B160" s="4"/>
    </row>
    <row r="161" spans="2:2" ht="9.9" customHeight="1" x14ac:dyDescent="0.25">
      <c r="B161" s="4"/>
    </row>
    <row r="162" spans="2:2" ht="9.9" customHeight="1" x14ac:dyDescent="0.25">
      <c r="B162" s="4"/>
    </row>
    <row r="163" spans="2:2" ht="9.9" customHeight="1" x14ac:dyDescent="0.25">
      <c r="B163" s="4"/>
    </row>
    <row r="164" spans="2:2" ht="9.9" customHeight="1" x14ac:dyDescent="0.25">
      <c r="B164" s="4"/>
    </row>
    <row r="165" spans="2:2" ht="9.9" customHeight="1" x14ac:dyDescent="0.25">
      <c r="B165" s="4"/>
    </row>
    <row r="166" spans="2:2" ht="9.9" customHeight="1" x14ac:dyDescent="0.25">
      <c r="B166" s="4"/>
    </row>
    <row r="167" spans="2:2" ht="9.9" customHeight="1" x14ac:dyDescent="0.25">
      <c r="B167" s="4"/>
    </row>
    <row r="168" spans="2:2" ht="9.9" customHeight="1" x14ac:dyDescent="0.25">
      <c r="B168" s="4"/>
    </row>
    <row r="169" spans="2:2" ht="9.9" customHeight="1" x14ac:dyDescent="0.25">
      <c r="B169" s="4"/>
    </row>
    <row r="170" spans="2:2" ht="9.9" customHeight="1" x14ac:dyDescent="0.25">
      <c r="B170" s="4"/>
    </row>
    <row r="171" spans="2:2" ht="9.9" customHeight="1" x14ac:dyDescent="0.25">
      <c r="B171" s="4"/>
    </row>
    <row r="172" spans="2:2" ht="9.9" customHeight="1" x14ac:dyDescent="0.25">
      <c r="B172" s="4"/>
    </row>
    <row r="173" spans="2:2" ht="9.9" customHeight="1" x14ac:dyDescent="0.25">
      <c r="B173" s="4"/>
    </row>
    <row r="174" spans="2:2" ht="9.9" customHeight="1" x14ac:dyDescent="0.25">
      <c r="B174" s="4"/>
    </row>
    <row r="175" spans="2:2" ht="9.9" customHeight="1" x14ac:dyDescent="0.25">
      <c r="B175" s="4"/>
    </row>
    <row r="176" spans="2:2" ht="9.9" customHeight="1" x14ac:dyDescent="0.25">
      <c r="B176" s="4"/>
    </row>
    <row r="177" spans="2:2" ht="9.9" customHeight="1" x14ac:dyDescent="0.25">
      <c r="B177" s="4"/>
    </row>
    <row r="178" spans="2:2" ht="9.9" customHeight="1" x14ac:dyDescent="0.25">
      <c r="B178" s="4"/>
    </row>
    <row r="179" spans="2:2" ht="9.9" customHeight="1" x14ac:dyDescent="0.25">
      <c r="B179" s="4"/>
    </row>
    <row r="180" spans="2:2" ht="9.9" customHeight="1" x14ac:dyDescent="0.25"/>
    <row r="181" spans="2:2" ht="9.9" customHeight="1" x14ac:dyDescent="0.25"/>
    <row r="182" spans="2:2" ht="9.9" customHeight="1" x14ac:dyDescent="0.25"/>
    <row r="183" spans="2:2" ht="9.9" customHeight="1" x14ac:dyDescent="0.25"/>
    <row r="184" spans="2:2" ht="9.9" customHeight="1" x14ac:dyDescent="0.25"/>
    <row r="185" spans="2:2" ht="9.9" customHeight="1" x14ac:dyDescent="0.25"/>
    <row r="186" spans="2:2" ht="9.9" customHeight="1" x14ac:dyDescent="0.25"/>
    <row r="187" spans="2:2" ht="9.9" customHeight="1" x14ac:dyDescent="0.25"/>
    <row r="188" spans="2:2" ht="9.9" customHeight="1" x14ac:dyDescent="0.25"/>
    <row r="189" spans="2:2" ht="9.9" customHeight="1" x14ac:dyDescent="0.25"/>
    <row r="190" spans="2:2" ht="9.9" customHeight="1" x14ac:dyDescent="0.25"/>
    <row r="191" spans="2:2" ht="9.9" customHeight="1" x14ac:dyDescent="0.25"/>
    <row r="192" spans="2:2" ht="9.9" customHeight="1" x14ac:dyDescent="0.25"/>
    <row r="193" ht="9.9" customHeight="1" x14ac:dyDescent="0.25"/>
    <row r="194" ht="9.9" customHeight="1" x14ac:dyDescent="0.25"/>
    <row r="195" ht="9.9" customHeight="1" x14ac:dyDescent="0.25"/>
    <row r="196" ht="9.9" customHeight="1" x14ac:dyDescent="0.25"/>
    <row r="197" ht="9.9" customHeight="1" x14ac:dyDescent="0.25"/>
    <row r="198" ht="9.9" customHeight="1" x14ac:dyDescent="0.25"/>
    <row r="199" ht="9.9" customHeight="1" x14ac:dyDescent="0.25"/>
    <row r="200" ht="9.9" customHeight="1" x14ac:dyDescent="0.25"/>
    <row r="201" ht="9.9" customHeight="1" x14ac:dyDescent="0.25"/>
    <row r="202" ht="9.9" customHeight="1" x14ac:dyDescent="0.25"/>
    <row r="203" ht="9.9" customHeight="1" x14ac:dyDescent="0.25"/>
    <row r="204" ht="9.9" customHeight="1" x14ac:dyDescent="0.25"/>
    <row r="205" ht="9.9" customHeight="1" x14ac:dyDescent="0.25"/>
    <row r="206" ht="9.9" customHeight="1" x14ac:dyDescent="0.25"/>
    <row r="207" ht="9.9" customHeight="1" x14ac:dyDescent="0.25"/>
    <row r="208" ht="9.9" customHeight="1" x14ac:dyDescent="0.25"/>
    <row r="209" ht="9.9" customHeight="1" x14ac:dyDescent="0.25"/>
    <row r="210" ht="9.9" customHeight="1" x14ac:dyDescent="0.25"/>
    <row r="211" ht="9.9" customHeight="1" x14ac:dyDescent="0.25"/>
    <row r="212" ht="9.9" customHeight="1" x14ac:dyDescent="0.25"/>
    <row r="213" ht="9.9" customHeight="1" x14ac:dyDescent="0.25"/>
    <row r="214" ht="9.9" customHeight="1" x14ac:dyDescent="0.25"/>
    <row r="215" ht="9.9" customHeight="1" x14ac:dyDescent="0.25"/>
    <row r="216" ht="9.9" customHeight="1" x14ac:dyDescent="0.25"/>
    <row r="217" ht="9.9" customHeight="1" x14ac:dyDescent="0.25"/>
    <row r="218" ht="9.9" customHeight="1" x14ac:dyDescent="0.25"/>
    <row r="219" ht="9.9" customHeight="1" x14ac:dyDescent="0.25"/>
    <row r="220" ht="9.9" customHeight="1" x14ac:dyDescent="0.25"/>
    <row r="221" ht="9.9" customHeight="1" x14ac:dyDescent="0.25"/>
    <row r="222" ht="9.9" customHeight="1" x14ac:dyDescent="0.25"/>
    <row r="223" ht="9.9" customHeight="1" x14ac:dyDescent="0.25"/>
    <row r="224" ht="9.9" customHeight="1" x14ac:dyDescent="0.25"/>
    <row r="225" ht="9.9" customHeight="1" x14ac:dyDescent="0.25"/>
    <row r="226" ht="9.9" customHeight="1" x14ac:dyDescent="0.25"/>
    <row r="227" ht="9.9" customHeight="1" x14ac:dyDescent="0.25"/>
    <row r="228" ht="9.9" customHeight="1" x14ac:dyDescent="0.25"/>
    <row r="229" ht="9.9" customHeight="1" x14ac:dyDescent="0.25"/>
    <row r="230" ht="9.9" customHeight="1" x14ac:dyDescent="0.25"/>
    <row r="231" ht="9.9" customHeight="1" x14ac:dyDescent="0.25"/>
    <row r="232" ht="9.9" customHeight="1" x14ac:dyDescent="0.25"/>
    <row r="233" ht="9.9" customHeight="1" x14ac:dyDescent="0.25"/>
    <row r="234" ht="9.9" customHeight="1" x14ac:dyDescent="0.25"/>
    <row r="235" ht="9.9" customHeight="1" x14ac:dyDescent="0.25"/>
    <row r="236" ht="9.9" customHeight="1" x14ac:dyDescent="0.25"/>
    <row r="237" ht="9.9" customHeight="1" x14ac:dyDescent="0.25"/>
    <row r="238" ht="9.9" customHeight="1" x14ac:dyDescent="0.25"/>
    <row r="239" ht="9.9" customHeight="1" x14ac:dyDescent="0.25"/>
    <row r="240" ht="9.9" customHeight="1" x14ac:dyDescent="0.25"/>
    <row r="241" ht="9.9" customHeight="1" x14ac:dyDescent="0.25"/>
    <row r="242" ht="9.9" customHeight="1" x14ac:dyDescent="0.25"/>
    <row r="243" ht="9.9" customHeight="1" x14ac:dyDescent="0.25"/>
    <row r="244" ht="9.9" customHeight="1" x14ac:dyDescent="0.25"/>
    <row r="245" ht="9.9" customHeight="1" x14ac:dyDescent="0.25"/>
    <row r="246" ht="9.9" customHeight="1" x14ac:dyDescent="0.25"/>
    <row r="247" ht="9.9" customHeight="1" x14ac:dyDescent="0.25"/>
    <row r="248" ht="9.9" customHeight="1" x14ac:dyDescent="0.25"/>
    <row r="249" ht="9.9" customHeight="1" x14ac:dyDescent="0.25"/>
    <row r="250" ht="9.9" customHeight="1" x14ac:dyDescent="0.25"/>
    <row r="251" ht="9.9" customHeight="1" x14ac:dyDescent="0.25"/>
    <row r="252" ht="9.9" customHeight="1" x14ac:dyDescent="0.25"/>
    <row r="253" ht="9.9" customHeight="1" x14ac:dyDescent="0.25"/>
    <row r="254" ht="9.9" customHeight="1" x14ac:dyDescent="0.25"/>
    <row r="255" ht="9.9" customHeight="1" x14ac:dyDescent="0.25"/>
    <row r="256" ht="9.9" customHeight="1" x14ac:dyDescent="0.25"/>
    <row r="257" ht="9.9" customHeight="1" x14ac:dyDescent="0.25"/>
    <row r="258" ht="9.9" customHeight="1" x14ac:dyDescent="0.25"/>
    <row r="259" ht="9.9" customHeight="1" x14ac:dyDescent="0.25"/>
    <row r="260" ht="9.9" customHeight="1" x14ac:dyDescent="0.25"/>
    <row r="261" ht="9.9" customHeight="1" x14ac:dyDescent="0.25"/>
    <row r="262" ht="9.9" customHeight="1" x14ac:dyDescent="0.25"/>
    <row r="263" ht="9.9" customHeight="1" x14ac:dyDescent="0.25"/>
    <row r="264" ht="9.9" customHeight="1" x14ac:dyDescent="0.25"/>
    <row r="265" ht="9.9" customHeight="1" x14ac:dyDescent="0.25"/>
    <row r="266" ht="9.9" customHeight="1" x14ac:dyDescent="0.25"/>
    <row r="267" ht="9.9" customHeight="1" x14ac:dyDescent="0.25"/>
    <row r="268" ht="9.9" customHeight="1" x14ac:dyDescent="0.25"/>
    <row r="269" ht="9.9" customHeight="1" x14ac:dyDescent="0.25"/>
    <row r="270" ht="9.9" customHeight="1" x14ac:dyDescent="0.25"/>
    <row r="271" ht="9.9" customHeight="1" x14ac:dyDescent="0.25"/>
    <row r="272" ht="9.9" customHeight="1" x14ac:dyDescent="0.25"/>
    <row r="273" ht="9.9" customHeight="1" x14ac:dyDescent="0.25"/>
    <row r="274" ht="9.9" customHeight="1" x14ac:dyDescent="0.25"/>
    <row r="275" ht="9.9" customHeight="1" x14ac:dyDescent="0.25"/>
    <row r="276" ht="9.9" customHeight="1" x14ac:dyDescent="0.25"/>
    <row r="277" ht="9.9" customHeight="1" x14ac:dyDescent="0.25"/>
    <row r="278" ht="9.9" customHeight="1" x14ac:dyDescent="0.25"/>
    <row r="279" ht="9.9" customHeight="1" x14ac:dyDescent="0.25"/>
    <row r="280" ht="9.9" customHeight="1" x14ac:dyDescent="0.25"/>
    <row r="281" ht="9.9" customHeight="1" x14ac:dyDescent="0.25"/>
    <row r="282" ht="9.9" customHeight="1" x14ac:dyDescent="0.25"/>
    <row r="283" ht="9.9" customHeight="1" x14ac:dyDescent="0.25"/>
    <row r="284" ht="9.9" customHeight="1" x14ac:dyDescent="0.25"/>
    <row r="285" ht="9.9" customHeight="1" x14ac:dyDescent="0.25"/>
    <row r="286" ht="9.9" customHeight="1" x14ac:dyDescent="0.25"/>
    <row r="287" ht="9.9" customHeight="1" x14ac:dyDescent="0.25"/>
    <row r="288" ht="9.9" customHeight="1" x14ac:dyDescent="0.25"/>
    <row r="289" ht="9.9" customHeight="1" x14ac:dyDescent="0.25"/>
    <row r="290" ht="9.9" customHeight="1" x14ac:dyDescent="0.25"/>
    <row r="291" ht="9.9" customHeight="1" x14ac:dyDescent="0.25"/>
    <row r="292" ht="9.9" customHeight="1" x14ac:dyDescent="0.25"/>
    <row r="293" ht="9.9" customHeight="1" x14ac:dyDescent="0.25"/>
    <row r="294" ht="9.9" customHeight="1" x14ac:dyDescent="0.25"/>
    <row r="295" ht="9.9" customHeight="1" x14ac:dyDescent="0.25"/>
    <row r="296" ht="9.9" customHeight="1" x14ac:dyDescent="0.25"/>
    <row r="297" ht="9.9" customHeight="1" x14ac:dyDescent="0.25"/>
    <row r="298" ht="9.9" customHeight="1" x14ac:dyDescent="0.25"/>
    <row r="299" ht="9.9" customHeight="1" x14ac:dyDescent="0.25"/>
    <row r="300" ht="9.9" customHeight="1" x14ac:dyDescent="0.25"/>
    <row r="301" ht="9.9" customHeight="1" x14ac:dyDescent="0.25"/>
    <row r="302" ht="9.9" customHeight="1" x14ac:dyDescent="0.25"/>
    <row r="303" ht="9.9" customHeight="1" x14ac:dyDescent="0.25"/>
    <row r="304" ht="9.9" customHeight="1" x14ac:dyDescent="0.25"/>
    <row r="305" ht="9.9" customHeight="1" x14ac:dyDescent="0.25"/>
    <row r="306" ht="9.9" customHeight="1" x14ac:dyDescent="0.25"/>
    <row r="307" ht="9.9" customHeight="1" x14ac:dyDescent="0.25"/>
    <row r="308" ht="9.9" customHeight="1" x14ac:dyDescent="0.25"/>
    <row r="309" ht="9.9" customHeight="1" x14ac:dyDescent="0.25"/>
    <row r="310" ht="9.9" customHeight="1" x14ac:dyDescent="0.25"/>
    <row r="311" ht="9.9" customHeight="1" x14ac:dyDescent="0.25"/>
    <row r="312" ht="9.9" customHeight="1" x14ac:dyDescent="0.25"/>
    <row r="313" ht="9.9" customHeight="1" x14ac:dyDescent="0.25"/>
    <row r="314" ht="9.9" customHeight="1" x14ac:dyDescent="0.25"/>
    <row r="315" ht="9.9" customHeight="1" x14ac:dyDescent="0.25"/>
    <row r="316" ht="9.9" customHeight="1" x14ac:dyDescent="0.25"/>
    <row r="317" ht="9.9" customHeight="1" x14ac:dyDescent="0.25"/>
    <row r="318" ht="9.9" customHeight="1" x14ac:dyDescent="0.25"/>
    <row r="319" ht="9.9" customHeight="1" x14ac:dyDescent="0.25"/>
    <row r="320" ht="9.9" customHeight="1" x14ac:dyDescent="0.25"/>
    <row r="321" ht="9.9" customHeight="1" x14ac:dyDescent="0.25"/>
    <row r="322" ht="9.9" customHeight="1" x14ac:dyDescent="0.25"/>
    <row r="323" ht="9.9" customHeight="1" x14ac:dyDescent="0.25"/>
    <row r="324" ht="9.9" customHeight="1" x14ac:dyDescent="0.25"/>
    <row r="325" ht="9.9" customHeight="1" x14ac:dyDescent="0.25"/>
    <row r="326" ht="9.9" customHeight="1" x14ac:dyDescent="0.25"/>
    <row r="327" ht="9.9" customHeight="1" x14ac:dyDescent="0.25"/>
    <row r="328" ht="9.9" customHeight="1" x14ac:dyDescent="0.25"/>
    <row r="329" ht="9.9" customHeight="1" x14ac:dyDescent="0.25"/>
    <row r="330" ht="9.9" customHeight="1" x14ac:dyDescent="0.25"/>
    <row r="331" ht="9.9" customHeight="1" x14ac:dyDescent="0.25"/>
    <row r="332" ht="9.9" customHeight="1" x14ac:dyDescent="0.25"/>
    <row r="333" ht="9.9" customHeight="1" x14ac:dyDescent="0.25"/>
    <row r="334" ht="9.9" customHeight="1" x14ac:dyDescent="0.25"/>
    <row r="335" ht="9.9" customHeight="1" x14ac:dyDescent="0.25"/>
    <row r="336" ht="9.9" customHeight="1" x14ac:dyDescent="0.25"/>
    <row r="337" ht="9.9" customHeight="1" x14ac:dyDescent="0.25"/>
    <row r="338" ht="9.9" customHeight="1" x14ac:dyDescent="0.25"/>
    <row r="339" ht="9.9" customHeight="1" x14ac:dyDescent="0.25"/>
    <row r="340" ht="9.9" customHeight="1" x14ac:dyDescent="0.25"/>
    <row r="341" ht="9.9" customHeight="1" x14ac:dyDescent="0.25"/>
    <row r="342" ht="9.9" customHeight="1" x14ac:dyDescent="0.25"/>
    <row r="343" ht="9.9" customHeight="1" x14ac:dyDescent="0.25"/>
    <row r="344" ht="9.9" customHeight="1" x14ac:dyDescent="0.25"/>
    <row r="345" ht="9.9" customHeight="1" x14ac:dyDescent="0.25"/>
    <row r="346" ht="9.9" customHeight="1" x14ac:dyDescent="0.25"/>
    <row r="347" ht="9.9" customHeight="1" x14ac:dyDescent="0.25"/>
    <row r="348" ht="9.9" customHeight="1" x14ac:dyDescent="0.25"/>
    <row r="349" ht="9.9" customHeight="1" x14ac:dyDescent="0.25"/>
    <row r="350" ht="9.9" customHeight="1" x14ac:dyDescent="0.25"/>
    <row r="351" ht="9.9" customHeight="1" x14ac:dyDescent="0.25"/>
    <row r="352" ht="9.9" customHeight="1" x14ac:dyDescent="0.25"/>
    <row r="353" ht="9.9" customHeight="1" x14ac:dyDescent="0.25"/>
    <row r="354" ht="9.9" customHeight="1" x14ac:dyDescent="0.25"/>
    <row r="355" ht="9.9" customHeight="1" x14ac:dyDescent="0.25"/>
    <row r="356" ht="9.9" customHeight="1" x14ac:dyDescent="0.25"/>
    <row r="357" ht="9.9" customHeight="1" x14ac:dyDescent="0.25"/>
    <row r="358" ht="9.9" customHeight="1" x14ac:dyDescent="0.25"/>
    <row r="359" ht="9.9" customHeight="1" x14ac:dyDescent="0.25"/>
    <row r="360" ht="9.9" customHeight="1" x14ac:dyDescent="0.25"/>
    <row r="361" ht="9.9" customHeight="1" x14ac:dyDescent="0.25"/>
    <row r="362" ht="9.9" customHeight="1" x14ac:dyDescent="0.25"/>
    <row r="363" ht="9.9" customHeight="1" x14ac:dyDescent="0.25"/>
    <row r="364" ht="9.9" customHeight="1" x14ac:dyDescent="0.25"/>
    <row r="365" ht="9.9" customHeight="1" x14ac:dyDescent="0.25"/>
    <row r="366" ht="9.9" customHeight="1" x14ac:dyDescent="0.25"/>
    <row r="367" ht="9.9" customHeight="1" x14ac:dyDescent="0.25"/>
    <row r="368" ht="9.9" customHeight="1" x14ac:dyDescent="0.25"/>
    <row r="369" ht="9.9" customHeight="1" x14ac:dyDescent="0.25"/>
    <row r="370" ht="9.9" customHeight="1" x14ac:dyDescent="0.25"/>
    <row r="371" ht="9.9" customHeight="1" x14ac:dyDescent="0.25"/>
    <row r="372" ht="9.9" customHeight="1" x14ac:dyDescent="0.25"/>
    <row r="373" ht="9.9" customHeight="1" x14ac:dyDescent="0.25"/>
    <row r="374" ht="9.9" customHeight="1" x14ac:dyDescent="0.25"/>
    <row r="375" ht="9.9" customHeight="1" x14ac:dyDescent="0.25"/>
    <row r="376" ht="9.9" customHeight="1" x14ac:dyDescent="0.25"/>
    <row r="377" ht="9.9" customHeight="1" x14ac:dyDescent="0.25"/>
    <row r="378" ht="9.9" customHeight="1" x14ac:dyDescent="0.25"/>
    <row r="379" ht="9.9" customHeight="1" x14ac:dyDescent="0.25"/>
    <row r="380" ht="9.9" customHeight="1" x14ac:dyDescent="0.25"/>
    <row r="381" ht="9.9" customHeight="1" x14ac:dyDescent="0.25"/>
    <row r="382" ht="9.9" customHeight="1" x14ac:dyDescent="0.25"/>
    <row r="383" ht="9.9" customHeight="1" x14ac:dyDescent="0.25"/>
    <row r="384" ht="9.9" customHeight="1" x14ac:dyDescent="0.25"/>
    <row r="385" ht="9.9" customHeight="1" x14ac:dyDescent="0.25"/>
    <row r="386" ht="9.9" customHeight="1" x14ac:dyDescent="0.25"/>
    <row r="387" ht="9.9" customHeight="1" x14ac:dyDescent="0.25"/>
    <row r="388" ht="9.9" customHeight="1" x14ac:dyDescent="0.25"/>
    <row r="389" ht="9.9" customHeight="1" x14ac:dyDescent="0.25"/>
    <row r="390" ht="9.9" customHeight="1" x14ac:dyDescent="0.25"/>
    <row r="391" ht="9.9" customHeight="1" x14ac:dyDescent="0.25"/>
    <row r="392" ht="9.9" customHeight="1" x14ac:dyDescent="0.25"/>
    <row r="393" ht="9.9" customHeight="1" x14ac:dyDescent="0.25"/>
    <row r="394" ht="9.9" customHeight="1" x14ac:dyDescent="0.25"/>
    <row r="395" ht="9.9" customHeight="1" x14ac:dyDescent="0.25"/>
    <row r="396" ht="9.9" customHeight="1" x14ac:dyDescent="0.25"/>
    <row r="397" ht="9.9" customHeight="1" x14ac:dyDescent="0.25"/>
    <row r="398" ht="9.9" customHeight="1" x14ac:dyDescent="0.25"/>
    <row r="399" ht="9.9" customHeight="1" x14ac:dyDescent="0.25"/>
    <row r="400" ht="9.9" customHeight="1" x14ac:dyDescent="0.25"/>
    <row r="401" ht="9.9" customHeight="1" x14ac:dyDescent="0.25"/>
    <row r="402" ht="9.9" customHeight="1" x14ac:dyDescent="0.25"/>
    <row r="403" ht="9.9" customHeight="1" x14ac:dyDescent="0.25"/>
    <row r="404" ht="9.9" customHeight="1" x14ac:dyDescent="0.25"/>
    <row r="405" ht="9.9" customHeight="1" x14ac:dyDescent="0.25"/>
    <row r="406" ht="9.9" customHeight="1" x14ac:dyDescent="0.25"/>
    <row r="407" ht="9.9" customHeight="1" x14ac:dyDescent="0.25"/>
    <row r="408" ht="9.9" customHeight="1" x14ac:dyDescent="0.25"/>
    <row r="409" ht="9.9" customHeight="1" x14ac:dyDescent="0.25"/>
    <row r="410" ht="9.9" customHeight="1" x14ac:dyDescent="0.25"/>
    <row r="411" ht="9.9" customHeight="1" x14ac:dyDescent="0.25"/>
    <row r="412" ht="9.9" customHeight="1" x14ac:dyDescent="0.25"/>
    <row r="413" ht="9.9" customHeight="1" x14ac:dyDescent="0.25"/>
    <row r="414" ht="9.9" customHeight="1" x14ac:dyDescent="0.25"/>
    <row r="415" ht="9.9" customHeight="1" x14ac:dyDescent="0.25"/>
    <row r="416" ht="9.9" customHeight="1" x14ac:dyDescent="0.25"/>
    <row r="417" ht="9.9" customHeight="1" x14ac:dyDescent="0.25"/>
    <row r="418" ht="9.9" customHeight="1" x14ac:dyDescent="0.25"/>
    <row r="419" ht="9.9" customHeight="1" x14ac:dyDescent="0.25"/>
    <row r="420" ht="9.9" customHeight="1" x14ac:dyDescent="0.25"/>
    <row r="421" ht="9.9" customHeight="1" x14ac:dyDescent="0.25"/>
    <row r="422" ht="9.9" customHeight="1" x14ac:dyDescent="0.25"/>
    <row r="423" ht="9.9" customHeight="1" x14ac:dyDescent="0.25"/>
    <row r="424" ht="9.9" customHeight="1" x14ac:dyDescent="0.25"/>
    <row r="425" ht="9.9" customHeight="1" x14ac:dyDescent="0.25"/>
    <row r="426" ht="9.9" customHeight="1" x14ac:dyDescent="0.25"/>
    <row r="427" ht="9.9" customHeight="1" x14ac:dyDescent="0.25"/>
    <row r="428" ht="9.9" customHeight="1" x14ac:dyDescent="0.25"/>
    <row r="429" ht="9.9" customHeight="1" x14ac:dyDescent="0.25"/>
    <row r="430" ht="9.9" customHeight="1" x14ac:dyDescent="0.25"/>
    <row r="431" ht="9.9" customHeight="1" x14ac:dyDescent="0.25"/>
    <row r="432" ht="9.9" customHeight="1" x14ac:dyDescent="0.25"/>
    <row r="433" ht="9.9" customHeight="1" x14ac:dyDescent="0.25"/>
    <row r="434" ht="9.9" customHeight="1" x14ac:dyDescent="0.25"/>
    <row r="435" ht="9.9" customHeight="1" x14ac:dyDescent="0.25"/>
    <row r="436" ht="9.9" customHeight="1" x14ac:dyDescent="0.25"/>
    <row r="437" ht="9.9" customHeight="1" x14ac:dyDescent="0.25"/>
    <row r="438" ht="9.9" customHeight="1" x14ac:dyDescent="0.25"/>
    <row r="439" ht="9.9" customHeight="1" x14ac:dyDescent="0.25"/>
    <row r="440" ht="9.9" customHeight="1" x14ac:dyDescent="0.25"/>
    <row r="441" ht="9.9" customHeight="1" x14ac:dyDescent="0.25"/>
    <row r="442" ht="9.9" customHeight="1" x14ac:dyDescent="0.25"/>
    <row r="443" ht="9.9" customHeight="1" x14ac:dyDescent="0.25"/>
    <row r="444" ht="9.9" customHeight="1" x14ac:dyDescent="0.25"/>
    <row r="445" ht="9.9" customHeight="1" x14ac:dyDescent="0.25"/>
    <row r="446" ht="9.9" customHeight="1" x14ac:dyDescent="0.25"/>
    <row r="447" ht="9.9" customHeight="1" x14ac:dyDescent="0.25"/>
    <row r="448" ht="9.9" customHeight="1" x14ac:dyDescent="0.25"/>
    <row r="449" ht="9.9" customHeight="1" x14ac:dyDescent="0.25"/>
    <row r="450" ht="9.9" customHeight="1" x14ac:dyDescent="0.25"/>
    <row r="451" ht="9.9" customHeight="1" x14ac:dyDescent="0.25"/>
    <row r="452" ht="9.9" customHeight="1" x14ac:dyDescent="0.25"/>
    <row r="453" ht="9.9" customHeight="1" x14ac:dyDescent="0.25"/>
    <row r="454" ht="9.9" customHeight="1" x14ac:dyDescent="0.25"/>
    <row r="455" ht="9.9" customHeight="1" x14ac:dyDescent="0.25"/>
    <row r="456" ht="9.9" customHeight="1" x14ac:dyDescent="0.25"/>
    <row r="457" ht="9.9" customHeight="1" x14ac:dyDescent="0.25"/>
    <row r="458" ht="9.9" customHeight="1" x14ac:dyDescent="0.25"/>
    <row r="459" ht="9.9" customHeight="1" x14ac:dyDescent="0.25"/>
    <row r="460" ht="9.9" customHeight="1" x14ac:dyDescent="0.25"/>
    <row r="461" ht="9.9" customHeight="1" x14ac:dyDescent="0.25"/>
    <row r="462" ht="9.9" customHeight="1" x14ac:dyDescent="0.25"/>
    <row r="463" ht="9.9" customHeight="1" x14ac:dyDescent="0.25"/>
    <row r="464" ht="9.9" customHeight="1" x14ac:dyDescent="0.25"/>
    <row r="465" ht="9.9" customHeight="1" x14ac:dyDescent="0.25"/>
    <row r="466" ht="9.9" customHeight="1" x14ac:dyDescent="0.25"/>
    <row r="467" ht="9.9" customHeight="1" x14ac:dyDescent="0.25"/>
    <row r="468" ht="9.9" customHeight="1" x14ac:dyDescent="0.25"/>
    <row r="469" ht="9.9" customHeight="1" x14ac:dyDescent="0.25"/>
    <row r="470" ht="9.9" customHeight="1" x14ac:dyDescent="0.25"/>
    <row r="471" ht="9.9" customHeight="1" x14ac:dyDescent="0.25"/>
    <row r="472" ht="9.9" customHeight="1" x14ac:dyDescent="0.25"/>
    <row r="473" ht="9.9" customHeight="1" x14ac:dyDescent="0.25"/>
    <row r="474" ht="9.9" customHeight="1" x14ac:dyDescent="0.25"/>
    <row r="475" ht="9.9" customHeight="1" x14ac:dyDescent="0.25"/>
    <row r="476" ht="9.9" customHeight="1" x14ac:dyDescent="0.25"/>
    <row r="477" ht="9.9" customHeight="1" x14ac:dyDescent="0.25"/>
    <row r="478" ht="9.9" customHeight="1" x14ac:dyDescent="0.25"/>
    <row r="479" ht="9.9" customHeight="1" x14ac:dyDescent="0.25"/>
    <row r="480" ht="9.9" customHeight="1" x14ac:dyDescent="0.25"/>
    <row r="481" ht="9.9" customHeight="1" x14ac:dyDescent="0.25"/>
    <row r="482" ht="9.9" customHeight="1" x14ac:dyDescent="0.25"/>
    <row r="483" ht="9.9" customHeight="1" x14ac:dyDescent="0.25"/>
    <row r="484" ht="9.9" customHeight="1" x14ac:dyDescent="0.25"/>
    <row r="485" ht="9.9" customHeight="1" x14ac:dyDescent="0.25"/>
    <row r="486" ht="9.9" customHeight="1" x14ac:dyDescent="0.25"/>
    <row r="487" ht="9.9" customHeight="1" x14ac:dyDescent="0.25"/>
    <row r="488" ht="9.9" customHeight="1" x14ac:dyDescent="0.25"/>
    <row r="489" ht="9.9" customHeight="1" x14ac:dyDescent="0.25"/>
    <row r="490" ht="9.9" customHeight="1" x14ac:dyDescent="0.25"/>
    <row r="491" ht="9.9" customHeight="1" x14ac:dyDescent="0.25"/>
    <row r="492" ht="9.9" customHeight="1" x14ac:dyDescent="0.25"/>
    <row r="493" ht="9.9" customHeight="1" x14ac:dyDescent="0.25"/>
    <row r="494" ht="9.9" customHeight="1" x14ac:dyDescent="0.25"/>
    <row r="495" ht="9.9" customHeight="1" x14ac:dyDescent="0.25"/>
    <row r="496" ht="9.9" customHeight="1" x14ac:dyDescent="0.25"/>
    <row r="497" ht="9.9" customHeight="1" x14ac:dyDescent="0.25"/>
    <row r="498" ht="9.9" customHeight="1" x14ac:dyDescent="0.25"/>
    <row r="499" ht="9.9" customHeight="1" x14ac:dyDescent="0.25"/>
    <row r="500" ht="9.9" customHeight="1" x14ac:dyDescent="0.25"/>
    <row r="501" ht="9.9" customHeight="1" x14ac:dyDescent="0.25"/>
    <row r="502" ht="9.9" customHeight="1" x14ac:dyDescent="0.25"/>
    <row r="503" ht="9.9" customHeight="1" x14ac:dyDescent="0.25"/>
    <row r="504" ht="9.9" customHeight="1" x14ac:dyDescent="0.25"/>
    <row r="505" ht="9.9" customHeight="1" x14ac:dyDescent="0.25"/>
    <row r="506" ht="9.9" customHeight="1" x14ac:dyDescent="0.25"/>
    <row r="507" ht="9.9" customHeight="1" x14ac:dyDescent="0.25"/>
    <row r="508" ht="9.9" customHeight="1" x14ac:dyDescent="0.25"/>
    <row r="509" ht="9.9" customHeight="1" x14ac:dyDescent="0.25"/>
    <row r="510" ht="9.9" customHeight="1" x14ac:dyDescent="0.25"/>
    <row r="511" ht="9.9" customHeight="1" x14ac:dyDescent="0.25"/>
    <row r="512" ht="9.9" customHeight="1" x14ac:dyDescent="0.25"/>
    <row r="513" ht="9.9" customHeight="1" x14ac:dyDescent="0.25"/>
    <row r="514" ht="9.9" customHeight="1" x14ac:dyDescent="0.25"/>
    <row r="515" ht="9.9" customHeight="1" x14ac:dyDescent="0.25"/>
    <row r="516" ht="9.9" customHeight="1" x14ac:dyDescent="0.25"/>
    <row r="517" ht="9.9" customHeight="1" x14ac:dyDescent="0.25"/>
    <row r="518" ht="9.9" customHeight="1" x14ac:dyDescent="0.25"/>
    <row r="519" ht="9.9" customHeight="1" x14ac:dyDescent="0.25"/>
    <row r="520" ht="9.9" customHeight="1" x14ac:dyDescent="0.25"/>
    <row r="521" ht="9.9" customHeight="1" x14ac:dyDescent="0.25"/>
    <row r="522" ht="9.9" customHeight="1" x14ac:dyDescent="0.25"/>
    <row r="523" ht="9.9" customHeight="1" x14ac:dyDescent="0.25"/>
    <row r="524" ht="9.9" customHeight="1" x14ac:dyDescent="0.25"/>
    <row r="525" ht="9.9" customHeight="1" x14ac:dyDescent="0.25"/>
    <row r="526" ht="9.9" customHeight="1" x14ac:dyDescent="0.25"/>
    <row r="527" ht="9.9" customHeight="1" x14ac:dyDescent="0.25"/>
    <row r="528" ht="9.9" customHeight="1" x14ac:dyDescent="0.25"/>
    <row r="529" ht="9.9" customHeight="1" x14ac:dyDescent="0.25"/>
    <row r="530" ht="9.9" customHeight="1" x14ac:dyDescent="0.25"/>
    <row r="531" ht="9.9" customHeight="1" x14ac:dyDescent="0.25"/>
    <row r="532" ht="9.9" customHeight="1" x14ac:dyDescent="0.25"/>
    <row r="533" ht="9.9" customHeight="1" x14ac:dyDescent="0.25"/>
    <row r="534" ht="9.9" customHeight="1" x14ac:dyDescent="0.25"/>
    <row r="535" ht="9.9" customHeight="1" x14ac:dyDescent="0.25"/>
    <row r="536" ht="9.9" customHeight="1" x14ac:dyDescent="0.25"/>
    <row r="537" ht="9.9" customHeight="1" x14ac:dyDescent="0.25"/>
    <row r="538" ht="9.9" customHeight="1" x14ac:dyDescent="0.25"/>
    <row r="539" ht="9.9" customHeight="1" x14ac:dyDescent="0.25"/>
    <row r="540" ht="9.9" customHeight="1" x14ac:dyDescent="0.25"/>
    <row r="541" ht="9.9" customHeight="1" x14ac:dyDescent="0.25"/>
    <row r="542" ht="9.9" customHeight="1" x14ac:dyDescent="0.25"/>
    <row r="543" ht="9.9" customHeight="1" x14ac:dyDescent="0.25"/>
    <row r="544" ht="9.9" customHeight="1" x14ac:dyDescent="0.25"/>
    <row r="545" ht="9.9" customHeight="1" x14ac:dyDescent="0.25"/>
    <row r="546" ht="9.9" customHeight="1" x14ac:dyDescent="0.25"/>
    <row r="547" ht="9.9" customHeight="1" x14ac:dyDescent="0.25"/>
    <row r="548" ht="9.9" customHeight="1" x14ac:dyDescent="0.25"/>
    <row r="549" ht="9.9" customHeight="1" x14ac:dyDescent="0.25"/>
    <row r="550" ht="9.9" customHeight="1" x14ac:dyDescent="0.25"/>
    <row r="551" ht="9.9" customHeight="1" x14ac:dyDescent="0.25"/>
    <row r="552" ht="9.9" customHeight="1" x14ac:dyDescent="0.25"/>
    <row r="553" ht="9.9" customHeight="1" x14ac:dyDescent="0.25"/>
    <row r="554" ht="9.9" customHeight="1" x14ac:dyDescent="0.25"/>
    <row r="555" ht="9.9" customHeight="1" x14ac:dyDescent="0.25"/>
    <row r="556" ht="9.9" customHeight="1" x14ac:dyDescent="0.25"/>
    <row r="557" ht="9.9" customHeight="1" x14ac:dyDescent="0.25"/>
    <row r="558" ht="9.9" customHeight="1" x14ac:dyDescent="0.25"/>
    <row r="559" ht="9.9" customHeight="1" x14ac:dyDescent="0.25"/>
    <row r="560" ht="9.9" customHeight="1" x14ac:dyDescent="0.25"/>
    <row r="561" ht="9.9" customHeight="1" x14ac:dyDescent="0.25"/>
    <row r="562" ht="9.9" customHeight="1" x14ac:dyDescent="0.25"/>
    <row r="563" ht="9.9" customHeight="1" x14ac:dyDescent="0.25"/>
    <row r="564" ht="9.9" customHeight="1" x14ac:dyDescent="0.25"/>
    <row r="565" ht="9.9" customHeight="1" x14ac:dyDescent="0.25"/>
    <row r="566" ht="9.9" customHeight="1" x14ac:dyDescent="0.25"/>
    <row r="567" ht="9.9" customHeight="1" x14ac:dyDescent="0.25"/>
    <row r="568" ht="9.9" customHeight="1" x14ac:dyDescent="0.25"/>
    <row r="569" ht="9.9" customHeight="1" x14ac:dyDescent="0.25"/>
    <row r="570" ht="9.9" customHeight="1" x14ac:dyDescent="0.25"/>
    <row r="571" ht="9.9" customHeight="1" x14ac:dyDescent="0.25"/>
    <row r="572" ht="9.9" customHeight="1" x14ac:dyDescent="0.25"/>
    <row r="573" ht="9.9" customHeight="1" x14ac:dyDescent="0.25"/>
    <row r="574" ht="9.9" customHeight="1" x14ac:dyDescent="0.25"/>
    <row r="575" ht="9.9" customHeight="1" x14ac:dyDescent="0.25"/>
    <row r="576" ht="9.9" customHeight="1" x14ac:dyDescent="0.25"/>
    <row r="577" ht="9.9" customHeight="1" x14ac:dyDescent="0.25"/>
    <row r="578" ht="9.9" customHeight="1" x14ac:dyDescent="0.25"/>
    <row r="579" ht="9.9" customHeight="1" x14ac:dyDescent="0.25"/>
    <row r="580" ht="9.9" customHeight="1" x14ac:dyDescent="0.25"/>
    <row r="581" ht="9.9" customHeight="1" x14ac:dyDescent="0.25"/>
    <row r="582" ht="9.9" customHeight="1" x14ac:dyDescent="0.25"/>
    <row r="583" ht="9.9" customHeight="1" x14ac:dyDescent="0.25"/>
    <row r="584" ht="9.9" customHeight="1" x14ac:dyDescent="0.25"/>
    <row r="585" ht="9.9" customHeight="1" x14ac:dyDescent="0.25"/>
    <row r="586" ht="9.9" customHeight="1" x14ac:dyDescent="0.25"/>
    <row r="587" ht="9.9" customHeight="1" x14ac:dyDescent="0.25"/>
    <row r="588" ht="9.9" customHeight="1" x14ac:dyDescent="0.25"/>
    <row r="589" ht="9.9" customHeight="1" x14ac:dyDescent="0.25"/>
    <row r="590" ht="9.9" customHeight="1" x14ac:dyDescent="0.25"/>
    <row r="591" ht="9.9" customHeight="1" x14ac:dyDescent="0.25"/>
    <row r="592" ht="9.9" customHeight="1" x14ac:dyDescent="0.25"/>
    <row r="593" ht="9.9" customHeight="1" x14ac:dyDescent="0.25"/>
    <row r="594" ht="9.9" customHeight="1" x14ac:dyDescent="0.25"/>
    <row r="595" ht="9.9" customHeight="1" x14ac:dyDescent="0.25"/>
    <row r="596" ht="9.9" customHeight="1" x14ac:dyDescent="0.25"/>
    <row r="597" ht="9.9" customHeight="1" x14ac:dyDescent="0.25"/>
    <row r="598" ht="9.9" customHeight="1" x14ac:dyDescent="0.25"/>
    <row r="599" ht="9.9" customHeight="1" x14ac:dyDescent="0.25"/>
    <row r="600" ht="9.9" customHeight="1" x14ac:dyDescent="0.25"/>
    <row r="601" ht="9.9" customHeight="1" x14ac:dyDescent="0.25"/>
    <row r="602" ht="9.9" customHeight="1" x14ac:dyDescent="0.25"/>
    <row r="603" ht="9.9" customHeight="1" x14ac:dyDescent="0.25"/>
    <row r="604" ht="9.9" customHeight="1" x14ac:dyDescent="0.25"/>
    <row r="605" ht="9.9" customHeight="1" x14ac:dyDescent="0.25"/>
    <row r="606" ht="9.9" customHeight="1" x14ac:dyDescent="0.25"/>
    <row r="607" ht="9.9" customHeight="1" x14ac:dyDescent="0.25"/>
    <row r="608" ht="9.9" customHeight="1" x14ac:dyDescent="0.25"/>
    <row r="609" ht="9.9" customHeight="1" x14ac:dyDescent="0.25"/>
    <row r="610" ht="9.9" customHeight="1" x14ac:dyDescent="0.25"/>
    <row r="611" ht="9.9" customHeight="1" x14ac:dyDescent="0.25"/>
    <row r="612" ht="9.9" customHeight="1" x14ac:dyDescent="0.25"/>
    <row r="613" ht="9.9" customHeight="1" x14ac:dyDescent="0.25"/>
    <row r="614" ht="9.9" customHeight="1" x14ac:dyDescent="0.25"/>
    <row r="615" ht="9.9" customHeight="1" x14ac:dyDescent="0.25"/>
    <row r="616" ht="9.9" customHeight="1" x14ac:dyDescent="0.25"/>
    <row r="617" ht="9.9" customHeight="1" x14ac:dyDescent="0.25"/>
    <row r="618" ht="9.9" customHeight="1" x14ac:dyDescent="0.25"/>
    <row r="619" ht="9.9" customHeight="1" x14ac:dyDescent="0.25"/>
    <row r="620" ht="9.9" customHeight="1" x14ac:dyDescent="0.25"/>
    <row r="621" ht="9.9" customHeight="1" x14ac:dyDescent="0.25"/>
    <row r="622" ht="9.9" customHeight="1" x14ac:dyDescent="0.25"/>
    <row r="623" ht="9.9" customHeight="1" x14ac:dyDescent="0.25"/>
    <row r="624" ht="9.9" customHeight="1" x14ac:dyDescent="0.25"/>
    <row r="625" ht="9.9" customHeight="1" x14ac:dyDescent="0.25"/>
    <row r="626" ht="9.9" customHeight="1" x14ac:dyDescent="0.25"/>
    <row r="627" ht="9.9" customHeight="1" x14ac:dyDescent="0.25"/>
    <row r="628" ht="9.9" customHeight="1" x14ac:dyDescent="0.25"/>
    <row r="629" ht="9.9" customHeight="1" x14ac:dyDescent="0.25"/>
    <row r="630" ht="9.9" customHeight="1" x14ac:dyDescent="0.25"/>
    <row r="631" ht="9.9" customHeight="1" x14ac:dyDescent="0.25"/>
    <row r="632" ht="9.9" customHeight="1" x14ac:dyDescent="0.25"/>
    <row r="633" ht="9.9" customHeight="1" x14ac:dyDescent="0.25"/>
    <row r="634" ht="9.9" customHeight="1" x14ac:dyDescent="0.25"/>
    <row r="635" ht="9.9" customHeight="1" x14ac:dyDescent="0.25"/>
    <row r="636" ht="9.9" customHeight="1" x14ac:dyDescent="0.25"/>
    <row r="637" ht="9.9" customHeight="1" x14ac:dyDescent="0.25"/>
    <row r="638" ht="9.9" customHeight="1" x14ac:dyDescent="0.25"/>
    <row r="639" ht="9.9" customHeight="1" x14ac:dyDescent="0.25"/>
    <row r="640" ht="9.9" customHeight="1" x14ac:dyDescent="0.25"/>
    <row r="641" ht="9.9" customHeight="1" x14ac:dyDescent="0.25"/>
    <row r="642" ht="9.9" customHeight="1" x14ac:dyDescent="0.25"/>
    <row r="643" ht="9.9" customHeight="1" x14ac:dyDescent="0.25"/>
    <row r="644" ht="9.9" customHeight="1" x14ac:dyDescent="0.25"/>
    <row r="645" ht="9.9" customHeight="1" x14ac:dyDescent="0.25"/>
    <row r="646" ht="9.9" customHeight="1" x14ac:dyDescent="0.25"/>
    <row r="647" ht="9.9" customHeight="1" x14ac:dyDescent="0.25"/>
    <row r="648" ht="9.9" customHeight="1" x14ac:dyDescent="0.25"/>
    <row r="649" ht="9.9" customHeight="1" x14ac:dyDescent="0.25"/>
    <row r="650" ht="9.9" customHeight="1" x14ac:dyDescent="0.25"/>
    <row r="651" ht="9.9" customHeight="1" x14ac:dyDescent="0.25"/>
    <row r="652" ht="9.9" customHeight="1" x14ac:dyDescent="0.25"/>
    <row r="653" ht="9.9" customHeight="1" x14ac:dyDescent="0.25"/>
    <row r="654" ht="9.9" customHeight="1" x14ac:dyDescent="0.25"/>
    <row r="655" ht="9.9" customHeight="1" x14ac:dyDescent="0.25"/>
    <row r="656" ht="9.9" customHeight="1" x14ac:dyDescent="0.25"/>
    <row r="657" ht="9.9" customHeight="1" x14ac:dyDescent="0.25"/>
    <row r="658" ht="9.9" customHeight="1" x14ac:dyDescent="0.25"/>
    <row r="659" ht="9.9" customHeight="1" x14ac:dyDescent="0.25"/>
    <row r="660" ht="9.9" customHeight="1" x14ac:dyDescent="0.25"/>
    <row r="661" ht="9.9" customHeight="1" x14ac:dyDescent="0.25"/>
    <row r="662" ht="9.9" customHeight="1" x14ac:dyDescent="0.25"/>
    <row r="663" ht="9.9" customHeight="1" x14ac:dyDescent="0.25"/>
    <row r="664" ht="9.9" customHeight="1" x14ac:dyDescent="0.25"/>
    <row r="665" ht="9.9" customHeight="1" x14ac:dyDescent="0.25"/>
    <row r="666" ht="9.9" customHeight="1" x14ac:dyDescent="0.25"/>
    <row r="667" ht="9.9" customHeight="1" x14ac:dyDescent="0.25"/>
    <row r="668" ht="9.9" customHeight="1" x14ac:dyDescent="0.25"/>
    <row r="669" ht="9.9" customHeight="1" x14ac:dyDescent="0.25"/>
    <row r="670" ht="9.9" customHeight="1" x14ac:dyDescent="0.25"/>
    <row r="671" ht="9.9" customHeight="1" x14ac:dyDescent="0.25"/>
    <row r="672" ht="9.9" customHeight="1" x14ac:dyDescent="0.25"/>
    <row r="673" ht="9.9" customHeight="1" x14ac:dyDescent="0.25"/>
    <row r="674" ht="9.9" customHeight="1" x14ac:dyDescent="0.25"/>
    <row r="675" ht="9.9" customHeight="1" x14ac:dyDescent="0.25"/>
    <row r="676" ht="9.9" customHeight="1" x14ac:dyDescent="0.25"/>
    <row r="677" ht="9.9" customHeight="1" x14ac:dyDescent="0.25"/>
    <row r="678" ht="9.9" customHeight="1" x14ac:dyDescent="0.25"/>
    <row r="679" ht="9.9" customHeight="1" x14ac:dyDescent="0.25"/>
    <row r="680" ht="9.9" customHeight="1" x14ac:dyDescent="0.25"/>
    <row r="681" ht="9.9" customHeight="1" x14ac:dyDescent="0.25"/>
    <row r="682" ht="9.9" customHeight="1" x14ac:dyDescent="0.25"/>
    <row r="683" ht="9.9" customHeight="1" x14ac:dyDescent="0.25"/>
    <row r="684" ht="9.9" customHeight="1" x14ac:dyDescent="0.25"/>
    <row r="685" ht="9.9" customHeight="1" x14ac:dyDescent="0.25"/>
    <row r="686" ht="9.9" customHeight="1" x14ac:dyDescent="0.25"/>
    <row r="687" ht="9.9" customHeight="1" x14ac:dyDescent="0.25"/>
    <row r="688" ht="9.9" customHeight="1" x14ac:dyDescent="0.25"/>
    <row r="689" ht="9.9" customHeight="1" x14ac:dyDescent="0.25"/>
    <row r="690" ht="9.9" customHeight="1" x14ac:dyDescent="0.25"/>
    <row r="691" ht="9.9" customHeight="1" x14ac:dyDescent="0.25"/>
    <row r="692" ht="9.9" customHeight="1" x14ac:dyDescent="0.25"/>
    <row r="693" ht="9.9" customHeight="1" x14ac:dyDescent="0.25"/>
    <row r="694" ht="9.9" customHeight="1" x14ac:dyDescent="0.25"/>
    <row r="695" ht="9.9" customHeight="1" x14ac:dyDescent="0.25"/>
    <row r="696" ht="9.9" customHeight="1" x14ac:dyDescent="0.25"/>
    <row r="697" ht="9.9" customHeight="1" x14ac:dyDescent="0.25"/>
    <row r="698" ht="9.9" customHeight="1" x14ac:dyDescent="0.25"/>
    <row r="699" ht="9.9" customHeight="1" x14ac:dyDescent="0.25"/>
    <row r="700" ht="9.9" customHeight="1" x14ac:dyDescent="0.25"/>
    <row r="701" ht="9.9" customHeight="1" x14ac:dyDescent="0.25"/>
    <row r="702" ht="9.9" customHeight="1" x14ac:dyDescent="0.25"/>
    <row r="703" ht="9.9" customHeight="1" x14ac:dyDescent="0.25"/>
    <row r="704" ht="9.9" customHeight="1" x14ac:dyDescent="0.25"/>
    <row r="705" ht="9.9" customHeight="1" x14ac:dyDescent="0.25"/>
    <row r="706" ht="9.9" customHeight="1" x14ac:dyDescent="0.25"/>
    <row r="707" ht="9.9" customHeight="1" x14ac:dyDescent="0.25"/>
    <row r="708" ht="9.9" customHeight="1" x14ac:dyDescent="0.25"/>
    <row r="709" ht="9.9" customHeight="1" x14ac:dyDescent="0.25"/>
    <row r="710" ht="9.9" customHeight="1" x14ac:dyDescent="0.25"/>
    <row r="711" ht="9.9" customHeight="1" x14ac:dyDescent="0.25"/>
    <row r="712" ht="9.9" customHeight="1" x14ac:dyDescent="0.25"/>
    <row r="713" ht="9.9" customHeight="1" x14ac:dyDescent="0.25"/>
    <row r="714" ht="9.9" customHeight="1" x14ac:dyDescent="0.25"/>
    <row r="715" ht="9.9" customHeight="1" x14ac:dyDescent="0.25"/>
    <row r="716" ht="9.9" customHeight="1" x14ac:dyDescent="0.25"/>
    <row r="717" ht="9.9" customHeight="1" x14ac:dyDescent="0.25"/>
    <row r="718" ht="9.9" customHeight="1" x14ac:dyDescent="0.25"/>
    <row r="719" ht="9.9" customHeight="1" x14ac:dyDescent="0.25"/>
    <row r="720" ht="9.9" customHeight="1" x14ac:dyDescent="0.25"/>
    <row r="721" ht="9.9" customHeight="1" x14ac:dyDescent="0.25"/>
    <row r="722" ht="9.9" customHeight="1" x14ac:dyDescent="0.25"/>
    <row r="723" ht="9.9" customHeight="1" x14ac:dyDescent="0.25"/>
    <row r="724" ht="9.9" customHeight="1" x14ac:dyDescent="0.25"/>
    <row r="725" ht="9.9" customHeight="1" x14ac:dyDescent="0.25"/>
    <row r="726" ht="9.9" customHeight="1" x14ac:dyDescent="0.25"/>
    <row r="727" ht="9.9" customHeight="1" x14ac:dyDescent="0.25"/>
    <row r="728" ht="9.9" customHeight="1" x14ac:dyDescent="0.25"/>
    <row r="729" ht="9.9" customHeight="1" x14ac:dyDescent="0.25"/>
    <row r="730" ht="9.9" customHeight="1" x14ac:dyDescent="0.25"/>
    <row r="731" ht="9.9" customHeight="1" x14ac:dyDescent="0.25"/>
    <row r="732" ht="9.9" customHeight="1" x14ac:dyDescent="0.25"/>
    <row r="733" ht="9.9" customHeight="1" x14ac:dyDescent="0.25"/>
    <row r="734" ht="9.9" customHeight="1" x14ac:dyDescent="0.25"/>
    <row r="735" ht="9.9" customHeight="1" x14ac:dyDescent="0.25"/>
    <row r="736" ht="9.9" customHeight="1" x14ac:dyDescent="0.25"/>
    <row r="737" ht="9.9" customHeight="1" x14ac:dyDescent="0.25"/>
    <row r="738" ht="9.9" customHeight="1" x14ac:dyDescent="0.25"/>
    <row r="739" ht="9.9" customHeight="1" x14ac:dyDescent="0.25"/>
    <row r="740" ht="9.9" customHeight="1" x14ac:dyDescent="0.25"/>
    <row r="741" ht="9.9" customHeight="1" x14ac:dyDescent="0.25"/>
    <row r="742" ht="9.9" customHeight="1" x14ac:dyDescent="0.25"/>
    <row r="743" ht="9.9" customHeight="1" x14ac:dyDescent="0.25"/>
    <row r="744" ht="9.9" customHeight="1" x14ac:dyDescent="0.25"/>
    <row r="745" ht="9.9" customHeight="1" x14ac:dyDescent="0.25"/>
    <row r="746" ht="9.9" customHeight="1" x14ac:dyDescent="0.25"/>
    <row r="747" ht="9.9" customHeight="1" x14ac:dyDescent="0.25"/>
    <row r="748" ht="9.9" customHeight="1" x14ac:dyDescent="0.25"/>
    <row r="749" ht="9.9" customHeight="1" x14ac:dyDescent="0.25"/>
    <row r="750" ht="9.9" customHeight="1" x14ac:dyDescent="0.25"/>
    <row r="751" ht="9.9" customHeight="1" x14ac:dyDescent="0.25"/>
    <row r="752" ht="9.9" customHeight="1" x14ac:dyDescent="0.25"/>
    <row r="753" ht="9.9" customHeight="1" x14ac:dyDescent="0.25"/>
    <row r="754" ht="9.9" customHeight="1" x14ac:dyDescent="0.25"/>
    <row r="755" ht="9.9" customHeight="1" x14ac:dyDescent="0.25"/>
    <row r="756" ht="9.9" customHeight="1" x14ac:dyDescent="0.25"/>
    <row r="757" ht="9.9" customHeight="1" x14ac:dyDescent="0.25"/>
    <row r="758" ht="9.9" customHeight="1" x14ac:dyDescent="0.25"/>
    <row r="759" ht="9.9" customHeight="1" x14ac:dyDescent="0.25"/>
    <row r="760" ht="9.9" customHeight="1" x14ac:dyDescent="0.25"/>
    <row r="761" ht="9.9" customHeight="1" x14ac:dyDescent="0.25"/>
    <row r="762" ht="9.9" customHeight="1" x14ac:dyDescent="0.25"/>
    <row r="763" ht="9.9" customHeight="1" x14ac:dyDescent="0.25"/>
    <row r="764" ht="9.9" customHeight="1" x14ac:dyDescent="0.25"/>
    <row r="765" ht="9.9" customHeight="1" x14ac:dyDescent="0.25"/>
    <row r="766" ht="9.9" customHeight="1" x14ac:dyDescent="0.25"/>
    <row r="767" ht="9.9" customHeight="1" x14ac:dyDescent="0.25"/>
    <row r="768" ht="9.9" customHeight="1" x14ac:dyDescent="0.25"/>
    <row r="769" ht="9.9" customHeight="1" x14ac:dyDescent="0.25"/>
    <row r="770" ht="9.9" customHeight="1" x14ac:dyDescent="0.25"/>
    <row r="771" ht="9.9" customHeight="1" x14ac:dyDescent="0.25"/>
    <row r="772" ht="9.9" customHeight="1" x14ac:dyDescent="0.25"/>
    <row r="773" ht="9.9" customHeight="1" x14ac:dyDescent="0.25"/>
    <row r="774" ht="9.9" customHeight="1" x14ac:dyDescent="0.25"/>
    <row r="775" ht="9.9" customHeight="1" x14ac:dyDescent="0.25"/>
    <row r="776" ht="9.9" customHeight="1" x14ac:dyDescent="0.25"/>
    <row r="777" ht="9.9" customHeight="1" x14ac:dyDescent="0.25"/>
    <row r="778" ht="9.9" customHeight="1" x14ac:dyDescent="0.25"/>
    <row r="779" ht="9.9" customHeight="1" x14ac:dyDescent="0.25"/>
    <row r="780" ht="9.9" customHeight="1" x14ac:dyDescent="0.25"/>
    <row r="781" ht="9.9" customHeight="1" x14ac:dyDescent="0.25"/>
    <row r="782" ht="9.9" customHeight="1" x14ac:dyDescent="0.25"/>
    <row r="783" ht="9.9" customHeight="1" x14ac:dyDescent="0.25"/>
    <row r="784" ht="9.9" customHeight="1" x14ac:dyDescent="0.25"/>
    <row r="785" ht="9.9" customHeight="1" x14ac:dyDescent="0.25"/>
    <row r="786" ht="9.9" customHeight="1" x14ac:dyDescent="0.25"/>
    <row r="787" ht="9.9" customHeight="1" x14ac:dyDescent="0.25"/>
    <row r="788" ht="9.9" customHeight="1" x14ac:dyDescent="0.25"/>
    <row r="789" ht="9.9" customHeight="1" x14ac:dyDescent="0.25"/>
    <row r="790" ht="9.9" customHeight="1" x14ac:dyDescent="0.25"/>
    <row r="791" ht="9.9" customHeight="1" x14ac:dyDescent="0.25"/>
    <row r="792" ht="9.9" customHeight="1" x14ac:dyDescent="0.25"/>
    <row r="793" ht="9.9" customHeight="1" x14ac:dyDescent="0.25"/>
    <row r="794" ht="9.9" customHeight="1" x14ac:dyDescent="0.25"/>
    <row r="795" ht="9.9" customHeight="1" x14ac:dyDescent="0.25"/>
    <row r="796" ht="9.9" customHeight="1" x14ac:dyDescent="0.25"/>
    <row r="797" ht="9.9" customHeight="1" x14ac:dyDescent="0.25"/>
    <row r="798" ht="9.9" customHeight="1" x14ac:dyDescent="0.25"/>
    <row r="799" ht="9.9" customHeight="1" x14ac:dyDescent="0.25"/>
    <row r="800" ht="9.9" customHeight="1" x14ac:dyDescent="0.25"/>
    <row r="801" ht="9.9" customHeight="1" x14ac:dyDescent="0.25"/>
    <row r="802" ht="9.9" customHeight="1" x14ac:dyDescent="0.25"/>
    <row r="803" ht="9.9" customHeight="1" x14ac:dyDescent="0.25"/>
    <row r="804" ht="9.9" customHeight="1" x14ac:dyDescent="0.25"/>
    <row r="805" ht="9.9" customHeight="1" x14ac:dyDescent="0.25"/>
    <row r="806" ht="9.9" customHeight="1" x14ac:dyDescent="0.25"/>
    <row r="807" ht="9.9" customHeight="1" x14ac:dyDescent="0.25"/>
    <row r="808" ht="9.9" customHeight="1" x14ac:dyDescent="0.25"/>
    <row r="809" ht="9.9" customHeight="1" x14ac:dyDescent="0.25"/>
    <row r="810" ht="9.9" customHeight="1" x14ac:dyDescent="0.25"/>
    <row r="811" ht="9.9" customHeight="1" x14ac:dyDescent="0.25"/>
    <row r="812" ht="9.9" customHeight="1" x14ac:dyDescent="0.25"/>
    <row r="813" ht="9.9" customHeight="1" x14ac:dyDescent="0.25"/>
    <row r="814" ht="9.9" customHeight="1" x14ac:dyDescent="0.25"/>
    <row r="815" ht="9.9" customHeight="1" x14ac:dyDescent="0.25"/>
    <row r="816" ht="9.9" customHeight="1" x14ac:dyDescent="0.25"/>
    <row r="817" ht="9.9" customHeight="1" x14ac:dyDescent="0.25"/>
    <row r="818" ht="9.9" customHeight="1" x14ac:dyDescent="0.25"/>
    <row r="819" ht="9.9" customHeight="1" x14ac:dyDescent="0.25"/>
    <row r="820" ht="9.9" customHeight="1" x14ac:dyDescent="0.25"/>
    <row r="821" ht="9.9" customHeight="1" x14ac:dyDescent="0.25"/>
    <row r="822" ht="9.9" customHeight="1" x14ac:dyDescent="0.25"/>
    <row r="823" ht="9.9" customHeight="1" x14ac:dyDescent="0.25"/>
    <row r="824" ht="9.9" customHeight="1" x14ac:dyDescent="0.25"/>
    <row r="825" ht="9.9" customHeight="1" x14ac:dyDescent="0.25"/>
    <row r="826" ht="9.9" customHeight="1" x14ac:dyDescent="0.25"/>
    <row r="827" ht="9.9" customHeight="1" x14ac:dyDescent="0.25"/>
    <row r="828" ht="9.9" customHeight="1" x14ac:dyDescent="0.25"/>
    <row r="829" ht="9.9" customHeight="1" x14ac:dyDescent="0.25"/>
    <row r="830" ht="9.9" customHeight="1" x14ac:dyDescent="0.25"/>
    <row r="831" ht="9.9" customHeight="1" x14ac:dyDescent="0.25"/>
    <row r="832" ht="9.9" customHeight="1" x14ac:dyDescent="0.25"/>
    <row r="833" ht="9.9" customHeight="1" x14ac:dyDescent="0.25"/>
    <row r="834" ht="9.9" customHeight="1" x14ac:dyDescent="0.25"/>
    <row r="835" ht="9.9" customHeight="1" x14ac:dyDescent="0.25"/>
    <row r="836" ht="9.9" customHeight="1" x14ac:dyDescent="0.25"/>
    <row r="837" ht="9.9" customHeight="1" x14ac:dyDescent="0.25"/>
    <row r="838" ht="9.9" customHeight="1" x14ac:dyDescent="0.25"/>
    <row r="839" ht="9.9" customHeight="1" x14ac:dyDescent="0.25"/>
    <row r="840" ht="9.9" customHeight="1" x14ac:dyDescent="0.25"/>
    <row r="841" ht="9.9" customHeight="1" x14ac:dyDescent="0.25"/>
    <row r="842" ht="9.9" customHeight="1" x14ac:dyDescent="0.25"/>
    <row r="843" ht="9.9" customHeight="1" x14ac:dyDescent="0.25"/>
    <row r="844" ht="9.9" customHeight="1" x14ac:dyDescent="0.25"/>
    <row r="845" ht="9.9" customHeight="1" x14ac:dyDescent="0.25"/>
    <row r="846" ht="9.9" customHeight="1" x14ac:dyDescent="0.25"/>
    <row r="847" ht="9.9" customHeight="1" x14ac:dyDescent="0.25"/>
    <row r="848" ht="9.9" customHeight="1" x14ac:dyDescent="0.25"/>
    <row r="849" ht="9.9" customHeight="1" x14ac:dyDescent="0.25"/>
    <row r="850" ht="9.9" customHeight="1" x14ac:dyDescent="0.25"/>
    <row r="851" ht="9.9" customHeight="1" x14ac:dyDescent="0.25"/>
    <row r="852" ht="9.9" customHeight="1" x14ac:dyDescent="0.25"/>
    <row r="853" ht="9.9" customHeight="1" x14ac:dyDescent="0.25"/>
    <row r="854" ht="9.9" customHeight="1" x14ac:dyDescent="0.25"/>
    <row r="855" ht="9.9" customHeight="1" x14ac:dyDescent="0.25"/>
    <row r="856" ht="9.9" customHeight="1" x14ac:dyDescent="0.25"/>
    <row r="857" ht="9.9" customHeight="1" x14ac:dyDescent="0.25"/>
    <row r="858" ht="9.9" customHeight="1" x14ac:dyDescent="0.25"/>
    <row r="859" ht="9.9" customHeight="1" x14ac:dyDescent="0.25"/>
    <row r="860" ht="9.9" customHeight="1" x14ac:dyDescent="0.25"/>
    <row r="861" ht="9.9" customHeight="1" x14ac:dyDescent="0.25"/>
    <row r="862" ht="9.9" customHeight="1" x14ac:dyDescent="0.25"/>
    <row r="863" ht="9.9" customHeight="1" x14ac:dyDescent="0.25"/>
    <row r="864" ht="9.9" customHeight="1" x14ac:dyDescent="0.25"/>
    <row r="865" ht="9.9" customHeight="1" x14ac:dyDescent="0.25"/>
    <row r="866" ht="9.9" customHeight="1" x14ac:dyDescent="0.25"/>
    <row r="867" ht="9.9" customHeight="1" x14ac:dyDescent="0.25"/>
    <row r="868" ht="9.9" customHeight="1" x14ac:dyDescent="0.25"/>
    <row r="869" ht="9.9" customHeight="1" x14ac:dyDescent="0.25"/>
    <row r="870" ht="9.9" customHeight="1" x14ac:dyDescent="0.25"/>
    <row r="871" ht="9.9" customHeight="1" x14ac:dyDescent="0.25"/>
    <row r="872" ht="9.9" customHeight="1" x14ac:dyDescent="0.25"/>
    <row r="873" ht="9.9" customHeight="1" x14ac:dyDescent="0.25"/>
    <row r="874" ht="9.9" customHeight="1" x14ac:dyDescent="0.25"/>
    <row r="875" ht="9.9" customHeight="1" x14ac:dyDescent="0.25"/>
    <row r="876" ht="9.9" customHeight="1" x14ac:dyDescent="0.25"/>
    <row r="877" ht="9.9" customHeight="1" x14ac:dyDescent="0.25"/>
    <row r="878" ht="9.9" customHeight="1" x14ac:dyDescent="0.25"/>
    <row r="879" ht="9.9" customHeight="1" x14ac:dyDescent="0.25"/>
    <row r="880" ht="9.9" customHeight="1" x14ac:dyDescent="0.25"/>
    <row r="881" ht="9.9" customHeight="1" x14ac:dyDescent="0.25"/>
    <row r="882" ht="9.9" customHeight="1" x14ac:dyDescent="0.25"/>
    <row r="883" ht="9.9" customHeight="1" x14ac:dyDescent="0.25"/>
    <row r="884" ht="9.9" customHeight="1" x14ac:dyDescent="0.25"/>
    <row r="885" ht="9.9" customHeight="1" x14ac:dyDescent="0.25"/>
    <row r="886" ht="9.9" customHeight="1" x14ac:dyDescent="0.25"/>
    <row r="887" ht="9.9" customHeight="1" x14ac:dyDescent="0.25"/>
    <row r="888" ht="9.9" customHeight="1" x14ac:dyDescent="0.25"/>
    <row r="889" ht="9.9" customHeight="1" x14ac:dyDescent="0.25"/>
    <row r="890" ht="9.9" customHeight="1" x14ac:dyDescent="0.25"/>
    <row r="891" ht="9.9" customHeight="1" x14ac:dyDescent="0.25"/>
    <row r="892" ht="9.9" customHeight="1" x14ac:dyDescent="0.25"/>
    <row r="893" ht="9.9" customHeight="1" x14ac:dyDescent="0.25"/>
    <row r="894" ht="9.9" customHeight="1" x14ac:dyDescent="0.25"/>
    <row r="895" ht="9.9" customHeight="1" x14ac:dyDescent="0.25"/>
    <row r="896" ht="9.9" customHeight="1" x14ac:dyDescent="0.25"/>
    <row r="897" ht="9.9" customHeight="1" x14ac:dyDescent="0.25"/>
    <row r="898" ht="9.9" customHeight="1" x14ac:dyDescent="0.25"/>
    <row r="899" ht="9.9" customHeight="1" x14ac:dyDescent="0.25"/>
    <row r="900" ht="9.9" customHeight="1" x14ac:dyDescent="0.25"/>
    <row r="901" ht="9.9" customHeight="1" x14ac:dyDescent="0.25"/>
    <row r="902" ht="9.9" customHeight="1" x14ac:dyDescent="0.25"/>
    <row r="903" ht="9.9" customHeight="1" x14ac:dyDescent="0.25"/>
    <row r="904" ht="9.9" customHeight="1" x14ac:dyDescent="0.25"/>
    <row r="905" ht="9.9" customHeight="1" x14ac:dyDescent="0.25"/>
    <row r="906" ht="9.9" customHeight="1" x14ac:dyDescent="0.25"/>
    <row r="907" ht="9.9" customHeight="1" x14ac:dyDescent="0.25"/>
    <row r="908" ht="9.9" customHeight="1" x14ac:dyDescent="0.25"/>
    <row r="909" ht="9.9" customHeight="1" x14ac:dyDescent="0.25"/>
    <row r="910" ht="9.9" customHeight="1" x14ac:dyDescent="0.25"/>
    <row r="911" ht="9.9" customHeight="1" x14ac:dyDescent="0.25"/>
    <row r="912" ht="9.9" customHeight="1" x14ac:dyDescent="0.25"/>
    <row r="913" ht="9.9" customHeight="1" x14ac:dyDescent="0.25"/>
    <row r="914" ht="9.9" customHeight="1" x14ac:dyDescent="0.25"/>
    <row r="915" ht="9.9" customHeight="1" x14ac:dyDescent="0.25"/>
    <row r="916" ht="9.9" customHeight="1" x14ac:dyDescent="0.25"/>
    <row r="917" ht="9.9" customHeight="1" x14ac:dyDescent="0.25"/>
    <row r="918" ht="9.9" customHeight="1" x14ac:dyDescent="0.25"/>
    <row r="919" ht="9.9" customHeight="1" x14ac:dyDescent="0.25"/>
    <row r="920" ht="9.9" customHeight="1" x14ac:dyDescent="0.25"/>
    <row r="921" ht="9.9" customHeight="1" x14ac:dyDescent="0.25"/>
    <row r="922" ht="9.9" customHeight="1" x14ac:dyDescent="0.25"/>
    <row r="923" ht="9.9" customHeight="1" x14ac:dyDescent="0.25"/>
    <row r="924" ht="9.9" customHeight="1" x14ac:dyDescent="0.25"/>
    <row r="925" ht="9.9" customHeight="1" x14ac:dyDescent="0.25"/>
    <row r="926" ht="9.9" customHeight="1" x14ac:dyDescent="0.25"/>
    <row r="927" ht="9.9" customHeight="1" x14ac:dyDescent="0.25"/>
    <row r="928" ht="9.9" customHeight="1" x14ac:dyDescent="0.25"/>
    <row r="929" ht="9.9" customHeight="1" x14ac:dyDescent="0.25"/>
    <row r="930" ht="9.9" customHeight="1" x14ac:dyDescent="0.25"/>
    <row r="931" ht="9.9" customHeight="1" x14ac:dyDescent="0.25"/>
    <row r="932" ht="9.9" customHeight="1" x14ac:dyDescent="0.25"/>
    <row r="933" ht="9.9" customHeight="1" x14ac:dyDescent="0.25"/>
    <row r="934" ht="9.9" customHeight="1" x14ac:dyDescent="0.25"/>
    <row r="935" ht="9.9" customHeight="1" x14ac:dyDescent="0.25"/>
    <row r="936" ht="9.9" customHeight="1" x14ac:dyDescent="0.25"/>
    <row r="937" ht="9.9" customHeight="1" x14ac:dyDescent="0.25"/>
    <row r="938" ht="9.9" customHeight="1" x14ac:dyDescent="0.25"/>
    <row r="939" ht="9.9" customHeight="1" x14ac:dyDescent="0.25"/>
    <row r="940" ht="9.9" customHeight="1" x14ac:dyDescent="0.25"/>
    <row r="941" ht="9.9" customHeight="1" x14ac:dyDescent="0.25"/>
    <row r="942" ht="9.9" customHeight="1" x14ac:dyDescent="0.25"/>
    <row r="943" ht="9.9" customHeight="1" x14ac:dyDescent="0.25"/>
    <row r="944" ht="9.9" customHeight="1" x14ac:dyDescent="0.25"/>
    <row r="945" ht="9.9" customHeight="1" x14ac:dyDescent="0.25"/>
    <row r="946" ht="9.9" customHeight="1" x14ac:dyDescent="0.25"/>
    <row r="947" ht="9.9" customHeight="1" x14ac:dyDescent="0.25"/>
    <row r="948" ht="9.9" customHeight="1" x14ac:dyDescent="0.25"/>
    <row r="949" ht="9.9" customHeight="1" x14ac:dyDescent="0.25"/>
    <row r="950" ht="9.9" customHeight="1" x14ac:dyDescent="0.25"/>
    <row r="951" ht="9.9" customHeight="1" x14ac:dyDescent="0.25"/>
    <row r="952" ht="9.9" customHeight="1" x14ac:dyDescent="0.25"/>
    <row r="953" ht="9.9" customHeight="1" x14ac:dyDescent="0.25"/>
    <row r="954" ht="9.9" customHeight="1" x14ac:dyDescent="0.25"/>
    <row r="955" ht="9.9" customHeight="1" x14ac:dyDescent="0.25"/>
    <row r="956" ht="9.9" customHeight="1" x14ac:dyDescent="0.25"/>
    <row r="957" ht="9.9" customHeight="1" x14ac:dyDescent="0.25"/>
    <row r="958" ht="9.9" customHeight="1" x14ac:dyDescent="0.25"/>
    <row r="959" ht="9.9" customHeight="1" x14ac:dyDescent="0.25"/>
    <row r="960" ht="9.9" customHeight="1" x14ac:dyDescent="0.25"/>
    <row r="961" ht="9.9" customHeight="1" x14ac:dyDescent="0.25"/>
    <row r="962" ht="9.9" customHeight="1" x14ac:dyDescent="0.25"/>
    <row r="963" ht="9.9" customHeight="1" x14ac:dyDescent="0.25"/>
    <row r="964" ht="9.9" customHeight="1" x14ac:dyDescent="0.25"/>
    <row r="965" ht="9.9" customHeight="1" x14ac:dyDescent="0.25"/>
    <row r="966" ht="9.9" customHeight="1" x14ac:dyDescent="0.25"/>
    <row r="967" ht="9.9" customHeight="1" x14ac:dyDescent="0.25"/>
    <row r="968" ht="9.9" customHeight="1" x14ac:dyDescent="0.25"/>
    <row r="969" ht="9.9" customHeight="1" x14ac:dyDescent="0.25"/>
    <row r="970" ht="9.9" customHeight="1" x14ac:dyDescent="0.25"/>
    <row r="971" ht="9.9" customHeight="1" x14ac:dyDescent="0.25"/>
    <row r="972" ht="9.9" customHeight="1" x14ac:dyDescent="0.25"/>
    <row r="973" ht="9.9" customHeight="1" x14ac:dyDescent="0.25"/>
    <row r="974" ht="9.9" customHeight="1" x14ac:dyDescent="0.25"/>
    <row r="975" ht="9.9" customHeight="1" x14ac:dyDescent="0.25"/>
    <row r="976" ht="9.9" customHeight="1" x14ac:dyDescent="0.25"/>
    <row r="977" ht="9.9" customHeight="1" x14ac:dyDescent="0.25"/>
    <row r="978" ht="9.9" customHeight="1" x14ac:dyDescent="0.25"/>
    <row r="979" ht="9.9" customHeight="1" x14ac:dyDescent="0.25"/>
    <row r="980" ht="9.9" customHeight="1" x14ac:dyDescent="0.25"/>
    <row r="981" ht="9.9" customHeight="1" x14ac:dyDescent="0.25"/>
    <row r="982" ht="9.9" customHeight="1" x14ac:dyDescent="0.25"/>
    <row r="983" ht="9.9" customHeight="1" x14ac:dyDescent="0.25"/>
    <row r="984" ht="9.9" customHeight="1" x14ac:dyDescent="0.25"/>
    <row r="985" ht="9.9" customHeight="1" x14ac:dyDescent="0.25"/>
    <row r="986" ht="9.9" customHeight="1" x14ac:dyDescent="0.25"/>
    <row r="987" ht="9.9" customHeight="1" x14ac:dyDescent="0.25"/>
    <row r="988" ht="9.9" customHeight="1" x14ac:dyDescent="0.25"/>
    <row r="989" ht="9.9" customHeight="1" x14ac:dyDescent="0.25"/>
    <row r="990" ht="9.9" customHeight="1" x14ac:dyDescent="0.25"/>
    <row r="991" ht="9.9" customHeight="1" x14ac:dyDescent="0.25"/>
    <row r="992" ht="9.9" customHeight="1" x14ac:dyDescent="0.25"/>
    <row r="993" ht="9.9" customHeight="1" x14ac:dyDescent="0.25"/>
    <row r="994" ht="9.9" customHeight="1" x14ac:dyDescent="0.25"/>
    <row r="995" ht="9.9" customHeight="1" x14ac:dyDescent="0.25"/>
    <row r="996" ht="9.9" customHeight="1" x14ac:dyDescent="0.25"/>
    <row r="997" ht="9.9" customHeight="1" x14ac:dyDescent="0.25"/>
    <row r="998" ht="9.9" customHeight="1" x14ac:dyDescent="0.25"/>
    <row r="999" ht="9.9" customHeight="1" x14ac:dyDescent="0.25"/>
    <row r="1000" ht="9.9" customHeight="1" x14ac:dyDescent="0.25"/>
    <row r="1001" ht="9.9" customHeight="1" x14ac:dyDescent="0.25"/>
    <row r="1002" ht="9.9" customHeight="1" x14ac:dyDescent="0.25"/>
    <row r="1003" ht="9.9" customHeight="1" x14ac:dyDescent="0.25"/>
    <row r="1004" ht="9.9" customHeight="1" x14ac:dyDescent="0.25"/>
    <row r="1005" ht="9.9" customHeight="1" x14ac:dyDescent="0.25"/>
    <row r="1006" ht="9.9" customHeight="1" x14ac:dyDescent="0.25"/>
    <row r="1007" ht="9.9" customHeight="1" x14ac:dyDescent="0.25"/>
    <row r="1008" ht="9.9" customHeight="1" x14ac:dyDescent="0.25"/>
    <row r="1009" ht="9.9" customHeight="1" x14ac:dyDescent="0.25"/>
    <row r="1010" ht="9.9" customHeight="1" x14ac:dyDescent="0.25"/>
    <row r="1011" ht="9.9" customHeight="1" x14ac:dyDescent="0.25"/>
    <row r="1012" ht="9.9" customHeight="1" x14ac:dyDescent="0.25"/>
    <row r="1013" ht="9.9" customHeight="1" x14ac:dyDescent="0.25"/>
    <row r="1014" ht="9.9" customHeight="1" x14ac:dyDescent="0.25"/>
    <row r="1015" ht="9.9" customHeight="1" x14ac:dyDescent="0.25"/>
    <row r="1016" ht="9.9" customHeight="1" x14ac:dyDescent="0.25"/>
    <row r="1017" ht="9.9" customHeight="1" x14ac:dyDescent="0.25"/>
    <row r="1018" ht="9.9" customHeight="1" x14ac:dyDescent="0.25"/>
    <row r="1019" ht="9.9" customHeight="1" x14ac:dyDescent="0.25"/>
    <row r="1020" ht="9.9" customHeight="1" x14ac:dyDescent="0.25"/>
    <row r="1021" ht="9.9" customHeight="1" x14ac:dyDescent="0.25"/>
    <row r="1022" ht="9.9" customHeight="1" x14ac:dyDescent="0.25"/>
    <row r="1023" ht="9.9" customHeight="1" x14ac:dyDescent="0.25"/>
    <row r="1024" ht="9.9" customHeight="1" x14ac:dyDescent="0.25"/>
    <row r="1025" ht="9.9" customHeight="1" x14ac:dyDescent="0.25"/>
    <row r="1026" ht="9.9" customHeight="1" x14ac:dyDescent="0.25"/>
    <row r="1027" ht="9.9" customHeight="1" x14ac:dyDescent="0.25"/>
    <row r="1028" ht="9.9" customHeight="1" x14ac:dyDescent="0.25"/>
    <row r="1029" ht="9.9" customHeight="1" x14ac:dyDescent="0.25"/>
    <row r="1030" ht="9.9" customHeight="1" x14ac:dyDescent="0.25"/>
    <row r="1031" ht="9.9" customHeight="1" x14ac:dyDescent="0.25"/>
    <row r="1032" ht="9.9" customHeight="1" x14ac:dyDescent="0.25"/>
    <row r="1033" ht="9.9" customHeight="1" x14ac:dyDescent="0.25"/>
    <row r="1034" ht="9.9" customHeight="1" x14ac:dyDescent="0.25"/>
    <row r="1035" ht="9.9" customHeight="1" x14ac:dyDescent="0.25"/>
    <row r="1036" ht="9.9" customHeight="1" x14ac:dyDescent="0.25"/>
    <row r="1037" ht="9.9" customHeight="1" x14ac:dyDescent="0.25"/>
    <row r="1038" ht="9.9" customHeight="1" x14ac:dyDescent="0.25"/>
    <row r="1039" ht="9.9" customHeight="1" x14ac:dyDescent="0.25"/>
    <row r="1040" ht="9.9" customHeight="1" x14ac:dyDescent="0.25"/>
    <row r="1041" ht="9.9" customHeight="1" x14ac:dyDescent="0.25"/>
    <row r="1042" ht="9.9" customHeight="1" x14ac:dyDescent="0.25"/>
    <row r="1043" ht="9.9" customHeight="1" x14ac:dyDescent="0.25"/>
    <row r="1044" ht="9.9" customHeight="1" x14ac:dyDescent="0.25"/>
    <row r="1045" ht="9.9" customHeight="1" x14ac:dyDescent="0.25"/>
    <row r="1046" ht="9.9" customHeight="1" x14ac:dyDescent="0.25"/>
    <row r="1047" ht="9.9" customHeight="1" x14ac:dyDescent="0.25"/>
    <row r="1048" ht="9.9" customHeight="1" x14ac:dyDescent="0.25"/>
    <row r="1049" ht="9.9" customHeight="1" x14ac:dyDescent="0.25"/>
    <row r="1050" ht="9.9" customHeight="1" x14ac:dyDescent="0.25"/>
    <row r="1051" ht="9.9" customHeight="1" x14ac:dyDescent="0.25"/>
    <row r="1052" ht="9.9" customHeight="1" x14ac:dyDescent="0.25"/>
    <row r="1053" ht="9.9" customHeight="1" x14ac:dyDescent="0.25"/>
    <row r="1054" ht="9.9" customHeight="1" x14ac:dyDescent="0.25"/>
    <row r="1055" ht="9.9" customHeight="1" x14ac:dyDescent="0.25"/>
    <row r="1056" ht="9.9" customHeight="1" x14ac:dyDescent="0.25"/>
    <row r="1057" ht="9.9" customHeight="1" x14ac:dyDescent="0.25"/>
    <row r="1058" ht="9.9" customHeight="1" x14ac:dyDescent="0.25"/>
    <row r="1059" ht="9.9" customHeight="1" x14ac:dyDescent="0.25"/>
    <row r="1060" ht="9.9" customHeight="1" x14ac:dyDescent="0.25"/>
    <row r="1061" ht="9.9" customHeight="1" x14ac:dyDescent="0.25"/>
    <row r="1062" ht="9.9" customHeight="1" x14ac:dyDescent="0.25"/>
    <row r="1063" ht="9.9" customHeight="1" x14ac:dyDescent="0.25"/>
    <row r="1064" ht="9.9" customHeight="1" x14ac:dyDescent="0.25"/>
    <row r="1065" ht="9.9" customHeight="1" x14ac:dyDescent="0.25"/>
    <row r="1066" ht="9.9" customHeight="1" x14ac:dyDescent="0.25"/>
    <row r="1067" ht="9.9" customHeight="1" x14ac:dyDescent="0.25"/>
    <row r="1068" ht="9.9" customHeight="1" x14ac:dyDescent="0.25"/>
    <row r="1069" ht="9.9" customHeight="1" x14ac:dyDescent="0.25"/>
    <row r="1070" ht="9.9" customHeight="1" x14ac:dyDescent="0.25"/>
    <row r="1071" ht="9.9" customHeight="1" x14ac:dyDescent="0.25"/>
    <row r="1072" ht="9.9" customHeight="1" x14ac:dyDescent="0.25"/>
    <row r="1073" ht="9.9" customHeight="1" x14ac:dyDescent="0.25"/>
    <row r="1074" ht="9.9" customHeight="1" x14ac:dyDescent="0.25"/>
    <row r="1075" ht="9.9" customHeight="1" x14ac:dyDescent="0.25"/>
    <row r="1076" ht="9.9" customHeight="1" x14ac:dyDescent="0.25"/>
    <row r="1077" ht="9.9" customHeight="1" x14ac:dyDescent="0.25"/>
    <row r="1078" ht="9.9" customHeight="1" x14ac:dyDescent="0.25"/>
    <row r="1079" ht="9.9" customHeight="1" x14ac:dyDescent="0.25"/>
    <row r="1080" ht="9.9" customHeight="1" x14ac:dyDescent="0.25"/>
    <row r="1081" ht="9.9" customHeight="1" x14ac:dyDescent="0.25"/>
    <row r="1082" ht="9.9" customHeight="1" x14ac:dyDescent="0.25"/>
    <row r="1083" ht="9.9" customHeight="1" x14ac:dyDescent="0.25"/>
    <row r="1084" ht="9.9" customHeight="1" x14ac:dyDescent="0.25"/>
    <row r="1085" ht="9.9" customHeight="1" x14ac:dyDescent="0.25"/>
    <row r="1086" ht="9.9" customHeight="1" x14ac:dyDescent="0.25"/>
    <row r="1087" ht="9.9" customHeight="1" x14ac:dyDescent="0.25"/>
    <row r="1088" ht="9.9" customHeight="1" x14ac:dyDescent="0.25"/>
    <row r="1089" ht="9.9" customHeight="1" x14ac:dyDescent="0.25"/>
    <row r="1090" ht="9.9" customHeight="1" x14ac:dyDescent="0.25"/>
    <row r="1091" ht="9.9" customHeight="1" x14ac:dyDescent="0.25"/>
    <row r="1092" ht="9.9" customHeight="1" x14ac:dyDescent="0.25"/>
    <row r="1093" ht="9.9" customHeight="1" x14ac:dyDescent="0.25"/>
    <row r="1094" ht="9.9" customHeight="1" x14ac:dyDescent="0.25"/>
    <row r="1095" ht="9.9" customHeight="1" x14ac:dyDescent="0.25"/>
    <row r="1096" ht="9.9" customHeight="1" x14ac:dyDescent="0.25"/>
    <row r="1097" ht="9.9" customHeight="1" x14ac:dyDescent="0.25"/>
    <row r="1098" ht="9.9" customHeight="1" x14ac:dyDescent="0.25"/>
    <row r="1099" ht="9.9" customHeight="1" x14ac:dyDescent="0.25"/>
    <row r="1100" ht="9.9" customHeight="1" x14ac:dyDescent="0.25"/>
    <row r="1101" ht="9.9" customHeight="1" x14ac:dyDescent="0.25"/>
    <row r="1102" ht="9.9" customHeight="1" x14ac:dyDescent="0.25"/>
    <row r="1103" ht="9.9" customHeight="1" x14ac:dyDescent="0.25"/>
    <row r="1104" ht="9.9" customHeight="1" x14ac:dyDescent="0.25"/>
    <row r="1105" ht="9.9" customHeight="1" x14ac:dyDescent="0.25"/>
    <row r="1106" ht="9.9" customHeight="1" x14ac:dyDescent="0.25"/>
    <row r="1107" ht="9.9" customHeight="1" x14ac:dyDescent="0.25"/>
    <row r="1108" ht="9.9" customHeight="1" x14ac:dyDescent="0.25"/>
    <row r="1109" ht="9.9" customHeight="1" x14ac:dyDescent="0.25"/>
    <row r="1110" ht="9.9" customHeight="1" x14ac:dyDescent="0.25"/>
    <row r="1111" ht="9.9" customHeight="1" x14ac:dyDescent="0.25"/>
    <row r="1112" ht="9.9" customHeight="1" x14ac:dyDescent="0.25"/>
    <row r="1113" ht="9.9" customHeight="1" x14ac:dyDescent="0.25"/>
    <row r="1114" ht="9.9" customHeight="1" x14ac:dyDescent="0.25"/>
    <row r="1115" ht="9.9" customHeight="1" x14ac:dyDescent="0.25"/>
    <row r="1116" ht="9.9" customHeight="1" x14ac:dyDescent="0.25"/>
    <row r="1117" ht="9.9" customHeight="1" x14ac:dyDescent="0.25"/>
    <row r="1118" ht="9.9" customHeight="1" x14ac:dyDescent="0.25"/>
    <row r="1119" ht="9.9" customHeight="1" x14ac:dyDescent="0.25"/>
    <row r="1120" ht="9.9" customHeight="1" x14ac:dyDescent="0.25"/>
    <row r="1121" ht="9.9" customHeight="1" x14ac:dyDescent="0.25"/>
    <row r="1122" ht="9.9" customHeight="1" x14ac:dyDescent="0.25"/>
    <row r="1123" ht="9.9" customHeight="1" x14ac:dyDescent="0.25"/>
    <row r="1124" ht="9.9" customHeight="1" x14ac:dyDescent="0.25"/>
    <row r="1125" ht="9.9" customHeight="1" x14ac:dyDescent="0.25"/>
    <row r="1126" ht="9.9" customHeight="1" x14ac:dyDescent="0.25"/>
    <row r="1127" ht="9.9" customHeight="1" x14ac:dyDescent="0.25"/>
    <row r="1128" ht="9.9" customHeight="1" x14ac:dyDescent="0.25"/>
    <row r="1129" ht="9.9" customHeight="1" x14ac:dyDescent="0.25"/>
    <row r="1130" ht="9.9" customHeight="1" x14ac:dyDescent="0.25"/>
    <row r="1131" ht="9.9" customHeight="1" x14ac:dyDescent="0.25"/>
    <row r="1132" ht="9.9" customHeight="1" x14ac:dyDescent="0.25"/>
    <row r="1133" ht="9.9" customHeight="1" x14ac:dyDescent="0.25"/>
    <row r="1134" ht="9.9" customHeight="1" x14ac:dyDescent="0.25"/>
    <row r="1135" ht="9.9" customHeight="1" x14ac:dyDescent="0.25"/>
    <row r="1136" ht="9.9" customHeight="1" x14ac:dyDescent="0.25"/>
    <row r="1137" ht="9.9" customHeight="1" x14ac:dyDescent="0.25"/>
    <row r="1138" ht="9.9" customHeight="1" x14ac:dyDescent="0.25"/>
    <row r="1139" ht="9.9" customHeight="1" x14ac:dyDescent="0.25"/>
    <row r="1140" ht="9.9" customHeight="1" x14ac:dyDescent="0.25"/>
    <row r="1141" ht="9.9" customHeight="1" x14ac:dyDescent="0.25"/>
    <row r="1142" ht="9.9" customHeight="1" x14ac:dyDescent="0.25"/>
    <row r="1143" ht="9.9" customHeight="1" x14ac:dyDescent="0.25"/>
    <row r="1144" ht="9.9" customHeight="1" x14ac:dyDescent="0.25"/>
    <row r="1145" ht="9.9" customHeight="1" x14ac:dyDescent="0.25"/>
    <row r="1146" ht="9.9" customHeight="1" x14ac:dyDescent="0.25"/>
    <row r="1147" ht="9.9" customHeight="1" x14ac:dyDescent="0.25"/>
    <row r="1148" ht="9.9" customHeight="1" x14ac:dyDescent="0.25"/>
    <row r="1149" ht="9.9" customHeight="1" x14ac:dyDescent="0.25"/>
    <row r="1150" ht="9.9" customHeight="1" x14ac:dyDescent="0.25"/>
    <row r="1151" ht="9.9" customHeight="1" x14ac:dyDescent="0.25"/>
    <row r="1152" ht="9.9" customHeight="1" x14ac:dyDescent="0.25"/>
    <row r="1153" ht="9.9" customHeight="1" x14ac:dyDescent="0.25"/>
    <row r="1154" ht="9.9" customHeight="1" x14ac:dyDescent="0.25"/>
    <row r="1155" ht="9.9" customHeight="1" x14ac:dyDescent="0.25"/>
    <row r="1156" ht="9.9" customHeight="1" x14ac:dyDescent="0.25"/>
    <row r="1157" ht="9.9" customHeight="1" x14ac:dyDescent="0.25"/>
    <row r="1158" ht="9.9" customHeight="1" x14ac:dyDescent="0.25"/>
    <row r="1159" ht="9.9" customHeight="1" x14ac:dyDescent="0.25"/>
    <row r="1160" ht="9.9" customHeight="1" x14ac:dyDescent="0.25"/>
    <row r="1161" ht="9.9" customHeight="1" x14ac:dyDescent="0.25"/>
    <row r="1162" ht="9.9" customHeight="1" x14ac:dyDescent="0.25"/>
    <row r="1163" ht="9.9" customHeight="1" x14ac:dyDescent="0.25"/>
    <row r="1164" ht="9.9" customHeight="1" x14ac:dyDescent="0.25"/>
    <row r="1165" ht="9.9" customHeight="1" x14ac:dyDescent="0.25"/>
    <row r="1166" ht="9.9" customHeight="1" x14ac:dyDescent="0.25"/>
    <row r="1167" ht="9.9" customHeight="1" x14ac:dyDescent="0.25"/>
    <row r="1168" ht="9.9" customHeight="1" x14ac:dyDescent="0.25"/>
    <row r="1169" ht="9.9" customHeight="1" x14ac:dyDescent="0.25"/>
    <row r="1170" ht="9.9" customHeight="1" x14ac:dyDescent="0.25"/>
    <row r="1171" ht="9.9" customHeight="1" x14ac:dyDescent="0.25"/>
    <row r="1172" ht="9.9" customHeight="1" x14ac:dyDescent="0.25"/>
    <row r="1173" ht="9.9" customHeight="1" x14ac:dyDescent="0.25"/>
    <row r="1174" ht="9.9" customHeight="1" x14ac:dyDescent="0.25"/>
    <row r="1175" ht="9.9" customHeight="1" x14ac:dyDescent="0.25"/>
    <row r="1176" ht="9.9" customHeight="1" x14ac:dyDescent="0.25"/>
    <row r="1177" ht="9.9" customHeight="1" x14ac:dyDescent="0.25"/>
    <row r="1178" ht="9.9" customHeight="1" x14ac:dyDescent="0.25"/>
  </sheetData>
  <printOptions horizontalCentered="1" verticalCentered="1"/>
  <pageMargins left="0.78740157480314965" right="0.78740157480314965" top="0.98425196850393704" bottom="0.98425196850393704" header="0.51181102362204722" footer="0.51181102362204722"/>
  <pageSetup paperSize="9" orientation="portrait" r:id="rId1"/>
  <headerFooter alignWithMargins="0">
    <oddFooter>&amp;C&amp;D&amp;T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heetViews>
  <sheetFormatPr baseColWidth="10" defaultRowHeight="14.4" x14ac:dyDescent="0.3"/>
  <cols>
    <col min="6" max="6" width="14.21875" customWidth="1"/>
  </cols>
  <sheetData>
    <row r="1" spans="1:6" ht="15.6" x14ac:dyDescent="0.3">
      <c r="A1" s="2" t="s">
        <v>30</v>
      </c>
    </row>
    <row r="2" spans="1:6" ht="16.2" thickBot="1" x14ac:dyDescent="0.35">
      <c r="A2" s="1" t="s">
        <v>0</v>
      </c>
    </row>
    <row r="3" spans="1:6" ht="16.2" thickTop="1" x14ac:dyDescent="0.3">
      <c r="B3" s="17" t="s">
        <v>31</v>
      </c>
      <c r="C3" s="1"/>
      <c r="D3" s="1"/>
      <c r="E3" s="1"/>
      <c r="F3" s="1"/>
    </row>
    <row r="4" spans="1:6" ht="33.6" customHeight="1" x14ac:dyDescent="0.3">
      <c r="A4" s="1" t="s">
        <v>26</v>
      </c>
      <c r="B4" s="18" t="s">
        <v>21</v>
      </c>
      <c r="C4" s="19" t="s">
        <v>24</v>
      </c>
      <c r="D4" s="19" t="s">
        <v>23</v>
      </c>
      <c r="E4" s="10" t="s">
        <v>22</v>
      </c>
      <c r="F4" s="130" t="s">
        <v>120</v>
      </c>
    </row>
    <row r="5" spans="1:6" ht="15.6" x14ac:dyDescent="0.3">
      <c r="A5" s="1">
        <v>1980</v>
      </c>
      <c r="B5" s="22">
        <v>0.27241647000000002</v>
      </c>
      <c r="C5" s="22">
        <v>0.31492963000000002</v>
      </c>
      <c r="D5" s="22">
        <v>0.34230327000000005</v>
      </c>
      <c r="E5" s="22">
        <v>0.26021998000000002</v>
      </c>
      <c r="F5" s="22">
        <v>0.28392085433006287</v>
      </c>
    </row>
    <row r="6" spans="1:6" ht="15.6" x14ac:dyDescent="0.3">
      <c r="A6" s="1">
        <f>A5+1</f>
        <v>1981</v>
      </c>
      <c r="B6" s="22">
        <v>0.27675474</v>
      </c>
      <c r="C6" s="22">
        <v>0.30696489999999998</v>
      </c>
      <c r="D6" s="22">
        <v>0.34708415000000004</v>
      </c>
      <c r="E6" s="22">
        <v>0.26297056000000002</v>
      </c>
      <c r="F6" s="22">
        <v>0.28313007950782776</v>
      </c>
    </row>
    <row r="7" spans="1:6" ht="15.6" x14ac:dyDescent="0.3">
      <c r="A7" s="1">
        <f t="shared" ref="A7:A43" si="0">A6+1</f>
        <v>1982</v>
      </c>
      <c r="B7" s="22">
        <v>0.28091764999999996</v>
      </c>
      <c r="C7" s="22">
        <v>0.30046444</v>
      </c>
      <c r="D7" s="22">
        <v>0.34879646000000003</v>
      </c>
      <c r="E7" s="22">
        <v>0.26569364000000001</v>
      </c>
      <c r="F7" s="22">
        <v>0.28197428584098816</v>
      </c>
    </row>
    <row r="8" spans="1:6" ht="15.6" x14ac:dyDescent="0.3">
      <c r="A8" s="1">
        <f t="shared" si="0"/>
        <v>1983</v>
      </c>
      <c r="B8" s="22">
        <v>0.28187736999999996</v>
      </c>
      <c r="C8" s="22">
        <v>0.34275267999999998</v>
      </c>
      <c r="D8" s="22">
        <v>0.35396901999999997</v>
      </c>
      <c r="E8" s="22">
        <v>0.26838961</v>
      </c>
      <c r="F8" s="22">
        <v>0.28231874108314514</v>
      </c>
    </row>
    <row r="9" spans="1:6" ht="15.6" x14ac:dyDescent="0.3">
      <c r="A9" s="1">
        <f t="shared" si="0"/>
        <v>1984</v>
      </c>
      <c r="B9" s="22">
        <v>0.28667543000000001</v>
      </c>
      <c r="C9" s="22">
        <v>0.33375781000000004</v>
      </c>
      <c r="D9" s="22">
        <v>0.36683356000000006</v>
      </c>
      <c r="E9" s="22">
        <v>0.27105888</v>
      </c>
      <c r="F9" s="22">
        <v>0.28464338183403015</v>
      </c>
    </row>
    <row r="10" spans="1:6" ht="15.6" x14ac:dyDescent="0.3">
      <c r="A10" s="1">
        <f t="shared" si="0"/>
        <v>1985</v>
      </c>
      <c r="B10" s="22">
        <v>0.29516234000000002</v>
      </c>
      <c r="C10" s="22">
        <v>0.34789135999999998</v>
      </c>
      <c r="D10" s="22">
        <v>0.36629707000000006</v>
      </c>
      <c r="E10" s="22">
        <v>0.27370184999999997</v>
      </c>
      <c r="F10" s="22">
        <v>0.28717720508575439</v>
      </c>
    </row>
    <row r="11" spans="1:6" ht="15.6" x14ac:dyDescent="0.3">
      <c r="A11" s="1">
        <f t="shared" si="0"/>
        <v>1986</v>
      </c>
      <c r="B11" s="22">
        <v>0.29866811999999998</v>
      </c>
      <c r="C11" s="22">
        <v>0.35066949999999997</v>
      </c>
      <c r="D11" s="22">
        <v>0.36452976999999998</v>
      </c>
      <c r="E11" s="22">
        <v>0.27372848</v>
      </c>
      <c r="F11" s="22">
        <v>0.29005500674247742</v>
      </c>
    </row>
    <row r="12" spans="1:6" ht="15.6" x14ac:dyDescent="0.3">
      <c r="A12" s="1">
        <f t="shared" si="0"/>
        <v>1987</v>
      </c>
      <c r="B12" s="22">
        <v>0.29735096</v>
      </c>
      <c r="C12" s="22">
        <v>0.34468715999999999</v>
      </c>
      <c r="D12" s="22">
        <v>0.37583454000000005</v>
      </c>
      <c r="E12" s="22">
        <v>0.27375476999999998</v>
      </c>
      <c r="F12" s="22">
        <v>0.29430243372917175</v>
      </c>
    </row>
    <row r="13" spans="1:6" ht="15.6" x14ac:dyDescent="0.3">
      <c r="A13" s="1">
        <f t="shared" si="0"/>
        <v>1988</v>
      </c>
      <c r="B13" s="22">
        <v>0.30097942</v>
      </c>
      <c r="C13" s="22">
        <v>0.35376095999999996</v>
      </c>
      <c r="D13" s="22">
        <v>0.38926569</v>
      </c>
      <c r="E13" s="22">
        <v>0.27378074000000002</v>
      </c>
      <c r="F13" s="22">
        <v>0.29921236634254456</v>
      </c>
    </row>
    <row r="14" spans="1:6" ht="15.6" x14ac:dyDescent="0.3">
      <c r="A14" s="1">
        <f t="shared" si="0"/>
        <v>1989</v>
      </c>
      <c r="B14" s="22">
        <v>0.30666798000000001</v>
      </c>
      <c r="C14" s="22">
        <v>0.35406472999999999</v>
      </c>
      <c r="D14" s="22">
        <v>0.38647846999999996</v>
      </c>
      <c r="E14" s="22">
        <v>0.28724319999999998</v>
      </c>
      <c r="F14" s="22">
        <v>0.30257627367973328</v>
      </c>
    </row>
    <row r="15" spans="1:6" ht="15.6" x14ac:dyDescent="0.3">
      <c r="A15" s="1">
        <f t="shared" si="0"/>
        <v>1990</v>
      </c>
      <c r="B15" s="22">
        <v>0.30409032000000003</v>
      </c>
      <c r="C15" s="22">
        <v>0.33483809999999997</v>
      </c>
      <c r="D15" s="22">
        <v>0.38677180999999999</v>
      </c>
      <c r="E15" s="22">
        <v>0.28579780999999999</v>
      </c>
      <c r="F15" s="22">
        <v>0.3059004545211792</v>
      </c>
    </row>
    <row r="16" spans="1:6" ht="15.6" x14ac:dyDescent="0.3">
      <c r="A16" s="1">
        <f t="shared" si="0"/>
        <v>1991</v>
      </c>
      <c r="B16" s="22">
        <v>0.31111296999999999</v>
      </c>
      <c r="C16" s="22">
        <v>0.34089305000000003</v>
      </c>
      <c r="D16" s="22">
        <v>0.38522073000000001</v>
      </c>
      <c r="E16" s="22">
        <v>0.29627768999999998</v>
      </c>
      <c r="F16" s="22">
        <v>0.31117528676986694</v>
      </c>
    </row>
    <row r="17" spans="1:6" ht="15.6" x14ac:dyDescent="0.3">
      <c r="A17" s="1">
        <f t="shared" si="0"/>
        <v>1992</v>
      </c>
      <c r="B17" s="22">
        <v>0.32338470000000002</v>
      </c>
      <c r="C17" s="22">
        <v>0.35047229000000002</v>
      </c>
      <c r="D17" s="22">
        <v>0.39740434000000002</v>
      </c>
      <c r="E17" s="22">
        <v>0.32368319999999995</v>
      </c>
      <c r="F17" s="22">
        <v>0.31270706653594971</v>
      </c>
    </row>
    <row r="18" spans="1:6" ht="15.6" x14ac:dyDescent="0.3">
      <c r="A18" s="1">
        <f t="shared" si="0"/>
        <v>1993</v>
      </c>
      <c r="B18" s="22">
        <v>0.33542495999999999</v>
      </c>
      <c r="C18" s="22">
        <v>0.36700350999999998</v>
      </c>
      <c r="D18" s="22">
        <v>0.39527653000000001</v>
      </c>
      <c r="E18" s="22">
        <v>0.34287424</v>
      </c>
      <c r="F18" s="22">
        <v>0.3160458505153656</v>
      </c>
    </row>
    <row r="19" spans="1:6" ht="15.6" x14ac:dyDescent="0.3">
      <c r="A19" s="1">
        <f t="shared" si="0"/>
        <v>1994</v>
      </c>
      <c r="B19" s="22">
        <v>0.33972352</v>
      </c>
      <c r="C19" s="22">
        <v>0.38239398000000002</v>
      </c>
      <c r="D19" s="22">
        <v>0.39830210999999999</v>
      </c>
      <c r="E19" s="22">
        <v>0.40578766999999999</v>
      </c>
      <c r="F19" s="22">
        <v>0.31756964325904846</v>
      </c>
    </row>
    <row r="20" spans="1:6" ht="15.6" x14ac:dyDescent="0.3">
      <c r="A20" s="1">
        <f t="shared" si="0"/>
        <v>1995</v>
      </c>
      <c r="B20" s="22">
        <v>0.33552218000000006</v>
      </c>
      <c r="C20" s="22">
        <v>0.38521822999999999</v>
      </c>
      <c r="D20" s="22">
        <v>0.40629629</v>
      </c>
      <c r="E20" s="22">
        <v>0.42447378999999996</v>
      </c>
      <c r="F20" s="22">
        <v>0.31805551052093506</v>
      </c>
    </row>
    <row r="21" spans="1:6" ht="15.6" x14ac:dyDescent="0.3">
      <c r="A21" s="1">
        <f t="shared" si="0"/>
        <v>1996</v>
      </c>
      <c r="B21" s="22">
        <v>0.33547231999999999</v>
      </c>
      <c r="C21" s="22">
        <v>0.37942652999999998</v>
      </c>
      <c r="D21" s="22">
        <v>0.41524059000000002</v>
      </c>
      <c r="E21" s="22">
        <v>0.4831918</v>
      </c>
      <c r="F21" s="22">
        <v>0.32129806280136108</v>
      </c>
    </row>
    <row r="22" spans="1:6" ht="15.6" x14ac:dyDescent="0.3">
      <c r="A22" s="1">
        <f t="shared" si="0"/>
        <v>1997</v>
      </c>
      <c r="B22" s="22">
        <v>0.33575021999999999</v>
      </c>
      <c r="C22" s="22">
        <v>0.38740363</v>
      </c>
      <c r="D22" s="22">
        <v>0.42246581999999999</v>
      </c>
      <c r="E22" s="22">
        <v>0.45170994999999997</v>
      </c>
      <c r="F22" s="22">
        <v>0.32432901859283447</v>
      </c>
    </row>
    <row r="23" spans="1:6" ht="15.6" x14ac:dyDescent="0.3">
      <c r="A23" s="1">
        <f t="shared" si="0"/>
        <v>1998</v>
      </c>
      <c r="B23" s="22">
        <v>0.33906640999999998</v>
      </c>
      <c r="C23" s="22">
        <v>0.39235719000000002</v>
      </c>
      <c r="D23" s="22">
        <v>0.42611945000000001</v>
      </c>
      <c r="E23" s="22">
        <v>0.43241422000000002</v>
      </c>
      <c r="F23" s="22">
        <v>0.32746925950050354</v>
      </c>
    </row>
    <row r="24" spans="1:6" ht="15.6" x14ac:dyDescent="0.3">
      <c r="A24" s="1">
        <f t="shared" si="0"/>
        <v>1999</v>
      </c>
      <c r="B24" s="22">
        <v>0.34466064000000002</v>
      </c>
      <c r="C24" s="22">
        <v>0.39489379000000002</v>
      </c>
      <c r="D24" s="22">
        <v>0.43332341000000002</v>
      </c>
      <c r="E24" s="22">
        <v>0.45951684999999998</v>
      </c>
      <c r="F24" s="22">
        <v>0.33011236786842346</v>
      </c>
    </row>
    <row r="25" spans="1:6" ht="15.6" x14ac:dyDescent="0.3">
      <c r="A25" s="1">
        <f t="shared" si="0"/>
        <v>2000</v>
      </c>
      <c r="B25" s="22">
        <v>0.35564709</v>
      </c>
      <c r="C25" s="22">
        <v>0.39868693999999999</v>
      </c>
      <c r="D25" s="22">
        <v>0.43867862000000002</v>
      </c>
      <c r="E25" s="22">
        <v>0.48190829999999996</v>
      </c>
      <c r="F25" s="22">
        <v>0.33036181330680847</v>
      </c>
    </row>
    <row r="26" spans="1:6" ht="15.6" x14ac:dyDescent="0.3">
      <c r="A26" s="1">
        <f t="shared" si="0"/>
        <v>2001</v>
      </c>
      <c r="B26" s="22">
        <v>0.36323136</v>
      </c>
      <c r="C26" s="22">
        <v>0.40943199000000002</v>
      </c>
      <c r="D26" s="22">
        <v>0.42779721999999998</v>
      </c>
      <c r="E26" s="22">
        <v>0.49526009999999998</v>
      </c>
      <c r="F26" s="22">
        <v>0.3305225670337677</v>
      </c>
    </row>
    <row r="27" spans="1:6" ht="15.6" x14ac:dyDescent="0.3">
      <c r="A27" s="1">
        <f t="shared" si="0"/>
        <v>2002</v>
      </c>
      <c r="B27" s="22">
        <v>0.39382317999999999</v>
      </c>
      <c r="C27" s="22">
        <v>0.42046712999999997</v>
      </c>
      <c r="D27" s="22">
        <v>0.42704051999999998</v>
      </c>
      <c r="E27" s="22">
        <v>0.47940382999999998</v>
      </c>
      <c r="F27" s="22">
        <v>0.3284991979598999</v>
      </c>
    </row>
    <row r="28" spans="1:6" ht="15.6" x14ac:dyDescent="0.3">
      <c r="A28" s="1">
        <f t="shared" si="0"/>
        <v>2003</v>
      </c>
      <c r="B28" s="22">
        <v>0.40214561999999998</v>
      </c>
      <c r="C28" s="22">
        <v>0.43170183000000001</v>
      </c>
      <c r="D28" s="22">
        <v>0.42838299999999996</v>
      </c>
      <c r="E28" s="22">
        <v>0.48178662999999999</v>
      </c>
      <c r="F28" s="22">
        <v>0.32853507995605469</v>
      </c>
    </row>
    <row r="29" spans="1:6" ht="15.6" x14ac:dyDescent="0.3">
      <c r="A29" s="1">
        <f t="shared" si="0"/>
        <v>2004</v>
      </c>
      <c r="B29" s="22">
        <v>0.40895691000000001</v>
      </c>
      <c r="C29" s="22">
        <v>0.45312799999999998</v>
      </c>
      <c r="D29" s="22">
        <v>0.43879247999999998</v>
      </c>
      <c r="E29" s="22">
        <v>0.48240707999999999</v>
      </c>
      <c r="F29" s="22">
        <v>0.33140826225280762</v>
      </c>
    </row>
    <row r="30" spans="1:6" ht="15.6" x14ac:dyDescent="0.3">
      <c r="A30" s="1">
        <f t="shared" si="0"/>
        <v>2005</v>
      </c>
      <c r="B30" s="22">
        <v>0.41857740999999998</v>
      </c>
      <c r="C30" s="22">
        <v>0.45460754999999997</v>
      </c>
      <c r="D30" s="22">
        <v>0.45033926999999996</v>
      </c>
      <c r="E30" s="22">
        <v>0.47395052999999998</v>
      </c>
      <c r="F30" s="22">
        <v>0.33601281046867371</v>
      </c>
    </row>
    <row r="31" spans="1:6" ht="15.6" x14ac:dyDescent="0.3">
      <c r="A31" s="1">
        <f t="shared" si="0"/>
        <v>2006</v>
      </c>
      <c r="B31" s="22">
        <v>0.42065164999999999</v>
      </c>
      <c r="C31" s="22">
        <v>0.46750584000000006</v>
      </c>
      <c r="D31" s="22">
        <v>0.46000425</v>
      </c>
      <c r="E31" s="22">
        <v>0.49235179000000001</v>
      </c>
      <c r="F31" s="22">
        <v>0.33670470118522644</v>
      </c>
    </row>
    <row r="32" spans="1:6" ht="15.6" x14ac:dyDescent="0.3">
      <c r="A32" s="1">
        <f t="shared" si="0"/>
        <v>2007</v>
      </c>
      <c r="B32" s="22">
        <v>0.42393093999999998</v>
      </c>
      <c r="C32" s="22">
        <v>0.48059781000000001</v>
      </c>
      <c r="D32" s="22">
        <v>0.45770717</v>
      </c>
      <c r="E32" s="22">
        <v>0.48998170000000002</v>
      </c>
      <c r="F32" s="22">
        <v>0.34224176406860352</v>
      </c>
    </row>
    <row r="33" spans="1:6" ht="15.6" x14ac:dyDescent="0.3">
      <c r="A33" s="1">
        <f t="shared" si="0"/>
        <v>2008</v>
      </c>
      <c r="B33" s="22">
        <v>0.42394032999999998</v>
      </c>
      <c r="C33" s="22">
        <v>0.48399568999999998</v>
      </c>
      <c r="D33" s="22">
        <v>0.45275157999999999</v>
      </c>
      <c r="E33" s="22">
        <v>0.52131196000000002</v>
      </c>
      <c r="F33" s="22">
        <v>0.3364417552947998</v>
      </c>
    </row>
    <row r="34" spans="1:6" ht="15.6" x14ac:dyDescent="0.3">
      <c r="A34" s="1">
        <f t="shared" si="0"/>
        <v>2009</v>
      </c>
      <c r="B34" s="22">
        <v>0.42340933999999997</v>
      </c>
      <c r="C34" s="22">
        <v>0.50767985000000004</v>
      </c>
      <c r="D34" s="22">
        <v>0.44286757999999998</v>
      </c>
      <c r="E34" s="22">
        <v>0.49636282999999998</v>
      </c>
      <c r="F34" s="22">
        <v>0.33240365982055664</v>
      </c>
    </row>
    <row r="35" spans="1:6" ht="15.6" x14ac:dyDescent="0.3">
      <c r="A35" s="1">
        <f t="shared" si="0"/>
        <v>2010</v>
      </c>
      <c r="B35" s="22">
        <v>0.42602477</v>
      </c>
      <c r="C35" s="22">
        <v>0.52171266000000005</v>
      </c>
      <c r="D35" s="22">
        <v>0.45696330000000002</v>
      </c>
      <c r="E35" s="22">
        <v>0.46836146999999995</v>
      </c>
      <c r="F35" s="22">
        <v>0.33029067516326904</v>
      </c>
    </row>
    <row r="36" spans="1:6" ht="15.6" x14ac:dyDescent="0.3">
      <c r="A36" s="1">
        <f t="shared" si="0"/>
        <v>2011</v>
      </c>
      <c r="B36" s="22">
        <v>0.42872672000000001</v>
      </c>
      <c r="C36" s="22">
        <v>0.54544296999999997</v>
      </c>
      <c r="D36" s="22">
        <v>0.45868397</v>
      </c>
      <c r="E36" s="22">
        <v>0.48060626999999995</v>
      </c>
      <c r="F36" s="22">
        <v>0.33423429727554321</v>
      </c>
    </row>
    <row r="37" spans="1:6" ht="15.6" x14ac:dyDescent="0.3">
      <c r="A37" s="1">
        <f t="shared" si="0"/>
        <v>2012</v>
      </c>
      <c r="B37" s="22">
        <v>0.41461830999999999</v>
      </c>
      <c r="C37" s="22">
        <v>0.55413639000000003</v>
      </c>
      <c r="D37" s="22">
        <v>0.47086920999999998</v>
      </c>
      <c r="E37" s="22">
        <v>0.45527670999999997</v>
      </c>
      <c r="F37" s="22">
        <v>0.33350685238838196</v>
      </c>
    </row>
    <row r="38" spans="1:6" ht="15.6" x14ac:dyDescent="0.3">
      <c r="A38" s="1">
        <f t="shared" si="0"/>
        <v>2013</v>
      </c>
      <c r="B38" s="22">
        <v>0.42115437</v>
      </c>
      <c r="C38" s="22">
        <v>0.55456488999999998</v>
      </c>
      <c r="D38" s="22">
        <v>0.46270552999999998</v>
      </c>
      <c r="E38" s="22">
        <v>0.47265967000000003</v>
      </c>
      <c r="F38" s="22">
        <v>0.33854648470878601</v>
      </c>
    </row>
    <row r="39" spans="1:6" ht="15.6" x14ac:dyDescent="0.3">
      <c r="A39" s="1">
        <f t="shared" si="0"/>
        <v>2014</v>
      </c>
      <c r="B39" s="22">
        <v>0.41319252000000001</v>
      </c>
      <c r="C39" s="22">
        <v>0.55456488999999998</v>
      </c>
      <c r="D39" s="22">
        <v>0.46962419</v>
      </c>
      <c r="E39" s="22">
        <v>0.45666486000000001</v>
      </c>
      <c r="F39" s="22">
        <v>0.33697167038917542</v>
      </c>
    </row>
    <row r="40" spans="1:6" ht="15.6" x14ac:dyDescent="0.3">
      <c r="A40" s="1">
        <f t="shared" si="0"/>
        <v>2015</v>
      </c>
      <c r="B40" s="22">
        <v>0.41422612000000003</v>
      </c>
      <c r="C40" s="22">
        <v>0.55456488999999998</v>
      </c>
      <c r="D40" s="22">
        <v>0.46962419999999999</v>
      </c>
      <c r="E40" s="22">
        <v>0.45513779999999998</v>
      </c>
      <c r="F40" s="22">
        <v>0.33942344784736633</v>
      </c>
    </row>
    <row r="41" spans="1:6" ht="15.6" x14ac:dyDescent="0.3">
      <c r="A41" s="1">
        <f t="shared" si="0"/>
        <v>2016</v>
      </c>
      <c r="B41" s="22">
        <v>0.41422614000000002</v>
      </c>
      <c r="C41" s="22">
        <v>0.55456488999999998</v>
      </c>
      <c r="D41" s="22">
        <v>0.46962419999999999</v>
      </c>
      <c r="E41" s="22">
        <v>0.45513779999999998</v>
      </c>
      <c r="F41" s="22">
        <v>0.33812814950942993</v>
      </c>
    </row>
    <row r="42" spans="1:6" ht="15.6" x14ac:dyDescent="0.3">
      <c r="A42" s="1">
        <f t="shared" si="0"/>
        <v>2017</v>
      </c>
      <c r="B42" s="22">
        <v>0.42422614000000003</v>
      </c>
      <c r="C42" s="22">
        <v>0.55956488999999998</v>
      </c>
      <c r="D42" s="22">
        <v>0.4796242</v>
      </c>
      <c r="E42" s="22">
        <v>0.46513779999999999</v>
      </c>
      <c r="F42" s="22">
        <v>0.33828935027122498</v>
      </c>
    </row>
    <row r="43" spans="1:6" ht="15.6" x14ac:dyDescent="0.3">
      <c r="A43" s="1">
        <f t="shared" si="0"/>
        <v>2018</v>
      </c>
      <c r="B43" s="22">
        <v>0.41422614000000002</v>
      </c>
      <c r="C43" s="22">
        <v>0.55456488999999998</v>
      </c>
      <c r="D43" s="22">
        <v>0.4796242</v>
      </c>
      <c r="E43" s="22">
        <v>0.45513779999999998</v>
      </c>
      <c r="F43" s="22">
        <f>AVERAGE(F40:F42)</f>
        <v>0.33861364920934039</v>
      </c>
    </row>
    <row r="45" spans="1:6" ht="15.6" x14ac:dyDescent="0.3">
      <c r="A45" s="2" t="s">
        <v>18</v>
      </c>
    </row>
    <row r="46" spans="1:6" ht="15.6" x14ac:dyDescent="0.3">
      <c r="A46" s="1" t="s">
        <v>118</v>
      </c>
    </row>
    <row r="47" spans="1:6" ht="15.6" x14ac:dyDescent="0.3">
      <c r="A47" s="1" t="s">
        <v>52</v>
      </c>
    </row>
    <row r="48" spans="1:6" ht="15.6" x14ac:dyDescent="0.3">
      <c r="A48" s="1" t="s">
        <v>119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K12"/>
  <sheetViews>
    <sheetView workbookViewId="0"/>
  </sheetViews>
  <sheetFormatPr baseColWidth="10" defaultRowHeight="14.4" x14ac:dyDescent="0.3"/>
  <cols>
    <col min="1" max="8" width="13.77734375" customWidth="1"/>
    <col min="9" max="9" width="14.33203125" customWidth="1"/>
    <col min="10" max="10" width="16.6640625" customWidth="1"/>
  </cols>
  <sheetData>
    <row r="1" spans="1:11" ht="15.6" x14ac:dyDescent="0.3">
      <c r="A1" s="2" t="s">
        <v>28</v>
      </c>
      <c r="B1" s="1"/>
      <c r="C1" s="1"/>
      <c r="D1" s="1"/>
      <c r="E1" s="1"/>
      <c r="F1" s="1"/>
      <c r="G1" s="1"/>
      <c r="H1" s="1"/>
      <c r="I1" s="1"/>
      <c r="J1" s="1"/>
      <c r="K1" s="1"/>
    </row>
    <row r="2" spans="1:11" ht="16.2" thickBot="1" x14ac:dyDescent="0.35">
      <c r="A2" s="1" t="s">
        <v>0</v>
      </c>
      <c r="B2" s="1"/>
      <c r="C2" s="1"/>
      <c r="D2" s="1"/>
      <c r="E2" s="1"/>
      <c r="F2" s="1"/>
      <c r="G2" s="1"/>
      <c r="H2" s="1"/>
      <c r="I2" s="1"/>
      <c r="J2" s="1"/>
      <c r="K2" s="1"/>
    </row>
    <row r="3" spans="1:11" ht="16.2" thickTop="1" x14ac:dyDescent="0.3">
      <c r="A3" s="17" t="s">
        <v>19</v>
      </c>
      <c r="B3" s="16"/>
      <c r="C3" s="16"/>
      <c r="D3" s="16"/>
      <c r="E3" s="16"/>
      <c r="F3" s="16"/>
      <c r="G3" s="16"/>
      <c r="H3" s="15"/>
      <c r="I3" s="1"/>
    </row>
    <row r="4" spans="1:11" ht="15.6" x14ac:dyDescent="0.3">
      <c r="A4" s="18" t="s">
        <v>20</v>
      </c>
      <c r="B4" s="19" t="s">
        <v>133</v>
      </c>
      <c r="C4" s="19" t="s">
        <v>134</v>
      </c>
      <c r="D4" s="10" t="s">
        <v>135</v>
      </c>
      <c r="E4" s="20" t="s">
        <v>136</v>
      </c>
      <c r="F4" s="19" t="s">
        <v>137</v>
      </c>
      <c r="G4" s="10" t="s">
        <v>138</v>
      </c>
      <c r="H4" s="21" t="s">
        <v>139</v>
      </c>
      <c r="I4" s="11"/>
    </row>
    <row r="5" spans="1:11" ht="16.2" thickBot="1" x14ac:dyDescent="0.35">
      <c r="A5" s="14">
        <v>0.33861364920934039</v>
      </c>
      <c r="B5" s="13">
        <v>0.41422614000000002</v>
      </c>
      <c r="C5" s="13">
        <v>0.46213779999999999</v>
      </c>
      <c r="D5" s="13">
        <v>0.48</v>
      </c>
      <c r="E5" s="13">
        <v>0.54449999999999998</v>
      </c>
      <c r="F5" s="13">
        <v>0.55456488999999998</v>
      </c>
      <c r="G5" s="13">
        <v>0.55931132483329205</v>
      </c>
      <c r="H5" s="12">
        <v>0.64</v>
      </c>
    </row>
    <row r="6" spans="1:11" ht="16.2" thickTop="1" x14ac:dyDescent="0.3">
      <c r="B6" s="1"/>
      <c r="C6" s="1"/>
      <c r="D6" s="1"/>
      <c r="E6" s="1"/>
      <c r="F6" s="1"/>
      <c r="G6" s="1"/>
      <c r="H6" s="1"/>
      <c r="I6" s="1"/>
      <c r="J6" s="1"/>
      <c r="K6" s="1"/>
    </row>
    <row r="7" spans="1:11" ht="15.6" x14ac:dyDescent="0.3">
      <c r="A7" s="2" t="s">
        <v>18</v>
      </c>
      <c r="B7" s="1"/>
      <c r="C7" s="1"/>
      <c r="D7" s="1"/>
      <c r="E7" s="1"/>
      <c r="F7" s="1"/>
      <c r="G7" s="1"/>
      <c r="H7" s="1"/>
      <c r="I7" s="1"/>
      <c r="J7" s="1"/>
      <c r="K7" s="1"/>
    </row>
    <row r="8" spans="1:11" ht="15.6" x14ac:dyDescent="0.3">
      <c r="A8" s="1" t="s">
        <v>25</v>
      </c>
    </row>
    <row r="9" spans="1:11" ht="15.6" x14ac:dyDescent="0.3">
      <c r="A9" s="1" t="s">
        <v>53</v>
      </c>
    </row>
    <row r="10" spans="1:11" ht="15.6" x14ac:dyDescent="0.3">
      <c r="A10" s="1" t="s">
        <v>29</v>
      </c>
    </row>
    <row r="11" spans="1:11" ht="15.6" x14ac:dyDescent="0.3">
      <c r="A11" s="1" t="s">
        <v>121</v>
      </c>
    </row>
    <row r="12" spans="1:11" ht="15.6" x14ac:dyDescent="0.3">
      <c r="A12" s="1" t="s">
        <v>27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2"/>
  <sheetViews>
    <sheetView workbookViewId="0"/>
  </sheetViews>
  <sheetFormatPr baseColWidth="10" defaultRowHeight="15.6" x14ac:dyDescent="0.3"/>
  <cols>
    <col min="1" max="1" width="14.77734375" style="24" bestFit="1" customWidth="1"/>
    <col min="2" max="2" width="25.33203125" style="24" bestFit="1" customWidth="1"/>
    <col min="3" max="16384" width="11.5546875" style="24"/>
  </cols>
  <sheetData>
    <row r="1" spans="1:2" x14ac:dyDescent="0.3">
      <c r="A1" s="23" t="s">
        <v>37</v>
      </c>
    </row>
    <row r="2" spans="1:2" x14ac:dyDescent="0.3">
      <c r="A2" s="1" t="s">
        <v>0</v>
      </c>
    </row>
    <row r="3" spans="1:2" x14ac:dyDescent="0.3">
      <c r="A3" s="26" t="s">
        <v>34</v>
      </c>
    </row>
    <row r="4" spans="1:2" x14ac:dyDescent="0.3">
      <c r="A4" s="26"/>
    </row>
    <row r="5" spans="1:2" x14ac:dyDescent="0.3">
      <c r="A5" s="25" t="s">
        <v>32</v>
      </c>
      <c r="B5" s="25" t="s">
        <v>33</v>
      </c>
    </row>
    <row r="6" spans="1:2" x14ac:dyDescent="0.3">
      <c r="A6" s="25">
        <v>10</v>
      </c>
      <c r="B6" s="27">
        <v>0.7644514395928711</v>
      </c>
    </row>
    <row r="7" spans="1:2" x14ac:dyDescent="0.3">
      <c r="A7" s="25">
        <v>11</v>
      </c>
      <c r="B7" s="27">
        <v>0.8147684815662225</v>
      </c>
    </row>
    <row r="8" spans="1:2" x14ac:dyDescent="0.3">
      <c r="A8" s="25">
        <v>12</v>
      </c>
      <c r="B8" s="27">
        <v>0.86289805042813295</v>
      </c>
    </row>
    <row r="9" spans="1:2" x14ac:dyDescent="0.3">
      <c r="A9" s="25">
        <v>13</v>
      </c>
      <c r="B9" s="27">
        <v>0.90471479065818228</v>
      </c>
    </row>
    <row r="10" spans="1:2" x14ac:dyDescent="0.3">
      <c r="A10" s="25">
        <v>14</v>
      </c>
      <c r="B10" s="27">
        <v>0.94416717719647225</v>
      </c>
    </row>
    <row r="11" spans="1:2" x14ac:dyDescent="0.3">
      <c r="A11" s="25">
        <v>15</v>
      </c>
      <c r="B11" s="27">
        <v>0.97762582516743179</v>
      </c>
    </row>
    <row r="12" spans="1:2" x14ac:dyDescent="0.3">
      <c r="A12" s="25">
        <v>16</v>
      </c>
      <c r="B12" s="27">
        <v>1.0120513707868672</v>
      </c>
    </row>
    <row r="13" spans="1:2" x14ac:dyDescent="0.3">
      <c r="A13" s="25">
        <v>17</v>
      </c>
      <c r="B13" s="27">
        <v>1.0465677150704751</v>
      </c>
    </row>
    <row r="14" spans="1:2" x14ac:dyDescent="0.3">
      <c r="A14" s="25">
        <v>18</v>
      </c>
      <c r="B14" s="27">
        <v>1.0818483459303809</v>
      </c>
    </row>
    <row r="15" spans="1:2" x14ac:dyDescent="0.3">
      <c r="A15" s="25">
        <v>19</v>
      </c>
      <c r="B15" s="27">
        <v>1.1198973312107725</v>
      </c>
    </row>
    <row r="16" spans="1:2" x14ac:dyDescent="0.3">
      <c r="A16" s="25">
        <v>20</v>
      </c>
      <c r="B16" s="27">
        <v>1.1492734331924443</v>
      </c>
    </row>
    <row r="17" spans="1:2" x14ac:dyDescent="0.3">
      <c r="A17" s="25">
        <v>21</v>
      </c>
      <c r="B17" s="27">
        <v>1.1731333671979707</v>
      </c>
    </row>
    <row r="18" spans="1:2" x14ac:dyDescent="0.3">
      <c r="A18" s="25">
        <v>22</v>
      </c>
      <c r="B18" s="27">
        <v>1.1903151671299537</v>
      </c>
    </row>
    <row r="19" spans="1:2" x14ac:dyDescent="0.3">
      <c r="A19" s="25">
        <v>23</v>
      </c>
      <c r="B19" s="27">
        <v>1.1918091306953058</v>
      </c>
    </row>
    <row r="20" spans="1:2" x14ac:dyDescent="0.3">
      <c r="A20" s="25">
        <v>24</v>
      </c>
      <c r="B20" s="27">
        <v>1.1947807799067678</v>
      </c>
    </row>
    <row r="21" spans="1:2" x14ac:dyDescent="0.3">
      <c r="A21" s="25">
        <v>25</v>
      </c>
      <c r="B21" s="27">
        <v>1.1996011086351015</v>
      </c>
    </row>
    <row r="22" spans="1:2" x14ac:dyDescent="0.3">
      <c r="A22" s="25">
        <v>26</v>
      </c>
      <c r="B22" s="27">
        <v>1.1962689831708502</v>
      </c>
    </row>
    <row r="23" spans="1:2" x14ac:dyDescent="0.3">
      <c r="A23" s="25">
        <v>27</v>
      </c>
      <c r="B23" s="27">
        <v>1.1792004875509352</v>
      </c>
    </row>
    <row r="24" spans="1:2" x14ac:dyDescent="0.3">
      <c r="A24" s="25">
        <v>28</v>
      </c>
      <c r="B24" s="27">
        <v>1.1679182431115287</v>
      </c>
    </row>
    <row r="25" spans="1:2" x14ac:dyDescent="0.3">
      <c r="A25" s="25">
        <v>29</v>
      </c>
      <c r="B25" s="27">
        <v>1.1648097680549998</v>
      </c>
    </row>
    <row r="26" spans="1:2" x14ac:dyDescent="0.3">
      <c r="A26" s="25">
        <v>30</v>
      </c>
      <c r="B26" s="27">
        <v>1.1585479524919111</v>
      </c>
    </row>
    <row r="27" spans="1:2" x14ac:dyDescent="0.3">
      <c r="A27" s="25">
        <v>31</v>
      </c>
      <c r="B27" s="27">
        <v>1.1527285100654296</v>
      </c>
    </row>
    <row r="28" spans="1:2" x14ac:dyDescent="0.3">
      <c r="A28" s="25">
        <v>32</v>
      </c>
      <c r="B28" s="27">
        <v>1.1483556618282222</v>
      </c>
    </row>
    <row r="29" spans="1:2" x14ac:dyDescent="0.3">
      <c r="A29" s="25">
        <v>33</v>
      </c>
      <c r="B29" s="27">
        <v>1.142348251574838</v>
      </c>
    </row>
    <row r="30" spans="1:2" x14ac:dyDescent="0.3">
      <c r="A30" s="25">
        <v>34</v>
      </c>
      <c r="B30" s="27">
        <v>1.1310689698093188</v>
      </c>
    </row>
    <row r="31" spans="1:2" x14ac:dyDescent="0.3">
      <c r="A31" s="25">
        <v>35</v>
      </c>
      <c r="B31" s="27">
        <v>1.1161187091535332</v>
      </c>
    </row>
    <row r="32" spans="1:2" x14ac:dyDescent="0.3">
      <c r="A32" s="25">
        <v>36</v>
      </c>
      <c r="B32" s="27">
        <v>1.0959242493406296</v>
      </c>
    </row>
    <row r="33" spans="1:2" x14ac:dyDescent="0.3">
      <c r="A33" s="25">
        <v>37</v>
      </c>
      <c r="B33" s="27">
        <v>1.0727805957403669</v>
      </c>
    </row>
    <row r="34" spans="1:2" x14ac:dyDescent="0.3">
      <c r="A34" s="25">
        <v>38</v>
      </c>
      <c r="B34" s="27">
        <v>1.0476619458526766</v>
      </c>
    </row>
    <row r="35" spans="1:2" x14ac:dyDescent="0.3">
      <c r="A35" s="25">
        <v>39</v>
      </c>
      <c r="B35" s="27">
        <v>1.0177690473293048</v>
      </c>
    </row>
    <row r="36" spans="1:2" x14ac:dyDescent="0.3">
      <c r="A36" s="25">
        <v>40</v>
      </c>
      <c r="B36" s="27">
        <v>0.98194734655223348</v>
      </c>
    </row>
    <row r="37" spans="1:2" x14ac:dyDescent="0.3">
      <c r="A37" s="25">
        <v>41</v>
      </c>
      <c r="B37" s="27">
        <v>0.95397283032315783</v>
      </c>
    </row>
    <row r="38" spans="1:2" x14ac:dyDescent="0.3">
      <c r="A38" s="25">
        <v>42</v>
      </c>
      <c r="B38" s="27">
        <v>0.92073610792286043</v>
      </c>
    </row>
    <row r="39" spans="1:2" x14ac:dyDescent="0.3">
      <c r="A39" s="25">
        <v>43</v>
      </c>
      <c r="B39" s="27">
        <v>0.8816179402021862</v>
      </c>
    </row>
    <row r="40" spans="1:2" x14ac:dyDescent="0.3">
      <c r="A40" s="25">
        <v>44</v>
      </c>
      <c r="B40" s="27">
        <v>0.83489791352435094</v>
      </c>
    </row>
    <row r="41" spans="1:2" x14ac:dyDescent="0.3">
      <c r="A41" s="25">
        <v>45</v>
      </c>
      <c r="B41" s="27">
        <v>0.78305616255774979</v>
      </c>
    </row>
    <row r="42" spans="1:2" x14ac:dyDescent="0.3">
      <c r="A42" s="25">
        <v>46</v>
      </c>
      <c r="B42" s="27">
        <v>0.74163472613576042</v>
      </c>
    </row>
    <row r="43" spans="1:2" x14ac:dyDescent="0.3">
      <c r="A43" s="25">
        <v>47</v>
      </c>
      <c r="B43" s="27">
        <v>0.69951067969818015</v>
      </c>
    </row>
    <row r="44" spans="1:2" x14ac:dyDescent="0.3">
      <c r="A44" s="25">
        <v>48</v>
      </c>
      <c r="B44" s="27">
        <v>0.66245217379580457</v>
      </c>
    </row>
    <row r="45" spans="1:2" x14ac:dyDescent="0.3">
      <c r="A45" s="25">
        <v>49</v>
      </c>
      <c r="B45" s="27">
        <v>0.6382714756090867</v>
      </c>
    </row>
    <row r="46" spans="1:2" x14ac:dyDescent="0.3">
      <c r="A46" s="25">
        <v>50</v>
      </c>
      <c r="B46" s="27">
        <v>0.62043682084763374</v>
      </c>
    </row>
    <row r="47" spans="1:2" x14ac:dyDescent="0.3">
      <c r="A47" s="25">
        <v>51</v>
      </c>
      <c r="B47" s="27">
        <v>0.60628955374483451</v>
      </c>
    </row>
    <row r="48" spans="1:2" x14ac:dyDescent="0.3">
      <c r="A48" s="25">
        <v>52</v>
      </c>
      <c r="B48" s="27">
        <v>0.58954088774445834</v>
      </c>
    </row>
    <row r="49" spans="1:2" x14ac:dyDescent="0.3">
      <c r="A49" s="25">
        <v>53</v>
      </c>
      <c r="B49" s="27">
        <v>0.57535097219852793</v>
      </c>
    </row>
    <row r="50" spans="1:2" x14ac:dyDescent="0.3">
      <c r="A50" s="25">
        <v>54</v>
      </c>
      <c r="B50" s="27">
        <v>0.55917094967422343</v>
      </c>
    </row>
    <row r="51" spans="1:2" x14ac:dyDescent="0.3">
      <c r="A51" s="25">
        <v>55</v>
      </c>
      <c r="B51" s="27">
        <v>0.54387907917273315</v>
      </c>
    </row>
    <row r="52" spans="1:2" x14ac:dyDescent="0.3">
      <c r="A52" s="25">
        <v>56</v>
      </c>
      <c r="B52" s="27">
        <v>0.5321087932421249</v>
      </c>
    </row>
    <row r="53" spans="1:2" x14ac:dyDescent="0.3">
      <c r="A53" s="25">
        <v>57</v>
      </c>
      <c r="B53" s="27">
        <v>0.52383803484903269</v>
      </c>
    </row>
    <row r="54" spans="1:2" x14ac:dyDescent="0.3">
      <c r="A54" s="25">
        <v>58</v>
      </c>
      <c r="B54" s="27">
        <v>0.51421861471346919</v>
      </c>
    </row>
    <row r="55" spans="1:2" x14ac:dyDescent="0.3">
      <c r="A55" s="25">
        <v>59</v>
      </c>
      <c r="B55" s="27">
        <v>0.50025600600265252</v>
      </c>
    </row>
    <row r="56" spans="1:2" x14ac:dyDescent="0.3">
      <c r="A56" s="25">
        <v>60</v>
      </c>
      <c r="B56" s="27">
        <v>0.48768688018782103</v>
      </c>
    </row>
    <row r="57" spans="1:2" x14ac:dyDescent="0.3">
      <c r="A57" s="25">
        <v>61</v>
      </c>
      <c r="B57" s="27">
        <v>0.47117226827761238</v>
      </c>
    </row>
    <row r="58" spans="1:2" x14ac:dyDescent="0.3">
      <c r="A58" s="25">
        <v>62</v>
      </c>
      <c r="B58" s="27">
        <v>0.45803730882724347</v>
      </c>
    </row>
    <row r="59" spans="1:2" x14ac:dyDescent="0.3">
      <c r="A59" s="25">
        <v>63</v>
      </c>
      <c r="B59" s="27">
        <v>0.44685103361277351</v>
      </c>
    </row>
    <row r="60" spans="1:2" x14ac:dyDescent="0.3">
      <c r="A60" s="25">
        <v>64</v>
      </c>
      <c r="B60" s="27">
        <v>0.43505706629599361</v>
      </c>
    </row>
    <row r="61" spans="1:2" x14ac:dyDescent="0.3">
      <c r="A61" s="25">
        <v>65</v>
      </c>
      <c r="B61" s="27">
        <v>0.42692391237415805</v>
      </c>
    </row>
    <row r="62" spans="1:2" x14ac:dyDescent="0.3">
      <c r="A62" s="25">
        <v>66</v>
      </c>
      <c r="B62" s="27">
        <v>0.42169339250314697</v>
      </c>
    </row>
    <row r="63" spans="1:2" x14ac:dyDescent="0.3">
      <c r="A63" s="25">
        <v>67</v>
      </c>
      <c r="B63" s="27">
        <v>0.42174206731125075</v>
      </c>
    </row>
    <row r="64" spans="1:2" x14ac:dyDescent="0.3">
      <c r="A64" s="25">
        <v>68</v>
      </c>
      <c r="B64" s="27">
        <v>0.42132807852132542</v>
      </c>
    </row>
    <row r="65" spans="1:2" x14ac:dyDescent="0.3">
      <c r="A65" s="25">
        <v>69</v>
      </c>
      <c r="B65" s="27">
        <v>0.41881109781022607</v>
      </c>
    </row>
    <row r="66" spans="1:2" x14ac:dyDescent="0.3">
      <c r="A66" s="25">
        <v>70</v>
      </c>
      <c r="B66" s="27">
        <v>0.4136917968379466</v>
      </c>
    </row>
    <row r="67" spans="1:2" x14ac:dyDescent="0.3">
      <c r="A67" s="25">
        <v>71</v>
      </c>
      <c r="B67" s="27">
        <v>0.40827778405057003</v>
      </c>
    </row>
    <row r="68" spans="1:2" x14ac:dyDescent="0.3">
      <c r="A68" s="25">
        <v>72</v>
      </c>
      <c r="B68" s="27">
        <v>0.40274994331980662</v>
      </c>
    </row>
    <row r="69" spans="1:2" x14ac:dyDescent="0.3">
      <c r="A69" s="25">
        <v>73</v>
      </c>
      <c r="B69" s="27">
        <v>0.39840995319406419</v>
      </c>
    </row>
    <row r="70" spans="1:2" x14ac:dyDescent="0.3">
      <c r="A70" s="25">
        <v>74</v>
      </c>
      <c r="B70" s="27">
        <v>0.39732724165351585</v>
      </c>
    </row>
    <row r="71" spans="1:2" x14ac:dyDescent="0.3">
      <c r="A71" s="25">
        <v>75</v>
      </c>
      <c r="B71" s="27">
        <v>0.39727282173059841</v>
      </c>
    </row>
    <row r="72" spans="1:2" x14ac:dyDescent="0.3">
      <c r="A72" s="25">
        <v>76</v>
      </c>
      <c r="B72" s="27">
        <v>0.39766706482279346</v>
      </c>
    </row>
    <row r="73" spans="1:2" x14ac:dyDescent="0.3">
      <c r="A73" s="25">
        <v>77</v>
      </c>
      <c r="B73" s="27">
        <v>0.39786066371762385</v>
      </c>
    </row>
    <row r="74" spans="1:2" x14ac:dyDescent="0.3">
      <c r="A74" s="25">
        <v>78</v>
      </c>
      <c r="B74" s="27">
        <v>0.39931725732087775</v>
      </c>
    </row>
    <row r="75" spans="1:2" x14ac:dyDescent="0.3">
      <c r="A75" s="25">
        <v>79</v>
      </c>
      <c r="B75" s="27">
        <v>0.40233321848662101</v>
      </c>
    </row>
    <row r="76" spans="1:2" x14ac:dyDescent="0.3">
      <c r="A76" s="25">
        <v>80</v>
      </c>
      <c r="B76" s="27">
        <v>0.40827658704146086</v>
      </c>
    </row>
    <row r="77" spans="1:2" x14ac:dyDescent="0.3">
      <c r="A77" s="25">
        <v>81</v>
      </c>
      <c r="B77" s="27">
        <v>0.41279743510816647</v>
      </c>
    </row>
    <row r="78" spans="1:2" x14ac:dyDescent="0.3">
      <c r="A78" s="25">
        <v>82</v>
      </c>
      <c r="B78" s="27">
        <v>0.41665475899425741</v>
      </c>
    </row>
    <row r="79" spans="1:2" x14ac:dyDescent="0.3">
      <c r="A79" s="25">
        <v>83</v>
      </c>
      <c r="B79" s="27">
        <v>0.41656330844844569</v>
      </c>
    </row>
    <row r="80" spans="1:2" x14ac:dyDescent="0.3">
      <c r="A80" s="25">
        <v>84</v>
      </c>
      <c r="B80" s="27">
        <v>0.41782426985390458</v>
      </c>
    </row>
    <row r="81" spans="1:2" x14ac:dyDescent="0.3">
      <c r="A81" s="25">
        <v>85</v>
      </c>
      <c r="B81" s="27">
        <v>0.41880693295357768</v>
      </c>
    </row>
    <row r="82" spans="1:2" x14ac:dyDescent="0.3">
      <c r="A82" s="25">
        <v>86</v>
      </c>
      <c r="B82" s="27">
        <v>0.41749101124476473</v>
      </c>
    </row>
    <row r="83" spans="1:2" x14ac:dyDescent="0.3">
      <c r="A83" s="25">
        <v>87</v>
      </c>
      <c r="B83" s="27">
        <v>0.41715700594627869</v>
      </c>
    </row>
    <row r="84" spans="1:2" x14ac:dyDescent="0.3">
      <c r="A84" s="25">
        <v>88</v>
      </c>
      <c r="B84" s="27">
        <v>0.41620151013015172</v>
      </c>
    </row>
    <row r="85" spans="1:2" x14ac:dyDescent="0.3">
      <c r="A85" s="25">
        <v>89</v>
      </c>
      <c r="B85" s="27">
        <v>0.41839366129888395</v>
      </c>
    </row>
    <row r="86" spans="1:2" x14ac:dyDescent="0.3">
      <c r="A86" s="25">
        <v>90</v>
      </c>
      <c r="B86" s="27">
        <v>0.42543974563302051</v>
      </c>
    </row>
    <row r="87" spans="1:2" x14ac:dyDescent="0.3">
      <c r="A87" s="25">
        <v>91</v>
      </c>
      <c r="B87" s="27">
        <v>0.44064994480784625</v>
      </c>
    </row>
    <row r="88" spans="1:2" x14ac:dyDescent="0.3">
      <c r="A88" s="25">
        <v>92</v>
      </c>
      <c r="B88" s="27">
        <v>0.45879222863063535</v>
      </c>
    </row>
    <row r="89" spans="1:2" x14ac:dyDescent="0.3">
      <c r="A89" s="25">
        <v>93</v>
      </c>
      <c r="B89" s="27">
        <v>0.4762400915876816</v>
      </c>
    </row>
    <row r="90" spans="1:2" x14ac:dyDescent="0.3">
      <c r="A90" s="25">
        <v>94</v>
      </c>
      <c r="B90" s="27">
        <v>0.48872778050599647</v>
      </c>
    </row>
    <row r="91" spans="1:2" x14ac:dyDescent="0.3">
      <c r="A91" s="25">
        <v>95</v>
      </c>
      <c r="B91" s="27">
        <v>0.50520867336433284</v>
      </c>
    </row>
    <row r="92" spans="1:2" x14ac:dyDescent="0.3">
      <c r="A92" s="25">
        <v>96</v>
      </c>
      <c r="B92" s="27">
        <v>0.57188421330628769</v>
      </c>
    </row>
    <row r="93" spans="1:2" x14ac:dyDescent="0.3">
      <c r="A93" s="25">
        <v>97</v>
      </c>
      <c r="B93" s="27">
        <v>0.61871538347327726</v>
      </c>
    </row>
    <row r="94" spans="1:2" x14ac:dyDescent="0.3">
      <c r="A94" s="25">
        <v>98</v>
      </c>
      <c r="B94" s="27">
        <v>0.68139003356837291</v>
      </c>
    </row>
    <row r="95" spans="1:2" x14ac:dyDescent="0.3">
      <c r="A95" s="25">
        <v>99</v>
      </c>
      <c r="B95" s="27">
        <v>0.73530373947052363</v>
      </c>
    </row>
    <row r="96" spans="1:2" x14ac:dyDescent="0.3">
      <c r="A96" s="25">
        <v>99</v>
      </c>
      <c r="B96" s="27">
        <v>0.73979203765533808</v>
      </c>
    </row>
    <row r="97" spans="1:2" x14ac:dyDescent="0.3">
      <c r="A97" s="25">
        <v>99.2</v>
      </c>
      <c r="B97" s="27">
        <v>0.75302965575189762</v>
      </c>
    </row>
    <row r="98" spans="1:2" x14ac:dyDescent="0.3">
      <c r="A98" s="25">
        <v>99.3</v>
      </c>
      <c r="B98" s="27">
        <v>0.77395759348130899</v>
      </c>
    </row>
    <row r="99" spans="1:2" x14ac:dyDescent="0.3">
      <c r="A99" s="25">
        <v>99.4</v>
      </c>
      <c r="B99" s="27">
        <v>0.80415078122944028</v>
      </c>
    </row>
    <row r="100" spans="1:2" x14ac:dyDescent="0.3">
      <c r="A100" s="25">
        <v>99.5</v>
      </c>
      <c r="B100" s="27">
        <v>0.8287239897602876</v>
      </c>
    </row>
    <row r="101" spans="1:2" x14ac:dyDescent="0.3">
      <c r="A101" s="25">
        <v>99.6</v>
      </c>
      <c r="B101" s="27">
        <v>0.84863896706072994</v>
      </c>
    </row>
    <row r="102" spans="1:2" x14ac:dyDescent="0.3">
      <c r="A102" s="25">
        <v>99.7</v>
      </c>
      <c r="B102" s="27">
        <v>0.8774052158874468</v>
      </c>
    </row>
    <row r="103" spans="1:2" x14ac:dyDescent="0.3">
      <c r="A103" s="25">
        <v>99.8</v>
      </c>
      <c r="B103" s="27">
        <v>0.88750567274866943</v>
      </c>
    </row>
    <row r="104" spans="1:2" x14ac:dyDescent="0.3">
      <c r="A104" s="25">
        <v>99.9</v>
      </c>
      <c r="B104" s="27">
        <v>0.88769923494134584</v>
      </c>
    </row>
    <row r="105" spans="1:2" x14ac:dyDescent="0.3">
      <c r="A105" s="25">
        <v>99.9</v>
      </c>
      <c r="B105" s="27">
        <v>0.88964326497821244</v>
      </c>
    </row>
    <row r="106" spans="1:2" x14ac:dyDescent="0.3">
      <c r="A106" s="25">
        <v>99.9</v>
      </c>
      <c r="B106" s="27">
        <v>0.89629617984299903</v>
      </c>
    </row>
    <row r="107" spans="1:2" x14ac:dyDescent="0.3">
      <c r="A107" s="25">
        <v>99.93</v>
      </c>
      <c r="B107" s="27">
        <v>0.90627527352545245</v>
      </c>
    </row>
    <row r="108" spans="1:2" x14ac:dyDescent="0.3">
      <c r="A108" s="25">
        <v>99.94</v>
      </c>
      <c r="B108" s="27">
        <v>0.92175313934963032</v>
      </c>
    </row>
    <row r="109" spans="1:2" x14ac:dyDescent="0.3">
      <c r="A109" s="25">
        <v>99.95</v>
      </c>
      <c r="B109" s="27">
        <v>0.95302311079612034</v>
      </c>
    </row>
    <row r="110" spans="1:2" x14ac:dyDescent="0.3">
      <c r="A110" s="25">
        <v>99.96</v>
      </c>
      <c r="B110" s="27">
        <v>1.0107744739523803</v>
      </c>
    </row>
    <row r="111" spans="1:2" x14ac:dyDescent="0.3">
      <c r="A111" s="25">
        <v>99.97</v>
      </c>
      <c r="B111" s="27">
        <v>1.078738694948822</v>
      </c>
    </row>
    <row r="112" spans="1:2" x14ac:dyDescent="0.3">
      <c r="A112" s="25">
        <v>99.98</v>
      </c>
      <c r="B112" s="27">
        <v>1.2323683597051596</v>
      </c>
    </row>
    <row r="113" spans="1:2" x14ac:dyDescent="0.3">
      <c r="A113" s="25">
        <v>99.99</v>
      </c>
      <c r="B113" s="27">
        <v>1.3305103543753716</v>
      </c>
    </row>
    <row r="114" spans="1:2" x14ac:dyDescent="0.3">
      <c r="A114" s="25">
        <v>99.99</v>
      </c>
      <c r="B114" s="27">
        <v>1.3597469924025043</v>
      </c>
    </row>
    <row r="115" spans="1:2" x14ac:dyDescent="0.3">
      <c r="A115" s="25">
        <v>99.99</v>
      </c>
      <c r="B115" s="27">
        <v>1.3781368122090865</v>
      </c>
    </row>
    <row r="116" spans="1:2" x14ac:dyDescent="0.3">
      <c r="A116" s="25">
        <v>99.99</v>
      </c>
      <c r="B116" s="27">
        <v>1.4092299797865715</v>
      </c>
    </row>
    <row r="117" spans="1:2" x14ac:dyDescent="0.3">
      <c r="A117" s="25">
        <v>99.994</v>
      </c>
      <c r="B117" s="27">
        <v>1.435874506208034</v>
      </c>
    </row>
    <row r="118" spans="1:2" x14ac:dyDescent="0.3">
      <c r="A118" s="25">
        <v>99.995000000000005</v>
      </c>
      <c r="B118" s="27">
        <v>1.5067924102968291</v>
      </c>
    </row>
    <row r="119" spans="1:2" x14ac:dyDescent="0.3">
      <c r="A119" s="25">
        <v>99.995999999999995</v>
      </c>
      <c r="B119" s="27">
        <v>1.5981668862159222</v>
      </c>
    </row>
    <row r="120" spans="1:2" x14ac:dyDescent="0.3">
      <c r="A120" s="25">
        <v>99.997</v>
      </c>
      <c r="B120" s="27">
        <v>1.5986122455061262</v>
      </c>
    </row>
    <row r="121" spans="1:2" x14ac:dyDescent="0.3">
      <c r="A121" s="25">
        <v>99.998000000000005</v>
      </c>
      <c r="B121" s="27">
        <v>1.6599032928603499</v>
      </c>
    </row>
    <row r="122" spans="1:2" x14ac:dyDescent="0.3">
      <c r="A122" s="25">
        <v>99.998999999999995</v>
      </c>
      <c r="B122" s="27">
        <v>2.3540705269992541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32"/>
  <sheetViews>
    <sheetView workbookViewId="0">
      <pane xSplit="1" ySplit="5" topLeftCell="B6" activePane="bottomRight" state="frozen"/>
      <selection activeCell="C67" sqref="C67"/>
      <selection pane="topRight" activeCell="C67" sqref="C67"/>
      <selection pane="bottomLeft" activeCell="C67" sqref="C67"/>
      <selection pane="bottomRight"/>
    </sheetView>
  </sheetViews>
  <sheetFormatPr baseColWidth="10" defaultRowHeight="13.2" x14ac:dyDescent="0.25"/>
  <cols>
    <col min="1" max="2" width="12.77734375" style="120" customWidth="1"/>
    <col min="3" max="3" width="13.21875" style="120" customWidth="1"/>
    <col min="4" max="22" width="12.77734375" style="120" customWidth="1"/>
    <col min="23" max="16384" width="11.5546875" style="120"/>
  </cols>
  <sheetData>
    <row r="1" spans="1:22" ht="15.6" x14ac:dyDescent="0.3">
      <c r="A1" s="2" t="s">
        <v>117</v>
      </c>
    </row>
    <row r="2" spans="1:22" ht="15" x14ac:dyDescent="0.25">
      <c r="A2" s="1" t="s">
        <v>0</v>
      </c>
    </row>
    <row r="3" spans="1:22" ht="15.6" thickBot="1" x14ac:dyDescent="0.3">
      <c r="A3" s="121"/>
      <c r="B3" s="121"/>
      <c r="C3" s="121"/>
      <c r="D3" s="121"/>
      <c r="E3" s="121"/>
      <c r="F3" s="121"/>
      <c r="G3" s="121"/>
      <c r="H3" s="121"/>
      <c r="I3" s="121"/>
      <c r="J3" s="121"/>
      <c r="K3" s="121"/>
      <c r="L3" s="121"/>
      <c r="M3" s="121"/>
      <c r="N3" s="121"/>
      <c r="O3" s="121"/>
      <c r="P3" s="121"/>
      <c r="Q3" s="121"/>
      <c r="R3" s="121"/>
      <c r="S3" s="121"/>
      <c r="T3" s="121"/>
      <c r="U3" s="121"/>
      <c r="V3" s="121"/>
    </row>
    <row r="4" spans="1:22" ht="34.799999999999997" customHeight="1" thickTop="1" x14ac:dyDescent="0.25">
      <c r="A4" s="128"/>
      <c r="B4" s="134" t="s">
        <v>116</v>
      </c>
      <c r="C4" s="134"/>
      <c r="D4" s="134"/>
      <c r="E4" s="134"/>
      <c r="F4" s="134"/>
      <c r="G4" s="134"/>
      <c r="H4" s="134"/>
      <c r="I4" s="134"/>
      <c r="J4" s="134"/>
      <c r="K4" s="134"/>
      <c r="L4" s="134"/>
      <c r="M4" s="134"/>
      <c r="N4" s="134"/>
      <c r="O4" s="134"/>
      <c r="P4" s="134"/>
      <c r="Q4" s="134"/>
      <c r="R4" s="134"/>
      <c r="S4" s="121"/>
      <c r="T4" s="121"/>
      <c r="U4" s="121"/>
      <c r="V4" s="121"/>
    </row>
    <row r="5" spans="1:22" ht="102" customHeight="1" x14ac:dyDescent="0.3">
      <c r="A5" s="127"/>
      <c r="B5" s="126" t="s">
        <v>115</v>
      </c>
      <c r="C5" s="126" t="s">
        <v>114</v>
      </c>
      <c r="D5" s="126" t="s">
        <v>113</v>
      </c>
      <c r="E5" s="126" t="s">
        <v>112</v>
      </c>
      <c r="F5" s="126" t="s">
        <v>111</v>
      </c>
      <c r="G5" s="126" t="s">
        <v>110</v>
      </c>
      <c r="H5" s="126" t="s">
        <v>109</v>
      </c>
      <c r="I5" s="126" t="s">
        <v>108</v>
      </c>
      <c r="J5" s="126" t="s">
        <v>107</v>
      </c>
      <c r="K5" s="126" t="s">
        <v>106</v>
      </c>
      <c r="L5" s="126" t="s">
        <v>105</v>
      </c>
      <c r="M5" s="126" t="s">
        <v>104</v>
      </c>
      <c r="N5" s="126" t="s">
        <v>103</v>
      </c>
      <c r="O5" s="126" t="s">
        <v>102</v>
      </c>
      <c r="P5" s="126" t="s">
        <v>101</v>
      </c>
      <c r="Q5" s="126" t="s">
        <v>100</v>
      </c>
      <c r="R5" s="126" t="s">
        <v>99</v>
      </c>
      <c r="S5" s="121"/>
      <c r="T5" s="121"/>
      <c r="U5" s="121"/>
      <c r="V5" s="121"/>
    </row>
    <row r="6" spans="1:22" ht="15" x14ac:dyDescent="0.25">
      <c r="A6" s="125">
        <v>1900</v>
      </c>
      <c r="B6" s="123">
        <v>0.42</v>
      </c>
      <c r="C6" s="123">
        <v>0.42</v>
      </c>
      <c r="D6" s="123">
        <v>0.17</v>
      </c>
      <c r="E6" s="123">
        <v>0.49925313170052044</v>
      </c>
      <c r="F6" s="123">
        <v>0.49925313170052044</v>
      </c>
      <c r="G6" s="123">
        <v>0.21978625030000001</v>
      </c>
      <c r="H6" s="50">
        <v>0.50028019999999995</v>
      </c>
      <c r="I6" s="50">
        <v>0.22047639999999999</v>
      </c>
      <c r="J6" s="123">
        <v>0.51</v>
      </c>
      <c r="K6" s="123">
        <v>0.25</v>
      </c>
      <c r="L6" s="50">
        <v>0.48747919510156135</v>
      </c>
      <c r="M6" s="50">
        <v>0.1888823509</v>
      </c>
      <c r="N6" s="123"/>
      <c r="O6" s="123"/>
      <c r="P6" s="129">
        <v>0.45230503082876811</v>
      </c>
      <c r="Q6" s="123">
        <v>0.46172399440523926</v>
      </c>
      <c r="R6" s="129">
        <v>0.16255</v>
      </c>
      <c r="S6" s="121"/>
      <c r="T6" s="121"/>
      <c r="U6" s="121"/>
      <c r="V6" s="121"/>
    </row>
    <row r="7" spans="1:22" ht="15" x14ac:dyDescent="0.25">
      <c r="A7" s="125">
        <f t="shared" ref="A7:A38" si="0">A6+1</f>
        <v>1901</v>
      </c>
      <c r="B7" s="124"/>
      <c r="C7" s="124"/>
      <c r="D7" s="124"/>
      <c r="E7" s="124"/>
      <c r="F7" s="124"/>
      <c r="G7" s="124"/>
      <c r="H7" s="50"/>
      <c r="I7" s="50"/>
      <c r="J7" s="124"/>
      <c r="K7" s="124"/>
      <c r="L7" s="50">
        <v>0.48115173093029073</v>
      </c>
      <c r="M7" s="50">
        <v>0.1864306641</v>
      </c>
      <c r="N7" s="124"/>
      <c r="O7" s="124"/>
      <c r="P7" s="129">
        <v>0.47114295798171041</v>
      </c>
      <c r="Q7" s="124"/>
      <c r="R7" s="129">
        <v>0.16932</v>
      </c>
      <c r="S7" s="121"/>
      <c r="T7" s="121"/>
      <c r="U7" s="121"/>
      <c r="V7" s="121"/>
    </row>
    <row r="8" spans="1:22" ht="15" x14ac:dyDescent="0.25">
      <c r="A8" s="125">
        <f t="shared" si="0"/>
        <v>1902</v>
      </c>
      <c r="B8" s="124"/>
      <c r="C8" s="124"/>
      <c r="D8" s="124"/>
      <c r="E8" s="124"/>
      <c r="F8" s="124"/>
      <c r="G8" s="124"/>
      <c r="H8" s="50"/>
      <c r="I8" s="50"/>
      <c r="J8" s="124"/>
      <c r="K8" s="124"/>
      <c r="L8" s="50">
        <v>0.46733211448882339</v>
      </c>
      <c r="M8" s="50">
        <v>0.18107601170000001</v>
      </c>
      <c r="N8" s="124"/>
      <c r="O8" s="124"/>
      <c r="P8" s="129">
        <v>0.46432279973661589</v>
      </c>
      <c r="Q8" s="124"/>
      <c r="R8" s="129">
        <v>0.17990999999999999</v>
      </c>
      <c r="S8" s="121"/>
      <c r="T8" s="121"/>
      <c r="U8" s="121"/>
      <c r="V8" s="121"/>
    </row>
    <row r="9" spans="1:22" ht="15" x14ac:dyDescent="0.25">
      <c r="A9" s="125">
        <f t="shared" si="0"/>
        <v>1903</v>
      </c>
      <c r="B9" s="124"/>
      <c r="C9" s="124"/>
      <c r="D9" s="124"/>
      <c r="E9" s="124"/>
      <c r="F9" s="124"/>
      <c r="G9" s="124"/>
      <c r="H9" s="50"/>
      <c r="I9" s="50"/>
      <c r="J9" s="124"/>
      <c r="K9" s="124"/>
      <c r="L9" s="50">
        <v>0.4650628437173</v>
      </c>
      <c r="M9" s="50">
        <v>0.18019674299999999</v>
      </c>
      <c r="N9" s="123">
        <v>0.46760000000000002</v>
      </c>
      <c r="O9" s="123">
        <v>0.18414680829999999</v>
      </c>
      <c r="P9" s="129">
        <v>0.4529670089587764</v>
      </c>
      <c r="Q9" s="124"/>
      <c r="R9" s="129">
        <v>0.17551</v>
      </c>
      <c r="S9" s="121"/>
      <c r="T9" s="121"/>
      <c r="U9" s="121"/>
      <c r="V9" s="121"/>
    </row>
    <row r="10" spans="1:22" ht="15" x14ac:dyDescent="0.25">
      <c r="A10" s="125">
        <f t="shared" si="0"/>
        <v>1904</v>
      </c>
      <c r="B10" s="124"/>
      <c r="C10" s="124"/>
      <c r="D10" s="124"/>
      <c r="E10" s="124"/>
      <c r="F10" s="124"/>
      <c r="G10" s="124"/>
      <c r="H10" s="50"/>
      <c r="I10" s="50"/>
      <c r="J10" s="124"/>
      <c r="K10" s="124"/>
      <c r="L10" s="50">
        <v>0.46825653005623191</v>
      </c>
      <c r="M10" s="50">
        <v>0.1814341927</v>
      </c>
      <c r="N10" s="124"/>
      <c r="O10" s="124"/>
      <c r="P10" s="129">
        <v>0.44484461677328424</v>
      </c>
      <c r="Q10" s="124"/>
      <c r="R10" s="129">
        <v>0.16582</v>
      </c>
      <c r="S10" s="121"/>
      <c r="T10" s="121"/>
      <c r="U10" s="121"/>
      <c r="V10" s="121"/>
    </row>
    <row r="11" spans="1:22" ht="15" x14ac:dyDescent="0.25">
      <c r="A11" s="125">
        <f t="shared" si="0"/>
        <v>1905</v>
      </c>
      <c r="B11" s="124"/>
      <c r="C11" s="124"/>
      <c r="D11" s="124"/>
      <c r="E11" s="124"/>
      <c r="F11" s="124"/>
      <c r="G11" s="124"/>
      <c r="H11" s="50"/>
      <c r="I11" s="50"/>
      <c r="J11" s="124"/>
      <c r="K11" s="124"/>
      <c r="L11" s="50">
        <v>0.47738574293223579</v>
      </c>
      <c r="M11" s="50">
        <v>0.18497146610000001</v>
      </c>
      <c r="N11" s="124"/>
      <c r="O11" s="124"/>
      <c r="P11" s="129">
        <v>0.46625844589192944</v>
      </c>
      <c r="Q11" s="123">
        <v>0.45954204357064937</v>
      </c>
      <c r="R11" s="129">
        <v>0.18065999999999999</v>
      </c>
      <c r="S11" s="121"/>
      <c r="T11" s="121"/>
      <c r="U11" s="121"/>
      <c r="V11" s="121"/>
    </row>
    <row r="12" spans="1:22" ht="15" x14ac:dyDescent="0.25">
      <c r="A12" s="125">
        <f t="shared" si="0"/>
        <v>1906</v>
      </c>
      <c r="B12" s="124"/>
      <c r="C12" s="124"/>
      <c r="D12" s="124"/>
      <c r="E12" s="124"/>
      <c r="F12" s="124"/>
      <c r="G12" s="124"/>
      <c r="H12" s="50"/>
      <c r="I12" s="50"/>
      <c r="J12" s="124"/>
      <c r="K12" s="124"/>
      <c r="L12" s="50">
        <v>0.47693355250451447</v>
      </c>
      <c r="M12" s="50">
        <v>0.18479625699999999</v>
      </c>
      <c r="N12" s="124"/>
      <c r="O12" s="124"/>
      <c r="P12" s="129">
        <v>0.46752306804673432</v>
      </c>
      <c r="Q12" s="124"/>
      <c r="R12" s="129">
        <v>0.18115000000000001</v>
      </c>
      <c r="S12" s="121"/>
      <c r="T12" s="121"/>
      <c r="U12" s="121"/>
      <c r="V12" s="121"/>
    </row>
    <row r="13" spans="1:22" ht="15" x14ac:dyDescent="0.25">
      <c r="A13" s="125">
        <f t="shared" si="0"/>
        <v>1907</v>
      </c>
      <c r="B13" s="124"/>
      <c r="C13" s="124"/>
      <c r="D13" s="124"/>
      <c r="E13" s="124"/>
      <c r="F13" s="124"/>
      <c r="G13" s="124"/>
      <c r="H13" s="50"/>
      <c r="I13" s="50"/>
      <c r="J13" s="124"/>
      <c r="K13" s="124"/>
      <c r="L13" s="50">
        <v>0.47262445368178935</v>
      </c>
      <c r="M13" s="50">
        <v>0.18312662120000001</v>
      </c>
      <c r="N13" s="123">
        <v>0.45400000000000001</v>
      </c>
      <c r="O13" s="123">
        <v>0.21479999999999999</v>
      </c>
      <c r="P13" s="129">
        <v>0.4711362742033196</v>
      </c>
      <c r="Q13" s="124"/>
      <c r="R13" s="129">
        <v>0.18254999999999999</v>
      </c>
      <c r="S13" s="121"/>
      <c r="T13" s="121"/>
      <c r="U13" s="121"/>
      <c r="V13" s="121"/>
    </row>
    <row r="14" spans="1:22" ht="15" x14ac:dyDescent="0.25">
      <c r="A14" s="125">
        <f t="shared" si="0"/>
        <v>1908</v>
      </c>
      <c r="B14" s="124"/>
      <c r="C14" s="124"/>
      <c r="D14" s="124"/>
      <c r="E14" s="124"/>
      <c r="F14" s="124"/>
      <c r="G14" s="124"/>
      <c r="H14" s="50"/>
      <c r="I14" s="50"/>
      <c r="J14" s="124"/>
      <c r="K14" s="124"/>
      <c r="L14" s="50">
        <v>0.4606600185849592</v>
      </c>
      <c r="M14" s="50">
        <v>0.17849079130000001</v>
      </c>
      <c r="N14" s="124"/>
      <c r="O14" s="124"/>
      <c r="P14" s="129">
        <v>0.48866032406275839</v>
      </c>
      <c r="Q14" s="124"/>
      <c r="R14" s="129">
        <v>0.18934000000000001</v>
      </c>
      <c r="S14" s="121"/>
      <c r="T14" s="121"/>
      <c r="U14" s="121"/>
      <c r="V14" s="121"/>
    </row>
    <row r="15" spans="1:22" ht="15" x14ac:dyDescent="0.25">
      <c r="A15" s="125">
        <f t="shared" si="0"/>
        <v>1909</v>
      </c>
      <c r="B15" s="124"/>
      <c r="C15" s="124"/>
      <c r="D15" s="124"/>
      <c r="E15" s="124"/>
      <c r="F15" s="124"/>
      <c r="G15" s="124"/>
      <c r="H15" s="50"/>
      <c r="I15" s="50"/>
      <c r="J15" s="124"/>
      <c r="K15" s="124"/>
      <c r="L15" s="50">
        <v>0.45526130169910645</v>
      </c>
      <c r="M15" s="50">
        <v>0.17639896390000001</v>
      </c>
      <c r="N15" s="124"/>
      <c r="O15" s="124"/>
      <c r="P15" s="129">
        <v>0.48373087852055985</v>
      </c>
      <c r="Q15" s="124"/>
      <c r="R15" s="129">
        <v>0.18743000000000001</v>
      </c>
      <c r="S15" s="121"/>
      <c r="T15" s="121"/>
      <c r="U15" s="121"/>
      <c r="V15" s="121"/>
    </row>
    <row r="16" spans="1:22" ht="15" x14ac:dyDescent="0.25">
      <c r="A16" s="125">
        <f t="shared" si="0"/>
        <v>1910</v>
      </c>
      <c r="B16" s="123">
        <v>0.44</v>
      </c>
      <c r="C16" s="123">
        <v>0.44</v>
      </c>
      <c r="D16" s="123">
        <v>0.18</v>
      </c>
      <c r="E16" s="123">
        <v>0.49628129853702463</v>
      </c>
      <c r="F16" s="123">
        <v>0.49628129853702463</v>
      </c>
      <c r="G16" s="123">
        <v>0.22217520173333336</v>
      </c>
      <c r="H16" s="50">
        <v>0.51679229999999998</v>
      </c>
      <c r="I16" s="50">
        <v>0.22946559999999999</v>
      </c>
      <c r="J16" s="123">
        <v>0.51379380707396027</v>
      </c>
      <c r="K16" s="123">
        <v>0.25950000000000001</v>
      </c>
      <c r="L16" s="50">
        <v>0.45825778853711346</v>
      </c>
      <c r="M16" s="50">
        <v>0.17756000520000001</v>
      </c>
      <c r="N16" s="123"/>
      <c r="O16" s="123"/>
      <c r="P16" s="129">
        <v>0.48721504160012419</v>
      </c>
      <c r="Q16" s="123">
        <v>0.47844011236270273</v>
      </c>
      <c r="R16" s="129">
        <v>0.18878</v>
      </c>
      <c r="S16" s="121"/>
      <c r="T16" s="121"/>
      <c r="U16" s="121"/>
      <c r="V16" s="121"/>
    </row>
    <row r="17" spans="1:22" ht="15" x14ac:dyDescent="0.25">
      <c r="A17" s="125">
        <f t="shared" si="0"/>
        <v>1911</v>
      </c>
      <c r="B17" s="124"/>
      <c r="C17" s="124"/>
      <c r="D17" s="124"/>
      <c r="E17" s="124"/>
      <c r="F17" s="124"/>
      <c r="G17" s="124"/>
      <c r="H17" s="50"/>
      <c r="I17" s="50"/>
      <c r="J17" s="123"/>
      <c r="K17" s="123"/>
      <c r="L17" s="50">
        <v>0.45531121685172893</v>
      </c>
      <c r="M17" s="50">
        <v>0.1764183044</v>
      </c>
      <c r="N17" s="123"/>
      <c r="O17" s="123"/>
      <c r="P17" s="129">
        <v>0.46437441696742426</v>
      </c>
      <c r="Q17" s="124"/>
      <c r="R17" s="129">
        <v>0.17993000000000001</v>
      </c>
      <c r="S17" s="121"/>
      <c r="T17" s="121"/>
      <c r="U17" s="121"/>
      <c r="V17" s="121"/>
    </row>
    <row r="18" spans="1:22" ht="15" x14ac:dyDescent="0.25">
      <c r="A18" s="125">
        <f t="shared" si="0"/>
        <v>1912</v>
      </c>
      <c r="B18" s="124"/>
      <c r="C18" s="124"/>
      <c r="D18" s="124"/>
      <c r="E18" s="124"/>
      <c r="F18" s="124"/>
      <c r="G18" s="124"/>
      <c r="H18" s="50"/>
      <c r="I18" s="50"/>
      <c r="J18" s="124"/>
      <c r="K18" s="124"/>
      <c r="L18" s="50">
        <v>0.45761479811274292</v>
      </c>
      <c r="M18" s="50">
        <v>0.17731086730000001</v>
      </c>
      <c r="N18" s="123">
        <v>0.45569999999999999</v>
      </c>
      <c r="O18" s="123">
        <v>0.2094</v>
      </c>
      <c r="P18" s="129">
        <v>0.46230972773508983</v>
      </c>
      <c r="Q18" s="124"/>
      <c r="R18" s="129">
        <v>0.17913000000000001</v>
      </c>
      <c r="S18" s="121"/>
      <c r="T18" s="121"/>
      <c r="U18" s="121"/>
      <c r="V18" s="121"/>
    </row>
    <row r="19" spans="1:22" ht="15" x14ac:dyDescent="0.25">
      <c r="A19" s="125">
        <f t="shared" si="0"/>
        <v>1913</v>
      </c>
      <c r="B19" s="123">
        <v>0.44076148308453589</v>
      </c>
      <c r="C19" s="123"/>
      <c r="D19" s="123">
        <v>0.17960041861867684</v>
      </c>
      <c r="E19" s="124"/>
      <c r="F19" s="123"/>
      <c r="G19" s="124"/>
      <c r="H19" s="50"/>
      <c r="I19" s="50"/>
      <c r="J19" s="124"/>
      <c r="K19" s="124"/>
      <c r="L19" s="50">
        <v>0.47450434651758983</v>
      </c>
      <c r="M19" s="50">
        <v>0.1838550186</v>
      </c>
      <c r="N19" s="124"/>
      <c r="O19" s="124"/>
      <c r="P19" s="129">
        <v>0.45043776464916663</v>
      </c>
      <c r="Q19" s="123"/>
      <c r="R19" s="129">
        <v>0.17452999999999999</v>
      </c>
      <c r="S19" s="121"/>
      <c r="T19" s="121"/>
      <c r="U19" s="121"/>
      <c r="V19" s="121"/>
    </row>
    <row r="20" spans="1:22" ht="15" x14ac:dyDescent="0.25">
      <c r="A20" s="125">
        <f t="shared" si="0"/>
        <v>1914</v>
      </c>
      <c r="B20" s="123">
        <v>0.442780054897492</v>
      </c>
      <c r="C20" s="123"/>
      <c r="D20" s="123">
        <v>0.1815794105921632</v>
      </c>
      <c r="E20" s="124"/>
      <c r="F20" s="123"/>
      <c r="G20" s="124"/>
      <c r="H20" s="50"/>
      <c r="I20" s="50"/>
      <c r="J20" s="124"/>
      <c r="K20" s="124"/>
      <c r="L20" s="50">
        <v>0.48201294016622975</v>
      </c>
      <c r="M20" s="50">
        <v>0.1867643547</v>
      </c>
      <c r="N20" s="124"/>
      <c r="O20" s="124"/>
      <c r="P20" s="129">
        <v>0.47880143297836131</v>
      </c>
      <c r="Q20" s="123"/>
      <c r="R20" s="129">
        <v>0.18551999999999999</v>
      </c>
      <c r="S20" s="121"/>
      <c r="T20" s="121"/>
      <c r="U20" s="121"/>
      <c r="V20" s="121"/>
    </row>
    <row r="21" spans="1:22" ht="15" x14ac:dyDescent="0.25">
      <c r="A21" s="125">
        <f t="shared" si="0"/>
        <v>1915</v>
      </c>
      <c r="B21" s="123">
        <v>0.43686182166929083</v>
      </c>
      <c r="C21" s="123">
        <v>0.4447268805680164</v>
      </c>
      <c r="D21" s="123">
        <v>0.1757772211527503</v>
      </c>
      <c r="E21" s="123">
        <v>0.48699745886386775</v>
      </c>
      <c r="F21" s="123">
        <v>0.49315225569559323</v>
      </c>
      <c r="G21" s="123">
        <v>0.20221587904999999</v>
      </c>
      <c r="H21" s="50">
        <v>0.48509720000000001</v>
      </c>
      <c r="I21" s="50">
        <v>0.19826530000000001</v>
      </c>
      <c r="J21" s="124"/>
      <c r="K21" s="124"/>
      <c r="L21" s="50">
        <v>0.48889771772773549</v>
      </c>
      <c r="M21" s="50">
        <v>0.20616645810000001</v>
      </c>
      <c r="N21" s="124"/>
      <c r="O21" s="124"/>
      <c r="P21" s="129">
        <v>0.46483667378379773</v>
      </c>
      <c r="Q21" s="123">
        <v>0.46885922719380918</v>
      </c>
      <c r="R21" s="129">
        <v>0.19602</v>
      </c>
      <c r="S21" s="121"/>
      <c r="T21" s="121"/>
      <c r="U21" s="121"/>
      <c r="V21" s="121"/>
    </row>
    <row r="22" spans="1:22" ht="15" x14ac:dyDescent="0.25">
      <c r="A22" s="125">
        <f t="shared" si="0"/>
        <v>1916</v>
      </c>
      <c r="B22" s="123">
        <v>0.45453876513726632</v>
      </c>
      <c r="C22" s="123"/>
      <c r="D22" s="123">
        <v>0.19310755788605957</v>
      </c>
      <c r="E22" s="123">
        <v>0.49930705252731872</v>
      </c>
      <c r="F22" s="123"/>
      <c r="G22" s="123">
        <v>0.22386048069999998</v>
      </c>
      <c r="H22" s="50">
        <v>0.50462739999999995</v>
      </c>
      <c r="I22" s="50">
        <v>0.22839419999999999</v>
      </c>
      <c r="J22" s="124"/>
      <c r="K22" s="124"/>
      <c r="L22" s="50">
        <v>0.5038937575819562</v>
      </c>
      <c r="M22" s="50">
        <v>0.2225872421</v>
      </c>
      <c r="N22" s="123">
        <v>0.4894</v>
      </c>
      <c r="O22" s="123">
        <v>0.22059999999999996</v>
      </c>
      <c r="P22" s="129">
        <v>0.4629395748192684</v>
      </c>
      <c r="Q22" s="123"/>
      <c r="R22" s="129">
        <v>0.19522</v>
      </c>
      <c r="S22" s="121"/>
      <c r="T22" s="121"/>
      <c r="U22" s="121"/>
      <c r="V22" s="121"/>
    </row>
    <row r="23" spans="1:22" ht="15" x14ac:dyDescent="0.25">
      <c r="A23" s="125">
        <f t="shared" si="0"/>
        <v>1917</v>
      </c>
      <c r="B23" s="123">
        <v>0.41317810599091864</v>
      </c>
      <c r="C23" s="123"/>
      <c r="D23" s="123">
        <v>0.17737148100278474</v>
      </c>
      <c r="E23" s="123">
        <v>0.50372208654533268</v>
      </c>
      <c r="F23" s="123"/>
      <c r="G23" s="123">
        <v>0.23004300215000001</v>
      </c>
      <c r="H23" s="50">
        <v>0.50316490000000003</v>
      </c>
      <c r="I23" s="50">
        <v>0.22602030000000001</v>
      </c>
      <c r="J23" s="124"/>
      <c r="K23" s="124"/>
      <c r="L23" s="50">
        <v>0.50427927309066523</v>
      </c>
      <c r="M23" s="50">
        <v>0.23406570430000001</v>
      </c>
      <c r="N23" s="124"/>
      <c r="O23" s="124"/>
      <c r="P23" s="129">
        <v>0.44306746316582379</v>
      </c>
      <c r="Q23" s="123"/>
      <c r="R23" s="129">
        <v>0.18684000000000001</v>
      </c>
      <c r="S23" s="121"/>
      <c r="T23" s="121"/>
      <c r="U23" s="121"/>
      <c r="V23" s="121"/>
    </row>
    <row r="24" spans="1:22" ht="15" x14ac:dyDescent="0.25">
      <c r="A24" s="125">
        <f t="shared" si="0"/>
        <v>1918</v>
      </c>
      <c r="B24" s="123">
        <v>0.40909186355661736</v>
      </c>
      <c r="C24" s="123"/>
      <c r="D24" s="123">
        <v>0.15961472661607251</v>
      </c>
      <c r="E24" s="123">
        <v>0.44708025497147846</v>
      </c>
      <c r="F24" s="123"/>
      <c r="G24" s="123">
        <v>0.19927180313333334</v>
      </c>
      <c r="H24" s="50">
        <v>0.47424470000000002</v>
      </c>
      <c r="I24" s="50">
        <v>0.20094219999999999</v>
      </c>
      <c r="J24" s="123">
        <v>0.42647188940092173</v>
      </c>
      <c r="K24" s="123">
        <v>0.19239999999999999</v>
      </c>
      <c r="L24" s="50">
        <v>0.44052417551351358</v>
      </c>
      <c r="M24" s="50">
        <v>0.20447320939999999</v>
      </c>
      <c r="N24" s="124"/>
      <c r="O24" s="124"/>
      <c r="P24" s="129">
        <v>0.42901661386369661</v>
      </c>
      <c r="Q24" s="123"/>
      <c r="R24" s="129">
        <v>0.16622999999999999</v>
      </c>
      <c r="S24" s="121"/>
      <c r="T24" s="121"/>
      <c r="U24" s="121"/>
      <c r="V24" s="121"/>
    </row>
    <row r="25" spans="1:22" ht="15" x14ac:dyDescent="0.25">
      <c r="A25" s="125">
        <f t="shared" si="0"/>
        <v>1919</v>
      </c>
      <c r="B25" s="123">
        <v>0.41121950639663074</v>
      </c>
      <c r="C25" s="123"/>
      <c r="D25" s="123">
        <v>0.16410778328022629</v>
      </c>
      <c r="E25" s="123">
        <v>0.45512464940989483</v>
      </c>
      <c r="F25" s="123"/>
      <c r="G25" s="123">
        <v>0.18964043333333333</v>
      </c>
      <c r="H25" s="50">
        <v>0.48306680000000002</v>
      </c>
      <c r="I25" s="50">
        <v>0.20952129999999999</v>
      </c>
      <c r="J25" s="123">
        <v>0.42735868596881971</v>
      </c>
      <c r="K25" s="123">
        <v>0.19589999999999999</v>
      </c>
      <c r="L25" s="50"/>
      <c r="M25" s="50"/>
      <c r="N25" s="123">
        <v>0.45494846226086494</v>
      </c>
      <c r="O25" s="123">
        <v>0.16350000000000001</v>
      </c>
      <c r="P25" s="129">
        <v>0.39360719352916068</v>
      </c>
      <c r="Q25" s="123"/>
      <c r="R25" s="129">
        <v>0.15251000000000001</v>
      </c>
      <c r="S25" s="121"/>
      <c r="T25" s="121"/>
      <c r="U25" s="121"/>
      <c r="V25" s="121"/>
    </row>
    <row r="26" spans="1:22" ht="15" x14ac:dyDescent="0.25">
      <c r="A26" s="125">
        <f t="shared" si="0"/>
        <v>1920</v>
      </c>
      <c r="B26" s="123">
        <v>0.3979439591318093</v>
      </c>
      <c r="C26" s="123">
        <v>0.41653674783306932</v>
      </c>
      <c r="D26" s="123">
        <v>0.14829819366320032</v>
      </c>
      <c r="E26" s="123">
        <v>0.43102427767409068</v>
      </c>
      <c r="F26" s="123">
        <v>0.43863593741904444</v>
      </c>
      <c r="G26" s="123">
        <v>0.17408313250679217</v>
      </c>
      <c r="H26" s="50">
        <v>0.47313959999999999</v>
      </c>
      <c r="I26" s="50">
        <v>0.20068759999999999</v>
      </c>
      <c r="J26" s="123">
        <v>0.3886599091298939</v>
      </c>
      <c r="K26" s="123">
        <v>0.17666179752037642</v>
      </c>
      <c r="L26" s="50"/>
      <c r="M26" s="50"/>
      <c r="N26" s="123">
        <v>0.4312733238923781</v>
      </c>
      <c r="O26" s="123">
        <v>0.1449</v>
      </c>
      <c r="P26" s="129">
        <v>0.44099181141123645</v>
      </c>
      <c r="Q26" s="123">
        <v>0.43721515069042471</v>
      </c>
      <c r="R26" s="129">
        <v>0.17086999999999999</v>
      </c>
      <c r="S26" s="121"/>
      <c r="T26" s="121"/>
      <c r="U26" s="121"/>
      <c r="V26" s="121"/>
    </row>
    <row r="27" spans="1:22" ht="15" x14ac:dyDescent="0.25">
      <c r="A27" s="125">
        <f t="shared" si="0"/>
        <v>1921</v>
      </c>
      <c r="B27" s="123">
        <v>0.44044677797076792</v>
      </c>
      <c r="C27" s="123"/>
      <c r="D27" s="123">
        <v>0.15637915884632855</v>
      </c>
      <c r="E27" s="123">
        <v>0.42975888517314764</v>
      </c>
      <c r="F27" s="123"/>
      <c r="G27" s="123">
        <v>0.185286960786056</v>
      </c>
      <c r="H27" s="50">
        <v>0.46184799999999998</v>
      </c>
      <c r="I27" s="50">
        <v>0.19132070000000001</v>
      </c>
      <c r="J27" s="123">
        <v>0.39766977034629536</v>
      </c>
      <c r="K27" s="123">
        <v>0.17925322157211196</v>
      </c>
      <c r="L27" s="50"/>
      <c r="M27" s="50"/>
      <c r="N27" s="124"/>
      <c r="O27" s="124"/>
      <c r="P27" s="129">
        <v>0.47704644713087702</v>
      </c>
      <c r="Q27" s="123"/>
      <c r="R27" s="129">
        <v>0.18484</v>
      </c>
      <c r="S27" s="121"/>
      <c r="T27" s="121"/>
      <c r="U27" s="121"/>
      <c r="V27" s="121"/>
    </row>
    <row r="28" spans="1:22" ht="15" x14ac:dyDescent="0.25">
      <c r="A28" s="125">
        <f t="shared" si="0"/>
        <v>1922</v>
      </c>
      <c r="B28" s="123">
        <v>0.4459590721474806</v>
      </c>
      <c r="C28" s="123"/>
      <c r="D28" s="123">
        <v>0.17057628417064824</v>
      </c>
      <c r="E28" s="123">
        <v>0.46543409632075322</v>
      </c>
      <c r="F28" s="123"/>
      <c r="G28" s="123">
        <v>0.20614088330457764</v>
      </c>
      <c r="H28" s="50">
        <v>0.4770354</v>
      </c>
      <c r="I28" s="50">
        <v>0.209396</v>
      </c>
      <c r="J28" s="123">
        <v>0.45383279264150644</v>
      </c>
      <c r="K28" s="123">
        <v>0.2028857666091553</v>
      </c>
      <c r="L28" s="50"/>
      <c r="M28" s="50"/>
      <c r="N28" s="124"/>
      <c r="O28" s="124"/>
      <c r="P28" s="129">
        <v>0.50458423976713784</v>
      </c>
      <c r="Q28" s="123"/>
      <c r="R28" s="129">
        <v>0.19550999999999999</v>
      </c>
      <c r="S28" s="121"/>
      <c r="T28" s="121"/>
      <c r="U28" s="121"/>
      <c r="V28" s="121"/>
    </row>
    <row r="29" spans="1:22" ht="15" x14ac:dyDescent="0.25">
      <c r="A29" s="125">
        <f t="shared" si="0"/>
        <v>1923</v>
      </c>
      <c r="B29" s="123">
        <v>0.42290475591434651</v>
      </c>
      <c r="C29" s="123"/>
      <c r="D29" s="123">
        <v>0.15642493090768797</v>
      </c>
      <c r="E29" s="123">
        <v>0.48391442202161933</v>
      </c>
      <c r="F29" s="123"/>
      <c r="G29" s="123">
        <v>0.22112679866395296</v>
      </c>
      <c r="H29" s="50">
        <v>0.49532720000000002</v>
      </c>
      <c r="I29" s="50">
        <v>0.23274130000000001</v>
      </c>
      <c r="J29" s="123">
        <v>0.47250164404323863</v>
      </c>
      <c r="K29" s="123">
        <v>0.20951229732790594</v>
      </c>
      <c r="L29" s="50"/>
      <c r="M29" s="50"/>
      <c r="N29" s="124"/>
      <c r="O29" s="124"/>
      <c r="P29" s="129">
        <v>0.50902332161665698</v>
      </c>
      <c r="Q29" s="123"/>
      <c r="R29" s="129">
        <v>0.19722999999999999</v>
      </c>
      <c r="S29" s="121"/>
      <c r="T29" s="121"/>
      <c r="U29" s="121"/>
      <c r="V29" s="121"/>
    </row>
    <row r="30" spans="1:22" ht="15" x14ac:dyDescent="0.25">
      <c r="A30" s="125">
        <f t="shared" si="0"/>
        <v>1924</v>
      </c>
      <c r="B30" s="123">
        <v>0.45295183602804412</v>
      </c>
      <c r="C30" s="123"/>
      <c r="D30" s="123">
        <v>0.17423080267847396</v>
      </c>
      <c r="E30" s="123">
        <v>0.47284153283001495</v>
      </c>
      <c r="F30" s="123"/>
      <c r="G30" s="123">
        <v>0.21078435200634427</v>
      </c>
      <c r="H30" s="50">
        <v>0.47788530000000001</v>
      </c>
      <c r="I30" s="50">
        <v>0.21581230000000001</v>
      </c>
      <c r="J30" s="123">
        <v>0.46779776566002995</v>
      </c>
      <c r="K30" s="123">
        <v>0.20575640401268855</v>
      </c>
      <c r="L30" s="50"/>
      <c r="M30" s="50"/>
      <c r="N30" s="124"/>
      <c r="O30" s="124"/>
      <c r="P30" s="129">
        <v>0.50889427853963609</v>
      </c>
      <c r="Q30" s="123"/>
      <c r="R30" s="129">
        <v>0.19717999999999999</v>
      </c>
      <c r="S30" s="121"/>
      <c r="T30" s="121"/>
      <c r="U30" s="121"/>
      <c r="V30" s="121"/>
    </row>
    <row r="31" spans="1:22" ht="15" x14ac:dyDescent="0.25">
      <c r="A31" s="125">
        <f t="shared" si="0"/>
        <v>1925</v>
      </c>
      <c r="B31" s="123">
        <v>0.47281158457200567</v>
      </c>
      <c r="C31" s="123">
        <v>0.46400328847869038</v>
      </c>
      <c r="D31" s="123">
        <v>0.20244504854676584</v>
      </c>
      <c r="E31" s="123">
        <v>0.44763288743112922</v>
      </c>
      <c r="F31" s="123">
        <v>0.45407443427102101</v>
      </c>
      <c r="G31" s="123">
        <v>0.17449073752540009</v>
      </c>
      <c r="H31" s="50">
        <v>0.47088069999999999</v>
      </c>
      <c r="I31" s="50">
        <v>0.20956089999999999</v>
      </c>
      <c r="J31" s="123">
        <v>0.46168373188857526</v>
      </c>
      <c r="K31" s="123">
        <v>0.20144974567620025</v>
      </c>
      <c r="L31" s="50">
        <v>0.41033423040481226</v>
      </c>
      <c r="M31" s="50">
        <v>0.1124615669</v>
      </c>
      <c r="N31" s="124"/>
      <c r="O31" s="124"/>
      <c r="P31" s="129">
        <v>0.47276221697378301</v>
      </c>
      <c r="Q31" s="123">
        <v>0.4867762951382531</v>
      </c>
      <c r="R31" s="129">
        <v>0.18318000000000001</v>
      </c>
      <c r="S31" s="121"/>
      <c r="T31" s="121"/>
      <c r="U31" s="121"/>
      <c r="V31" s="121"/>
    </row>
    <row r="32" spans="1:22" ht="15" x14ac:dyDescent="0.25">
      <c r="A32" s="125">
        <f t="shared" si="0"/>
        <v>1926</v>
      </c>
      <c r="B32" s="123">
        <v>0.4662464448360214</v>
      </c>
      <c r="C32" s="123"/>
      <c r="D32" s="123">
        <v>0.19909051389797588</v>
      </c>
      <c r="E32" s="123">
        <v>0.44174888255191885</v>
      </c>
      <c r="F32" s="123"/>
      <c r="G32" s="123">
        <v>0.1725594753609814</v>
      </c>
      <c r="H32" s="50">
        <v>0.4548045</v>
      </c>
      <c r="I32" s="50">
        <v>0.20563400000000001</v>
      </c>
      <c r="J32" s="123">
        <v>0.46264335340775903</v>
      </c>
      <c r="K32" s="123">
        <v>0.20027775398294417</v>
      </c>
      <c r="L32" s="50">
        <v>0.40779879424799748</v>
      </c>
      <c r="M32" s="50">
        <v>0.11176667210000001</v>
      </c>
      <c r="N32" s="124"/>
      <c r="O32" s="124"/>
      <c r="P32" s="129">
        <v>0.47867238990134042</v>
      </c>
      <c r="Q32" s="123"/>
      <c r="R32" s="129">
        <v>0.18547</v>
      </c>
      <c r="S32" s="121"/>
      <c r="T32" s="121"/>
      <c r="U32" s="121"/>
      <c r="V32" s="121"/>
    </row>
    <row r="33" spans="1:22" ht="15" x14ac:dyDescent="0.25">
      <c r="A33" s="125">
        <f t="shared" si="0"/>
        <v>1927</v>
      </c>
      <c r="B33" s="123">
        <v>0.47601825231010653</v>
      </c>
      <c r="C33" s="123"/>
      <c r="D33" s="123">
        <v>0.21025033880744509</v>
      </c>
      <c r="E33" s="123">
        <v>0.44886380338357013</v>
      </c>
      <c r="F33" s="123"/>
      <c r="G33" s="123">
        <v>0.1749996094587877</v>
      </c>
      <c r="H33" s="50">
        <v>0.46789730000000002</v>
      </c>
      <c r="I33" s="50">
        <v>0.2126362</v>
      </c>
      <c r="J33" s="123">
        <v>0.46018562531283785</v>
      </c>
      <c r="K33" s="123">
        <v>0.19766071837636312</v>
      </c>
      <c r="L33" s="50">
        <v>0.41850848483787256</v>
      </c>
      <c r="M33" s="50">
        <v>0.11470191</v>
      </c>
      <c r="N33" s="124"/>
      <c r="O33" s="124"/>
      <c r="P33" s="129">
        <v>0.46181936404241031</v>
      </c>
      <c r="Q33" s="123"/>
      <c r="R33" s="129">
        <v>0.17893999999999999</v>
      </c>
      <c r="S33" s="121"/>
      <c r="T33" s="121"/>
      <c r="U33" s="121"/>
      <c r="V33" s="121"/>
    </row>
    <row r="34" spans="1:22" ht="15" x14ac:dyDescent="0.25">
      <c r="A34" s="125">
        <f t="shared" si="0"/>
        <v>1928</v>
      </c>
      <c r="B34" s="123">
        <v>0.50274485830714344</v>
      </c>
      <c r="C34" s="123"/>
      <c r="D34" s="123">
        <v>0.23940249505397071</v>
      </c>
      <c r="E34" s="123">
        <v>0.44762580647293787</v>
      </c>
      <c r="F34" s="123"/>
      <c r="G34" s="123">
        <v>0.17515919217562406</v>
      </c>
      <c r="H34" s="50">
        <v>0.46693709999999999</v>
      </c>
      <c r="I34" s="50">
        <v>0.21388289999999999</v>
      </c>
      <c r="J34" s="123">
        <v>0.4701204283793281</v>
      </c>
      <c r="K34" s="123">
        <v>0.20037036852687232</v>
      </c>
      <c r="L34" s="50">
        <v>0.4058198910394854</v>
      </c>
      <c r="M34" s="50">
        <v>0.11122430799999999</v>
      </c>
      <c r="N34" s="124"/>
      <c r="O34" s="124"/>
      <c r="P34" s="129">
        <v>0.47769166251598155</v>
      </c>
      <c r="Q34" s="123"/>
      <c r="R34" s="129">
        <v>0.18509</v>
      </c>
      <c r="S34" s="121"/>
      <c r="T34" s="121"/>
      <c r="U34" s="121"/>
      <c r="V34" s="121"/>
    </row>
    <row r="35" spans="1:22" ht="15" x14ac:dyDescent="0.25">
      <c r="A35" s="125">
        <f t="shared" si="0"/>
        <v>1929</v>
      </c>
      <c r="B35" s="123">
        <v>0.47643779653927382</v>
      </c>
      <c r="C35" s="123"/>
      <c r="D35" s="123">
        <v>0.22352883584556571</v>
      </c>
      <c r="E35" s="123">
        <v>0.44119737437169554</v>
      </c>
      <c r="F35" s="123"/>
      <c r="G35" s="123">
        <v>0.16941455912713785</v>
      </c>
      <c r="H35" s="50">
        <v>0.45265470000000002</v>
      </c>
      <c r="I35" s="50">
        <v>0.20021639999999999</v>
      </c>
      <c r="J35" s="123">
        <v>0.4656408344711041</v>
      </c>
      <c r="K35" s="123">
        <v>0.19694639248141352</v>
      </c>
      <c r="L35" s="50">
        <v>0.40529658864398255</v>
      </c>
      <c r="M35" s="50">
        <v>0.1110808849</v>
      </c>
      <c r="N35" s="124"/>
      <c r="O35" s="124"/>
      <c r="P35" s="129">
        <v>0.47369132712833356</v>
      </c>
      <c r="Q35" s="123"/>
      <c r="R35" s="129">
        <v>0.18354000000000001</v>
      </c>
      <c r="S35" s="121"/>
      <c r="T35" s="121"/>
      <c r="U35" s="121"/>
      <c r="V35" s="121"/>
    </row>
    <row r="36" spans="1:22" ht="15" x14ac:dyDescent="0.25">
      <c r="A36" s="125">
        <f t="shared" si="0"/>
        <v>1930</v>
      </c>
      <c r="B36" s="123">
        <v>0.44742764084123365</v>
      </c>
      <c r="C36" s="123">
        <v>0.45940202583577122</v>
      </c>
      <c r="D36" s="123">
        <v>0.17223273140378864</v>
      </c>
      <c r="E36" s="123">
        <v>0.42746162220439587</v>
      </c>
      <c r="F36" s="123">
        <v>0.42946982324405353</v>
      </c>
      <c r="G36" s="123">
        <v>0.16532400001507749</v>
      </c>
      <c r="H36" s="50">
        <v>0.42989349999999998</v>
      </c>
      <c r="I36" s="50">
        <v>0.17241480000000001</v>
      </c>
      <c r="J36" s="123">
        <v>0.44324304338888143</v>
      </c>
      <c r="K36" s="123">
        <v>0.18605720004523243</v>
      </c>
      <c r="L36" s="50"/>
      <c r="M36" s="50"/>
      <c r="N36" s="123">
        <v>0.40924832322430632</v>
      </c>
      <c r="O36" s="123">
        <v>0.13750000000000001</v>
      </c>
      <c r="P36" s="129">
        <v>0.43314599232836559</v>
      </c>
      <c r="Q36" s="123">
        <v>0.45177981265018413</v>
      </c>
      <c r="R36" s="129">
        <v>0.16783000000000001</v>
      </c>
      <c r="S36" s="121"/>
      <c r="T36" s="121"/>
      <c r="U36" s="121"/>
      <c r="V36" s="121"/>
    </row>
    <row r="37" spans="1:22" ht="15" x14ac:dyDescent="0.25">
      <c r="A37" s="125">
        <f t="shared" si="0"/>
        <v>1931</v>
      </c>
      <c r="B37" s="123">
        <v>0.45434064012680625</v>
      </c>
      <c r="C37" s="123"/>
      <c r="D37" s="123">
        <v>0.15498458756689251</v>
      </c>
      <c r="E37" s="123">
        <v>0.41975047315606934</v>
      </c>
      <c r="F37" s="123"/>
      <c r="G37" s="123">
        <v>0.1683582085848393</v>
      </c>
      <c r="H37" s="50">
        <v>0.42642869999999999</v>
      </c>
      <c r="I37" s="50">
        <v>0.16461970000000001</v>
      </c>
      <c r="J37" s="123">
        <v>0.41307224631213868</v>
      </c>
      <c r="K37" s="123">
        <v>0.17209671716967859</v>
      </c>
      <c r="L37" s="50"/>
      <c r="M37" s="50"/>
      <c r="N37" s="124"/>
      <c r="O37" s="124"/>
      <c r="P37" s="129">
        <v>0.44850211849385307</v>
      </c>
      <c r="Q37" s="123"/>
      <c r="R37" s="129">
        <v>0.17377999999999999</v>
      </c>
      <c r="S37" s="121"/>
      <c r="T37" s="121"/>
      <c r="U37" s="121"/>
      <c r="V37" s="121"/>
    </row>
    <row r="38" spans="1:22" ht="15" x14ac:dyDescent="0.25">
      <c r="A38" s="125">
        <f t="shared" si="0"/>
        <v>1932</v>
      </c>
      <c r="B38" s="123">
        <v>0.47297616012806742</v>
      </c>
      <c r="C38" s="123"/>
      <c r="D38" s="123">
        <v>0.15555930046295793</v>
      </c>
      <c r="E38" s="123">
        <v>0.42053569771117849</v>
      </c>
      <c r="F38" s="123"/>
      <c r="G38" s="123">
        <v>0.14909357543888993</v>
      </c>
      <c r="H38" s="50">
        <v>0.4480847</v>
      </c>
      <c r="I38" s="50">
        <v>0.168712</v>
      </c>
      <c r="J38" s="123">
        <v>0.40170919123353555</v>
      </c>
      <c r="K38" s="123">
        <v>0.16612471651666977</v>
      </c>
      <c r="L38" s="50">
        <v>0.41181320189999998</v>
      </c>
      <c r="M38" s="50">
        <v>0.11244400979999999</v>
      </c>
      <c r="N38" s="124"/>
      <c r="O38" s="124"/>
      <c r="P38" s="129">
        <v>0.45319928649741398</v>
      </c>
      <c r="Q38" s="123"/>
      <c r="R38" s="129">
        <v>0.17560000000000001</v>
      </c>
      <c r="S38" s="121"/>
      <c r="T38" s="121"/>
      <c r="U38" s="121"/>
      <c r="V38" s="121"/>
    </row>
    <row r="39" spans="1:22" ht="15" x14ac:dyDescent="0.25">
      <c r="A39" s="125">
        <f t="shared" ref="A39:A70" si="1">A38+1</f>
        <v>1933</v>
      </c>
      <c r="B39" s="123">
        <v>0.46513850719172994</v>
      </c>
      <c r="C39" s="123"/>
      <c r="D39" s="123">
        <v>0.16460087350020167</v>
      </c>
      <c r="E39" s="123">
        <v>0.42117952874633652</v>
      </c>
      <c r="F39" s="123"/>
      <c r="G39" s="123">
        <v>0.14988887646056825</v>
      </c>
      <c r="H39" s="50">
        <v>0.46662100000000001</v>
      </c>
      <c r="I39" s="50">
        <v>0.17660219999999999</v>
      </c>
      <c r="J39" s="123">
        <v>0.40053477886895922</v>
      </c>
      <c r="K39" s="123">
        <v>0.16442657198170479</v>
      </c>
      <c r="L39" s="50">
        <v>0.39638280737005044</v>
      </c>
      <c r="M39" s="50">
        <v>0.1086378574</v>
      </c>
      <c r="N39" s="124"/>
      <c r="O39" s="124"/>
      <c r="P39" s="129">
        <v>0.47167825512680744</v>
      </c>
      <c r="Q39" s="123"/>
      <c r="R39" s="129">
        <v>0.18276000000000001</v>
      </c>
      <c r="S39" s="121"/>
      <c r="T39" s="121"/>
      <c r="U39" s="121"/>
      <c r="V39" s="121"/>
    </row>
    <row r="40" spans="1:22" ht="15" x14ac:dyDescent="0.25">
      <c r="A40" s="125">
        <f t="shared" si="1"/>
        <v>1934</v>
      </c>
      <c r="B40" s="123">
        <v>0.4669921281158651</v>
      </c>
      <c r="C40" s="123"/>
      <c r="D40" s="123">
        <v>0.16396989069448942</v>
      </c>
      <c r="E40" s="123">
        <v>0.41587990198437658</v>
      </c>
      <c r="F40" s="123"/>
      <c r="G40" s="123">
        <v>0.14321348241783616</v>
      </c>
      <c r="H40" s="50">
        <v>0.47283229999999998</v>
      </c>
      <c r="I40" s="50">
        <v>0.1763747</v>
      </c>
      <c r="J40" s="123">
        <v>0.40820833603750628</v>
      </c>
      <c r="K40" s="123">
        <v>0.16636263157134454</v>
      </c>
      <c r="L40" s="50">
        <v>0.40207897190000003</v>
      </c>
      <c r="M40" s="50">
        <v>0.1106165981</v>
      </c>
      <c r="N40" s="123">
        <v>0.38040000000000002</v>
      </c>
      <c r="O40" s="123">
        <v>0.1195</v>
      </c>
      <c r="P40" s="129">
        <v>0.489331348063267</v>
      </c>
      <c r="Q40" s="123"/>
      <c r="R40" s="129">
        <v>0.18959999999999999</v>
      </c>
      <c r="S40" s="121"/>
      <c r="T40" s="121"/>
      <c r="U40" s="121"/>
      <c r="V40" s="121"/>
    </row>
    <row r="41" spans="1:22" ht="15" x14ac:dyDescent="0.25">
      <c r="A41" s="125">
        <f t="shared" si="1"/>
        <v>1935</v>
      </c>
      <c r="B41" s="123">
        <v>0.45383862366678346</v>
      </c>
      <c r="C41" s="123">
        <v>0.46536241924876887</v>
      </c>
      <c r="D41" s="123">
        <v>0.16676285163429341</v>
      </c>
      <c r="E41" s="123">
        <v>0.41244517153812837</v>
      </c>
      <c r="F41" s="123">
        <v>0.41473705669388322</v>
      </c>
      <c r="G41" s="123">
        <v>0.14990025141190161</v>
      </c>
      <c r="H41" s="50">
        <v>0.48307899999999998</v>
      </c>
      <c r="I41" s="50">
        <v>0.18385989999999999</v>
      </c>
      <c r="J41" s="123">
        <v>0.42512087266831766</v>
      </c>
      <c r="K41" s="123">
        <v>0.17201282724760647</v>
      </c>
      <c r="L41" s="50">
        <v>0.3799808134841961</v>
      </c>
      <c r="M41" s="50">
        <v>0.12052827839999999</v>
      </c>
      <c r="N41" s="123">
        <v>0.36159999999999998</v>
      </c>
      <c r="O41" s="123">
        <v>0.1232</v>
      </c>
      <c r="P41" s="129">
        <v>0.48367926128975142</v>
      </c>
      <c r="Q41" s="123">
        <v>0.48500410354716611</v>
      </c>
      <c r="R41" s="129">
        <v>0.18740999999999999</v>
      </c>
      <c r="S41" s="121"/>
      <c r="T41" s="121"/>
      <c r="U41" s="121"/>
      <c r="V41" s="121"/>
    </row>
    <row r="42" spans="1:22" ht="15" x14ac:dyDescent="0.25">
      <c r="A42" s="125">
        <f t="shared" si="1"/>
        <v>1936</v>
      </c>
      <c r="B42" s="123">
        <v>0.47525650596365787</v>
      </c>
      <c r="C42" s="123"/>
      <c r="D42" s="123">
        <v>0.1928824418021155</v>
      </c>
      <c r="E42" s="123">
        <v>0.4158860965591446</v>
      </c>
      <c r="F42" s="123"/>
      <c r="G42" s="123">
        <v>0.16136017227912994</v>
      </c>
      <c r="H42" s="50">
        <v>0.45692899999999997</v>
      </c>
      <c r="I42" s="50">
        <v>0.17300760000000001</v>
      </c>
      <c r="J42" s="123">
        <v>0.43555781907743385</v>
      </c>
      <c r="K42" s="123">
        <v>0.17498489843738974</v>
      </c>
      <c r="L42" s="50">
        <v>0.35517147059999998</v>
      </c>
      <c r="M42" s="50">
        <v>0.13608801840000001</v>
      </c>
      <c r="N42" s="124"/>
      <c r="O42" s="124"/>
      <c r="P42" s="129">
        <v>0.48200170128847974</v>
      </c>
      <c r="Q42" s="123"/>
      <c r="R42" s="129">
        <v>0.18676000000000001</v>
      </c>
      <c r="S42" s="121"/>
      <c r="T42" s="121"/>
      <c r="U42" s="121"/>
      <c r="V42" s="121"/>
    </row>
    <row r="43" spans="1:22" ht="15" x14ac:dyDescent="0.25">
      <c r="A43" s="125">
        <f t="shared" si="1"/>
        <v>1937</v>
      </c>
      <c r="B43" s="123">
        <v>0.45116039995791779</v>
      </c>
      <c r="C43" s="123"/>
      <c r="D43" s="123">
        <v>0.17149341603070714</v>
      </c>
      <c r="E43" s="123">
        <v>0.41850068242091726</v>
      </c>
      <c r="F43" s="123"/>
      <c r="G43" s="123">
        <v>0.16451399996666666</v>
      </c>
      <c r="H43" s="50">
        <v>0.44988089999999997</v>
      </c>
      <c r="I43" s="50">
        <v>0.17452860000000001</v>
      </c>
      <c r="J43" s="123">
        <v>0.41619419183499246</v>
      </c>
      <c r="K43" s="123">
        <v>0.16980000000000001</v>
      </c>
      <c r="L43" s="50">
        <v>0.38942695542775935</v>
      </c>
      <c r="M43" s="50">
        <v>0.14921339989999999</v>
      </c>
      <c r="N43" s="124"/>
      <c r="O43" s="124"/>
      <c r="P43" s="129">
        <v>0.49717716714613802</v>
      </c>
      <c r="Q43" s="123"/>
      <c r="R43" s="129">
        <v>0.19264000000000001</v>
      </c>
      <c r="S43" s="121"/>
      <c r="T43" s="121"/>
      <c r="U43" s="121"/>
      <c r="V43" s="121"/>
    </row>
    <row r="44" spans="1:22" ht="15" x14ac:dyDescent="0.25">
      <c r="A44" s="125">
        <f t="shared" si="1"/>
        <v>1938</v>
      </c>
      <c r="B44" s="123">
        <v>0.44956334322187308</v>
      </c>
      <c r="C44" s="123"/>
      <c r="D44" s="123">
        <v>0.15754923180145183</v>
      </c>
      <c r="E44" s="123">
        <v>0.42869625177565712</v>
      </c>
      <c r="F44" s="123"/>
      <c r="G44" s="123">
        <v>0.16629039930316655</v>
      </c>
      <c r="H44" s="50">
        <v>0.43736849999999999</v>
      </c>
      <c r="I44" s="50">
        <v>0.1651695</v>
      </c>
      <c r="J44" s="123">
        <v>0.43109781550595311</v>
      </c>
      <c r="K44" s="123">
        <v>0.1736848751094997</v>
      </c>
      <c r="L44" s="50">
        <v>0.41762243982101821</v>
      </c>
      <c r="M44" s="50">
        <v>0.16001682280000001</v>
      </c>
      <c r="N44" s="124"/>
      <c r="O44" s="124"/>
      <c r="P44" s="129">
        <v>0.51415923608208891</v>
      </c>
      <c r="Q44" s="123"/>
      <c r="R44" s="129">
        <v>0.19922000000000001</v>
      </c>
      <c r="S44" s="121"/>
      <c r="T44" s="121"/>
      <c r="U44" s="121"/>
      <c r="V44" s="121"/>
    </row>
    <row r="45" spans="1:22" ht="15" x14ac:dyDescent="0.25">
      <c r="A45" s="125">
        <f t="shared" si="1"/>
        <v>1939</v>
      </c>
      <c r="B45" s="123">
        <v>0.46428243354590704</v>
      </c>
      <c r="C45" s="123"/>
      <c r="D45" s="123">
        <v>0.16175457419534936</v>
      </c>
      <c r="E45" s="123">
        <v>0.42208757823411414</v>
      </c>
      <c r="F45" s="123"/>
      <c r="G45" s="123">
        <v>0.16809903467070647</v>
      </c>
      <c r="H45" s="50">
        <v>0.41178730000000002</v>
      </c>
      <c r="I45" s="50">
        <v>0.16412979999999999</v>
      </c>
      <c r="J45" s="123">
        <v>0.43238785646822825</v>
      </c>
      <c r="K45" s="123">
        <v>0.17206826934141292</v>
      </c>
      <c r="L45" s="50"/>
      <c r="M45" s="50"/>
      <c r="N45" s="124"/>
      <c r="O45" s="124"/>
      <c r="P45" s="129">
        <v>0.46323883788964038</v>
      </c>
      <c r="Q45" s="123"/>
      <c r="R45" s="129">
        <v>0.17949000000000001</v>
      </c>
      <c r="S45" s="121"/>
      <c r="T45" s="121"/>
      <c r="U45" s="121"/>
      <c r="V45" s="121"/>
    </row>
    <row r="46" spans="1:22" ht="15" x14ac:dyDescent="0.25">
      <c r="A46" s="125">
        <f t="shared" si="1"/>
        <v>1940</v>
      </c>
      <c r="B46" s="123">
        <v>0.46198995077601529</v>
      </c>
      <c r="C46" s="123">
        <v>0.45168211841464317</v>
      </c>
      <c r="D46" s="123">
        <v>0.16478073729414297</v>
      </c>
      <c r="E46" s="123">
        <v>0.41123666529457503</v>
      </c>
      <c r="F46" s="123">
        <v>0.40181333185861873</v>
      </c>
      <c r="G46" s="123">
        <v>0.16259573457297113</v>
      </c>
      <c r="H46" s="50">
        <v>0.42226439999999998</v>
      </c>
      <c r="I46" s="50">
        <v>0.16784779999999999</v>
      </c>
      <c r="J46" s="123">
        <v>0.40020893058915014</v>
      </c>
      <c r="K46" s="123">
        <v>0.15734366914594228</v>
      </c>
      <c r="L46" s="50"/>
      <c r="M46" s="50"/>
      <c r="N46" s="123"/>
      <c r="O46" s="123"/>
      <c r="P46" s="129">
        <v>0.42460334062958172</v>
      </c>
      <c r="Q46" s="123">
        <v>0.43939167725617728</v>
      </c>
      <c r="R46" s="129">
        <v>0.16452</v>
      </c>
      <c r="S46" s="121"/>
      <c r="T46" s="121"/>
      <c r="U46" s="121"/>
      <c r="V46" s="121"/>
    </row>
    <row r="47" spans="1:22" ht="15" x14ac:dyDescent="0.25">
      <c r="A47" s="125">
        <f t="shared" si="1"/>
        <v>1941</v>
      </c>
      <c r="B47" s="123">
        <v>0.42877397092200725</v>
      </c>
      <c r="C47" s="123"/>
      <c r="D47" s="123">
        <v>0.1597068078948374</v>
      </c>
      <c r="E47" s="123">
        <v>0.37211575204716701</v>
      </c>
      <c r="F47" s="123"/>
      <c r="G47" s="123">
        <v>0.13505069504324554</v>
      </c>
      <c r="H47" s="50">
        <v>0.41010750000000001</v>
      </c>
      <c r="I47" s="50">
        <v>0.1601793</v>
      </c>
      <c r="J47" s="123">
        <v>0.36543975614150104</v>
      </c>
      <c r="K47" s="123">
        <v>0.14197278512973663</v>
      </c>
      <c r="L47" s="50"/>
      <c r="M47" s="50"/>
      <c r="N47" s="123">
        <v>0.34079999999999999</v>
      </c>
      <c r="O47" s="123">
        <v>0.10299999999999999</v>
      </c>
      <c r="P47" s="129">
        <v>0.43033285324930987</v>
      </c>
      <c r="Q47" s="123"/>
      <c r="R47" s="129">
        <v>0.16674</v>
      </c>
      <c r="S47" s="121"/>
      <c r="T47" s="121"/>
      <c r="U47" s="121"/>
      <c r="V47" s="121"/>
    </row>
    <row r="48" spans="1:22" ht="15" x14ac:dyDescent="0.25">
      <c r="A48" s="125">
        <f t="shared" si="1"/>
        <v>1942</v>
      </c>
      <c r="B48" s="123">
        <v>0.37037305770501872</v>
      </c>
      <c r="C48" s="123"/>
      <c r="D48" s="123">
        <v>0.13743618218002113</v>
      </c>
      <c r="E48" s="123">
        <v>0.35928373370516847</v>
      </c>
      <c r="F48" s="123"/>
      <c r="G48" s="123">
        <v>0.13768802292715634</v>
      </c>
      <c r="H48" s="50">
        <v>0.38288329999999998</v>
      </c>
      <c r="I48" s="50">
        <v>0.146481</v>
      </c>
      <c r="J48" s="123">
        <v>0.33568416741033696</v>
      </c>
      <c r="K48" s="123">
        <v>0.12889504585431269</v>
      </c>
      <c r="L48" s="50"/>
      <c r="M48" s="50"/>
      <c r="N48" s="123"/>
      <c r="O48" s="123"/>
      <c r="P48" s="129">
        <v>0.38996817875717116</v>
      </c>
      <c r="Q48" s="123"/>
      <c r="R48" s="129">
        <v>0.15110000000000001</v>
      </c>
      <c r="S48" s="121"/>
      <c r="T48" s="121"/>
      <c r="U48" s="121"/>
      <c r="V48" s="121"/>
    </row>
    <row r="49" spans="1:22" ht="15" x14ac:dyDescent="0.25">
      <c r="A49" s="125">
        <f t="shared" si="1"/>
        <v>1943</v>
      </c>
      <c r="B49" s="123">
        <v>0.34625111940263076</v>
      </c>
      <c r="C49" s="123"/>
      <c r="D49" s="123">
        <v>0.12742525511986413</v>
      </c>
      <c r="E49" s="123">
        <v>0.34377371415893815</v>
      </c>
      <c r="F49" s="123"/>
      <c r="G49" s="123">
        <v>0.11607202590404707</v>
      </c>
      <c r="H49" s="50">
        <v>0.34492159999999999</v>
      </c>
      <c r="I49" s="50">
        <v>0.1182636</v>
      </c>
      <c r="J49" s="123">
        <v>0.33049954247681457</v>
      </c>
      <c r="K49" s="123">
        <v>0.12545247771214121</v>
      </c>
      <c r="L49" s="50"/>
      <c r="M49" s="50"/>
      <c r="N49" s="123">
        <v>0.35589999999999999</v>
      </c>
      <c r="O49" s="123">
        <v>0.1045</v>
      </c>
      <c r="P49" s="129">
        <v>0.37912371855072075</v>
      </c>
      <c r="Q49" s="123"/>
      <c r="R49" s="129">
        <v>0.13625000000000001</v>
      </c>
      <c r="S49" s="121"/>
      <c r="T49" s="121"/>
      <c r="U49" s="121"/>
      <c r="V49" s="121"/>
    </row>
    <row r="50" spans="1:22" ht="15" x14ac:dyDescent="0.25">
      <c r="A50" s="125">
        <f t="shared" si="1"/>
        <v>1944</v>
      </c>
      <c r="B50" s="123">
        <v>0.33499149801054401</v>
      </c>
      <c r="C50" s="123"/>
      <c r="D50" s="123">
        <v>0.11810090173625534</v>
      </c>
      <c r="E50" s="123">
        <v>0.33469511675313202</v>
      </c>
      <c r="F50" s="123"/>
      <c r="G50" s="123">
        <v>0.10843485959438703</v>
      </c>
      <c r="H50" s="50">
        <v>0.32261770000000001</v>
      </c>
      <c r="I50" s="50">
        <v>9.9761699999999995E-2</v>
      </c>
      <c r="J50" s="123">
        <v>0.33316765025939604</v>
      </c>
      <c r="K50" s="123">
        <v>0.12504287878316106</v>
      </c>
      <c r="L50" s="50"/>
      <c r="M50" s="50"/>
      <c r="N50" s="123">
        <v>0.3483</v>
      </c>
      <c r="O50" s="123">
        <v>0.10050000000000001</v>
      </c>
      <c r="P50" s="129">
        <v>0.35873468237948747</v>
      </c>
      <c r="Q50" s="123"/>
      <c r="R50" s="129">
        <v>0.10739</v>
      </c>
      <c r="S50" s="121"/>
      <c r="T50" s="121"/>
      <c r="U50" s="121"/>
      <c r="V50" s="121"/>
    </row>
    <row r="51" spans="1:22" ht="15" x14ac:dyDescent="0.25">
      <c r="A51" s="125">
        <f t="shared" si="1"/>
        <v>1945</v>
      </c>
      <c r="B51" s="123">
        <v>0.35556947577486459</v>
      </c>
      <c r="C51" s="123">
        <v>0.35686389681827757</v>
      </c>
      <c r="D51" s="123">
        <v>0.13249640315183925</v>
      </c>
      <c r="E51" s="123">
        <v>0.33514617270234548</v>
      </c>
      <c r="F51" s="123">
        <v>0.34237369781809818</v>
      </c>
      <c r="G51" s="123">
        <v>0.10438321648922727</v>
      </c>
      <c r="H51" s="50">
        <v>0.31123010000000001</v>
      </c>
      <c r="I51" s="50">
        <v>8.4696599999999997E-2</v>
      </c>
      <c r="J51" s="123">
        <v>0.35200841810703631</v>
      </c>
      <c r="K51" s="123">
        <v>0.13065304946768183</v>
      </c>
      <c r="L51" s="50"/>
      <c r="M51" s="50"/>
      <c r="N51" s="123">
        <v>0.3422</v>
      </c>
      <c r="O51" s="123">
        <v>9.7799999999999998E-2</v>
      </c>
      <c r="P51" s="129">
        <v>0.27392894794081485</v>
      </c>
      <c r="Q51" s="123">
        <v>0.31633181516015119</v>
      </c>
      <c r="R51" s="129">
        <v>6.4269999999999994E-2</v>
      </c>
      <c r="S51" s="121"/>
      <c r="T51" s="121"/>
      <c r="U51" s="121"/>
      <c r="V51" s="121"/>
    </row>
    <row r="52" spans="1:22" ht="15" x14ac:dyDescent="0.25">
      <c r="A52" s="125">
        <f t="shared" si="1"/>
        <v>1946</v>
      </c>
      <c r="B52" s="123">
        <v>0.38003071666942401</v>
      </c>
      <c r="C52" s="123"/>
      <c r="D52" s="123">
        <v>0.14211234440893966</v>
      </c>
      <c r="E52" s="123">
        <v>0.35727980399881704</v>
      </c>
      <c r="F52" s="123"/>
      <c r="G52" s="123">
        <v>0.11546854640448205</v>
      </c>
      <c r="H52" s="50">
        <v>0.34447949999999999</v>
      </c>
      <c r="I52" s="50">
        <v>0.1043331</v>
      </c>
      <c r="J52" s="123">
        <v>0.38425991199645121</v>
      </c>
      <c r="K52" s="123">
        <v>0.14107253921344609</v>
      </c>
      <c r="L52" s="50"/>
      <c r="M52" s="50"/>
      <c r="N52" s="123">
        <v>0.34310000000000002</v>
      </c>
      <c r="O52" s="123">
        <v>0.10100000000000001</v>
      </c>
      <c r="P52" s="129"/>
      <c r="Q52" s="123"/>
      <c r="R52" s="129"/>
      <c r="S52" s="121"/>
      <c r="T52" s="121"/>
      <c r="U52" s="121"/>
      <c r="V52" s="121"/>
    </row>
    <row r="53" spans="1:22" ht="15" x14ac:dyDescent="0.25">
      <c r="A53" s="125">
        <f t="shared" si="1"/>
        <v>1947</v>
      </c>
      <c r="B53" s="123">
        <v>0.35656711885652748</v>
      </c>
      <c r="C53" s="123"/>
      <c r="D53" s="123">
        <v>0.12936414754738529</v>
      </c>
      <c r="E53" s="123">
        <v>0.34686353614769433</v>
      </c>
      <c r="F53" s="123"/>
      <c r="G53" s="123">
        <v>0.10841553241729061</v>
      </c>
      <c r="H53" s="50">
        <v>0.35711799999999999</v>
      </c>
      <c r="I53" s="50">
        <v>0.1071052</v>
      </c>
      <c r="J53" s="123">
        <v>0.36217260844308308</v>
      </c>
      <c r="K53" s="123">
        <v>0.13154139725187181</v>
      </c>
      <c r="L53" s="50"/>
      <c r="M53" s="50"/>
      <c r="N53" s="123">
        <v>0.32129999999999997</v>
      </c>
      <c r="O53" s="123">
        <v>8.6599999999999996E-2</v>
      </c>
      <c r="P53" s="129">
        <v>0.28864000000000001</v>
      </c>
      <c r="Q53" s="123"/>
      <c r="R53" s="129">
        <v>7.3770000000000002E-2</v>
      </c>
      <c r="S53" s="121"/>
      <c r="T53" s="121"/>
      <c r="U53" s="121"/>
      <c r="V53" s="121"/>
    </row>
    <row r="54" spans="1:22" ht="15" x14ac:dyDescent="0.25">
      <c r="A54" s="125">
        <f t="shared" si="1"/>
        <v>1948</v>
      </c>
      <c r="B54" s="123">
        <v>0.36438264122482955</v>
      </c>
      <c r="C54" s="123"/>
      <c r="D54" s="123">
        <v>0.13391129572938365</v>
      </c>
      <c r="E54" s="123">
        <v>0.33215513703172023</v>
      </c>
      <c r="F54" s="123"/>
      <c r="G54" s="123">
        <v>0.10158411696142565</v>
      </c>
      <c r="H54" s="50">
        <v>0.33717710000000001</v>
      </c>
      <c r="I54" s="50">
        <v>9.9050399999999997E-2</v>
      </c>
      <c r="J54" s="123">
        <v>0.35088831109516072</v>
      </c>
      <c r="K54" s="123">
        <v>0.12610195088427695</v>
      </c>
      <c r="L54" s="50"/>
      <c r="M54" s="50"/>
      <c r="N54" s="123">
        <v>0.30840000000000001</v>
      </c>
      <c r="O54" s="123">
        <v>7.9600000000000004E-2</v>
      </c>
      <c r="P54" s="129">
        <v>0.29704999999999998</v>
      </c>
      <c r="Q54" s="123"/>
      <c r="R54" s="129">
        <v>7.8359999999999999E-2</v>
      </c>
      <c r="S54" s="121"/>
      <c r="T54" s="121"/>
      <c r="U54" s="121"/>
      <c r="V54" s="121"/>
    </row>
    <row r="55" spans="1:22" ht="15" x14ac:dyDescent="0.25">
      <c r="A55" s="125">
        <f t="shared" si="1"/>
        <v>1949</v>
      </c>
      <c r="B55" s="123">
        <v>0.3625495172283309</v>
      </c>
      <c r="C55" s="123"/>
      <c r="D55" s="123">
        <v>0.1296463469751733</v>
      </c>
      <c r="E55" s="123">
        <v>0.31163340773674364</v>
      </c>
      <c r="F55" s="123"/>
      <c r="G55" s="123">
        <v>9.7610871050000006E-2</v>
      </c>
      <c r="H55" s="50">
        <v>0.33946080000000001</v>
      </c>
      <c r="I55" s="50">
        <v>0.1026966</v>
      </c>
      <c r="J55" s="123">
        <v>0.32250000000000001</v>
      </c>
      <c r="K55" s="123">
        <v>0.1147</v>
      </c>
      <c r="L55" s="50">
        <v>0.28017283094697448</v>
      </c>
      <c r="M55" s="50">
        <v>9.5946884199999999E-2</v>
      </c>
      <c r="N55" s="123">
        <v>0.3044</v>
      </c>
      <c r="O55" s="123">
        <v>7.7100000000000002E-2</v>
      </c>
      <c r="P55" s="129">
        <v>0.32228000000000001</v>
      </c>
      <c r="Q55" s="123"/>
      <c r="R55" s="129">
        <v>7.9380000000000006E-2</v>
      </c>
      <c r="S55" s="121"/>
      <c r="T55" s="121"/>
      <c r="U55" s="121"/>
      <c r="V55" s="121"/>
    </row>
    <row r="56" spans="1:22" ht="15" x14ac:dyDescent="0.25">
      <c r="A56" s="125">
        <f t="shared" si="1"/>
        <v>1950</v>
      </c>
      <c r="B56" s="123">
        <v>0.37194463149376367</v>
      </c>
      <c r="C56" s="123">
        <v>0.36441613129523581</v>
      </c>
      <c r="D56" s="123">
        <v>0.14322852846832809</v>
      </c>
      <c r="E56" s="123">
        <v>0.32119974453627737</v>
      </c>
      <c r="F56" s="123">
        <v>0.31849316812488432</v>
      </c>
      <c r="G56" s="123">
        <v>0.10047750483291799</v>
      </c>
      <c r="H56" s="50">
        <v>0.33766249999999998</v>
      </c>
      <c r="I56" s="50">
        <v>0.10341599999999999</v>
      </c>
      <c r="J56" s="123">
        <v>0.34787783484510937</v>
      </c>
      <c r="K56" s="123">
        <v>0.120578170431672</v>
      </c>
      <c r="L56" s="50">
        <v>0.29555864329999998</v>
      </c>
      <c r="M56" s="50">
        <v>0.1012158489</v>
      </c>
      <c r="N56" s="123">
        <v>0.30370000000000003</v>
      </c>
      <c r="O56" s="123">
        <v>7.6700000000000004E-2</v>
      </c>
      <c r="P56" s="129">
        <v>0.31705</v>
      </c>
      <c r="Q56" s="123">
        <v>0.32278999999999997</v>
      </c>
      <c r="R56" s="129">
        <v>7.714E-2</v>
      </c>
      <c r="S56" s="121"/>
      <c r="T56" s="121"/>
      <c r="U56" s="121"/>
      <c r="V56" s="121"/>
    </row>
    <row r="57" spans="1:22" ht="15" x14ac:dyDescent="0.25">
      <c r="A57" s="125">
        <f t="shared" si="1"/>
        <v>1951</v>
      </c>
      <c r="B57" s="123">
        <v>0.35875424516361271</v>
      </c>
      <c r="C57" s="123"/>
      <c r="D57" s="123">
        <v>0.13307576948337796</v>
      </c>
      <c r="E57" s="123">
        <v>0.32264635210163184</v>
      </c>
      <c r="F57" s="123"/>
      <c r="G57" s="123">
        <v>9.6730866666666679E-2</v>
      </c>
      <c r="H57" s="50">
        <v>0.34598250000000003</v>
      </c>
      <c r="I57" s="50">
        <v>0.10699259999999999</v>
      </c>
      <c r="J57" s="123">
        <v>0.32205655630489555</v>
      </c>
      <c r="K57" s="123">
        <v>0.1089</v>
      </c>
      <c r="L57" s="50"/>
      <c r="M57" s="50"/>
      <c r="N57" s="123">
        <v>0.2999</v>
      </c>
      <c r="O57" s="123">
        <v>7.4300000000000005E-2</v>
      </c>
      <c r="P57" s="129">
        <v>0.32904</v>
      </c>
      <c r="Q57" s="123"/>
      <c r="R57" s="129">
        <v>8.0479999999999996E-2</v>
      </c>
      <c r="S57" s="121"/>
      <c r="T57" s="121"/>
      <c r="U57" s="121"/>
      <c r="V57" s="121"/>
    </row>
    <row r="58" spans="1:22" ht="15" x14ac:dyDescent="0.25">
      <c r="A58" s="125">
        <f t="shared" si="1"/>
        <v>1952</v>
      </c>
      <c r="B58" s="123">
        <v>0.34906538262050252</v>
      </c>
      <c r="C58" s="123"/>
      <c r="D58" s="123">
        <v>0.12309381856707043</v>
      </c>
      <c r="E58" s="123">
        <v>0.31816053996840837</v>
      </c>
      <c r="F58" s="123"/>
      <c r="G58" s="123">
        <v>9.3511933333333339E-2</v>
      </c>
      <c r="H58" s="50">
        <v>0.35337220000000003</v>
      </c>
      <c r="I58" s="50">
        <v>0.10963580000000001</v>
      </c>
      <c r="J58" s="123">
        <v>0.30890941990522508</v>
      </c>
      <c r="K58" s="123">
        <v>0.10199999999999999</v>
      </c>
      <c r="L58" s="50"/>
      <c r="M58" s="50"/>
      <c r="N58" s="123">
        <v>0.29220000000000002</v>
      </c>
      <c r="O58" s="123">
        <v>6.8900000000000003E-2</v>
      </c>
      <c r="P58" s="129">
        <v>0.35014000000000001</v>
      </c>
      <c r="Q58" s="123"/>
      <c r="R58" s="129">
        <v>8.6690000000000003E-2</v>
      </c>
      <c r="S58" s="121"/>
      <c r="T58" s="121"/>
      <c r="U58" s="121"/>
      <c r="V58" s="121"/>
    </row>
    <row r="59" spans="1:22" ht="15" x14ac:dyDescent="0.25">
      <c r="A59" s="125">
        <f t="shared" si="1"/>
        <v>1953</v>
      </c>
      <c r="B59" s="123">
        <v>0.34039374330377647</v>
      </c>
      <c r="C59" s="123"/>
      <c r="D59" s="123">
        <v>0.11411408123592144</v>
      </c>
      <c r="E59" s="123">
        <v>0.31637869772671523</v>
      </c>
      <c r="F59" s="123"/>
      <c r="G59" s="123">
        <v>9.1828366666666661E-2</v>
      </c>
      <c r="H59" s="50">
        <v>0.35055439999999999</v>
      </c>
      <c r="I59" s="50">
        <v>0.1083851</v>
      </c>
      <c r="J59" s="123">
        <v>0.30118169318014576</v>
      </c>
      <c r="K59" s="123">
        <v>9.7199999999999995E-2</v>
      </c>
      <c r="L59" s="50"/>
      <c r="M59" s="50"/>
      <c r="N59" s="123">
        <v>0.2974</v>
      </c>
      <c r="O59" s="123">
        <v>6.9900000000000004E-2</v>
      </c>
      <c r="P59" s="129">
        <v>0.33130999999999999</v>
      </c>
      <c r="Q59" s="123"/>
      <c r="R59" s="129">
        <v>8.2449999999999996E-2</v>
      </c>
      <c r="S59" s="121"/>
      <c r="T59" s="121"/>
      <c r="U59" s="121"/>
      <c r="V59" s="121"/>
    </row>
    <row r="60" spans="1:22" ht="15" x14ac:dyDescent="0.25">
      <c r="A60" s="125">
        <f t="shared" si="1"/>
        <v>1954</v>
      </c>
      <c r="B60" s="123">
        <v>0.35526806648712167</v>
      </c>
      <c r="C60" s="123"/>
      <c r="D60" s="123">
        <v>0.1254230943456256</v>
      </c>
      <c r="E60" s="123">
        <v>0.30880426124907601</v>
      </c>
      <c r="F60" s="123"/>
      <c r="G60" s="123">
        <v>9.3080924625000006E-2</v>
      </c>
      <c r="H60" s="50">
        <v>0.35731259999999998</v>
      </c>
      <c r="I60" s="50">
        <v>0.1104509</v>
      </c>
      <c r="J60" s="123">
        <v>0.30630000000000002</v>
      </c>
      <c r="K60" s="123">
        <v>9.6699999999999994E-2</v>
      </c>
      <c r="L60" s="50">
        <v>0.2782044449963042</v>
      </c>
      <c r="M60" s="50">
        <v>9.5272798500000005E-2</v>
      </c>
      <c r="N60" s="123">
        <v>0.29339999999999999</v>
      </c>
      <c r="O60" s="123">
        <v>6.9900000000000004E-2</v>
      </c>
      <c r="P60" s="129">
        <v>0.32799</v>
      </c>
      <c r="Q60" s="123"/>
      <c r="R60" s="129">
        <v>7.9630000000000006E-2</v>
      </c>
      <c r="S60" s="121"/>
      <c r="T60" s="121"/>
      <c r="U60" s="121"/>
      <c r="V60" s="121"/>
    </row>
    <row r="61" spans="1:22" ht="15" x14ac:dyDescent="0.25">
      <c r="A61" s="125">
        <f t="shared" si="1"/>
        <v>1955</v>
      </c>
      <c r="B61" s="123">
        <v>0.35933230882123834</v>
      </c>
      <c r="C61" s="123">
        <v>0.35658730245107223</v>
      </c>
      <c r="D61" s="123">
        <v>0.13002585456682811</v>
      </c>
      <c r="E61" s="123">
        <v>0.31801968212925125</v>
      </c>
      <c r="F61" s="123">
        <v>0.31307456930030569</v>
      </c>
      <c r="G61" s="123">
        <v>9.1405266666666665E-2</v>
      </c>
      <c r="H61" s="50">
        <v>0.364014</v>
      </c>
      <c r="I61" s="50">
        <v>0.1126158</v>
      </c>
      <c r="J61" s="123">
        <v>0.3006450463877538</v>
      </c>
      <c r="K61" s="123">
        <v>9.2999999999999999E-2</v>
      </c>
      <c r="L61" s="50"/>
      <c r="M61" s="50"/>
      <c r="N61" s="123">
        <v>0.28939999999999999</v>
      </c>
      <c r="O61" s="123">
        <v>6.8599999999999994E-2</v>
      </c>
      <c r="P61" s="129">
        <v>0.31384000000000001</v>
      </c>
      <c r="Q61" s="123">
        <v>0.32127666666666665</v>
      </c>
      <c r="R61" s="129">
        <v>7.6480000000000006E-2</v>
      </c>
      <c r="S61" s="121"/>
      <c r="T61" s="121"/>
      <c r="U61" s="121"/>
      <c r="V61" s="121"/>
    </row>
    <row r="62" spans="1:22" ht="15" x14ac:dyDescent="0.25">
      <c r="A62" s="125">
        <f t="shared" si="1"/>
        <v>1956</v>
      </c>
      <c r="B62" s="123">
        <v>0.35516153204485662</v>
      </c>
      <c r="C62" s="123"/>
      <c r="D62" s="123">
        <v>0.12674467032361331</v>
      </c>
      <c r="E62" s="123">
        <v>0.31239976452258994</v>
      </c>
      <c r="F62" s="123"/>
      <c r="G62" s="123">
        <v>8.8148099999999993E-2</v>
      </c>
      <c r="H62" s="50">
        <v>0.35931550000000001</v>
      </c>
      <c r="I62" s="50">
        <v>0.1096443</v>
      </c>
      <c r="J62" s="123">
        <v>0.28848379356776993</v>
      </c>
      <c r="K62" s="123">
        <v>8.7499999999999994E-2</v>
      </c>
      <c r="L62" s="50"/>
      <c r="M62" s="50"/>
      <c r="N62" s="123">
        <v>0.28939999999999999</v>
      </c>
      <c r="O62" s="123">
        <v>6.7299999999999999E-2</v>
      </c>
      <c r="P62" s="129">
        <v>0.32200000000000001</v>
      </c>
      <c r="Q62" s="123"/>
      <c r="R62" s="129">
        <v>8.1920000000000007E-2</v>
      </c>
      <c r="S62" s="121"/>
      <c r="T62" s="121"/>
      <c r="U62" s="121"/>
      <c r="V62" s="121"/>
    </row>
    <row r="63" spans="1:22" ht="15" x14ac:dyDescent="0.25">
      <c r="A63" s="125">
        <f t="shared" si="1"/>
        <v>1957</v>
      </c>
      <c r="B63" s="123">
        <v>0.35098858463694516</v>
      </c>
      <c r="C63" s="123"/>
      <c r="D63" s="123">
        <v>0.12186611067476841</v>
      </c>
      <c r="E63" s="123">
        <v>0.31883719960740098</v>
      </c>
      <c r="F63" s="123"/>
      <c r="G63" s="123">
        <v>9.4937508749999996E-2</v>
      </c>
      <c r="H63" s="50">
        <v>0.36413990000000002</v>
      </c>
      <c r="I63" s="50">
        <v>0.1123214</v>
      </c>
      <c r="J63" s="123">
        <v>0.29233606746547114</v>
      </c>
      <c r="K63" s="123">
        <v>8.6999999999999994E-2</v>
      </c>
      <c r="L63" s="50">
        <v>0.32567283096413285</v>
      </c>
      <c r="M63" s="50">
        <v>0.111528635</v>
      </c>
      <c r="N63" s="123">
        <v>0.29320000000000002</v>
      </c>
      <c r="O63" s="123">
        <v>6.8900000000000003E-2</v>
      </c>
      <c r="P63" s="129">
        <v>0.33094000000000001</v>
      </c>
      <c r="Q63" s="123"/>
      <c r="R63" s="129">
        <v>8.5720000000000005E-2</v>
      </c>
      <c r="S63" s="121"/>
      <c r="T63" s="121"/>
      <c r="U63" s="121"/>
      <c r="V63" s="121"/>
    </row>
    <row r="64" spans="1:22" ht="15" x14ac:dyDescent="0.25">
      <c r="A64" s="125">
        <f t="shared" si="1"/>
        <v>1958</v>
      </c>
      <c r="B64" s="123">
        <v>0.3579526066653671</v>
      </c>
      <c r="C64" s="123"/>
      <c r="D64" s="123">
        <v>0.12359993785095756</v>
      </c>
      <c r="E64" s="123">
        <v>0.31705833665055749</v>
      </c>
      <c r="F64" s="123"/>
      <c r="G64" s="123">
        <v>8.6709633333333327E-2</v>
      </c>
      <c r="H64" s="50">
        <v>0.35516969999999998</v>
      </c>
      <c r="I64" s="50">
        <v>0.1036289</v>
      </c>
      <c r="J64" s="123">
        <v>0.29980530995167243</v>
      </c>
      <c r="K64" s="123">
        <v>8.7599999999999997E-2</v>
      </c>
      <c r="L64" s="50"/>
      <c r="M64" s="50"/>
      <c r="N64" s="123">
        <v>0.29620000000000002</v>
      </c>
      <c r="O64" s="123">
        <v>6.8900000000000003E-2</v>
      </c>
      <c r="P64" s="129">
        <v>0.33143</v>
      </c>
      <c r="Q64" s="123"/>
      <c r="R64" s="129">
        <v>8.6669999999999997E-2</v>
      </c>
      <c r="S64" s="121"/>
      <c r="T64" s="121"/>
      <c r="U64" s="121"/>
      <c r="V64" s="121"/>
    </row>
    <row r="65" spans="1:22" ht="15" x14ac:dyDescent="0.25">
      <c r="A65" s="125">
        <f t="shared" si="1"/>
        <v>1959</v>
      </c>
      <c r="B65" s="123">
        <v>0.36354723709870379</v>
      </c>
      <c r="C65" s="123"/>
      <c r="D65" s="123">
        <v>0.13019787811465292</v>
      </c>
      <c r="E65" s="123">
        <v>0.32562126666666663</v>
      </c>
      <c r="F65" s="123"/>
      <c r="G65" s="123">
        <v>8.9662499999999992E-2</v>
      </c>
      <c r="H65" s="50">
        <v>0.37566379999999999</v>
      </c>
      <c r="I65" s="50">
        <v>0.1121875</v>
      </c>
      <c r="J65" s="123">
        <v>0.29959999999999998</v>
      </c>
      <c r="K65" s="123">
        <v>8.5999999999999993E-2</v>
      </c>
      <c r="L65" s="50"/>
      <c r="M65" s="50"/>
      <c r="N65" s="123">
        <v>0.30159999999999998</v>
      </c>
      <c r="O65" s="123">
        <v>7.0800000000000002E-2</v>
      </c>
      <c r="P65" s="129">
        <v>0.33694000000000002</v>
      </c>
      <c r="Q65" s="123"/>
      <c r="R65" s="129">
        <v>9.0539999999999995E-2</v>
      </c>
      <c r="S65" s="121"/>
      <c r="T65" s="121"/>
      <c r="U65" s="121"/>
      <c r="V65" s="121"/>
    </row>
    <row r="66" spans="1:22" ht="15" x14ac:dyDescent="0.25">
      <c r="A66" s="125">
        <f t="shared" si="1"/>
        <v>1960</v>
      </c>
      <c r="B66" s="123">
        <v>0.35876231449705537</v>
      </c>
      <c r="C66" s="123">
        <v>0.36343795704319076</v>
      </c>
      <c r="D66" s="123">
        <v>0.1238804483482449</v>
      </c>
      <c r="E66" s="123">
        <v>0.33021746404641739</v>
      </c>
      <c r="F66" s="123">
        <v>0.32911331017102796</v>
      </c>
      <c r="G66" s="123">
        <v>9.0793566666666659E-2</v>
      </c>
      <c r="H66" s="50">
        <v>0.37713459999999999</v>
      </c>
      <c r="I66" s="50">
        <v>0.11458069999999999</v>
      </c>
      <c r="J66" s="123">
        <v>0.30901779213925218</v>
      </c>
      <c r="K66" s="123">
        <v>8.8700000000000001E-2</v>
      </c>
      <c r="L66" s="50"/>
      <c r="M66" s="50"/>
      <c r="N66" s="123">
        <v>0.30449999999999999</v>
      </c>
      <c r="O66" s="123">
        <v>6.9099999999999995E-2</v>
      </c>
      <c r="P66" s="129">
        <v>0.33988000000000002</v>
      </c>
      <c r="Q66" s="123">
        <v>0.33873333333333333</v>
      </c>
      <c r="R66" s="129">
        <v>9.4670000000000004E-2</v>
      </c>
      <c r="S66" s="121"/>
      <c r="T66" s="121"/>
      <c r="U66" s="121"/>
      <c r="V66" s="121"/>
    </row>
    <row r="67" spans="1:22" ht="15" x14ac:dyDescent="0.25">
      <c r="A67" s="125">
        <f t="shared" si="1"/>
        <v>1961</v>
      </c>
      <c r="B67" s="123">
        <v>0.36800431953381318</v>
      </c>
      <c r="C67" s="123"/>
      <c r="D67" s="123">
        <v>0.13261047955699135</v>
      </c>
      <c r="E67" s="123">
        <v>0.33150119979999998</v>
      </c>
      <c r="F67" s="123"/>
      <c r="G67" s="123">
        <v>0.10494201876666666</v>
      </c>
      <c r="H67" s="50">
        <v>0.38118030000000003</v>
      </c>
      <c r="I67" s="50">
        <v>0.11566659999999999</v>
      </c>
      <c r="J67" s="123"/>
      <c r="K67" s="123"/>
      <c r="L67" s="50">
        <v>0.30882329939999997</v>
      </c>
      <c r="M67" s="50">
        <v>0.1306594563</v>
      </c>
      <c r="N67" s="123">
        <v>0.30449999999999999</v>
      </c>
      <c r="O67" s="123">
        <v>6.8500000000000005E-2</v>
      </c>
      <c r="P67" s="129">
        <v>0.33938000000000001</v>
      </c>
      <c r="Q67" s="123"/>
      <c r="R67" s="129">
        <v>9.9070000000000005E-2</v>
      </c>
      <c r="S67" s="121"/>
      <c r="T67" s="121"/>
      <c r="U67" s="121"/>
      <c r="V67" s="121"/>
    </row>
    <row r="68" spans="1:22" ht="15" x14ac:dyDescent="0.25">
      <c r="A68" s="125">
        <f t="shared" si="1"/>
        <v>1962</v>
      </c>
      <c r="B68" s="123">
        <v>0.36089999709999998</v>
      </c>
      <c r="C68" s="123"/>
      <c r="D68" s="123">
        <v>0.12571999910000001</v>
      </c>
      <c r="E68" s="123">
        <v>0.32150839999999997</v>
      </c>
      <c r="F68" s="123"/>
      <c r="G68" s="123">
        <v>8.6982066666666649E-2</v>
      </c>
      <c r="H68" s="50">
        <v>0.36922519999999998</v>
      </c>
      <c r="I68" s="50">
        <v>0.10944619999999999</v>
      </c>
      <c r="J68" s="123">
        <v>0.29370000000000002</v>
      </c>
      <c r="K68" s="123">
        <v>8.43E-2</v>
      </c>
      <c r="L68" s="50"/>
      <c r="M68" s="50"/>
      <c r="N68" s="123">
        <v>0.30159999999999998</v>
      </c>
      <c r="O68" s="123">
        <v>6.7199999999999996E-2</v>
      </c>
      <c r="P68" s="129">
        <v>0.34476000000000001</v>
      </c>
      <c r="Q68" s="123"/>
      <c r="R68" s="129">
        <v>0.10027</v>
      </c>
      <c r="S68" s="121"/>
      <c r="T68" s="121"/>
      <c r="U68" s="121"/>
      <c r="V68" s="121"/>
    </row>
    <row r="69" spans="1:22" ht="15" x14ac:dyDescent="0.25">
      <c r="A69" s="125">
        <f t="shared" si="1"/>
        <v>1963</v>
      </c>
      <c r="B69" s="123"/>
      <c r="C69" s="123"/>
      <c r="D69" s="123"/>
      <c r="E69" s="123">
        <v>0.32305956666666669</v>
      </c>
      <c r="F69" s="123"/>
      <c r="G69" s="123">
        <v>8.6447466666666681E-2</v>
      </c>
      <c r="H69" s="50">
        <v>0.36947869999999999</v>
      </c>
      <c r="I69" s="50">
        <v>0.1073424</v>
      </c>
      <c r="J69" s="123">
        <v>0.2994</v>
      </c>
      <c r="K69" s="123">
        <v>8.4900000000000003E-2</v>
      </c>
      <c r="L69" s="50"/>
      <c r="M69" s="50"/>
      <c r="N69" s="123">
        <v>0.30030000000000001</v>
      </c>
      <c r="O69" s="123">
        <v>6.7100000000000007E-2</v>
      </c>
      <c r="P69" s="129">
        <v>0.31727</v>
      </c>
      <c r="Q69" s="123"/>
      <c r="R69" s="129">
        <v>9.0079999999999993E-2</v>
      </c>
      <c r="S69" s="121"/>
      <c r="T69" s="121"/>
      <c r="U69" s="121"/>
      <c r="V69" s="121"/>
    </row>
    <row r="70" spans="1:22" ht="15" x14ac:dyDescent="0.25">
      <c r="A70" s="125">
        <f t="shared" si="1"/>
        <v>1964</v>
      </c>
      <c r="B70" s="123">
        <v>0.36980999650000002</v>
      </c>
      <c r="C70" s="123"/>
      <c r="D70" s="123">
        <v>0.1291999986</v>
      </c>
      <c r="E70" s="123">
        <v>0.32449126666666667</v>
      </c>
      <c r="F70" s="123"/>
      <c r="G70" s="123">
        <v>8.6314299999999997E-2</v>
      </c>
      <c r="H70" s="50">
        <v>0.37557380000000001</v>
      </c>
      <c r="I70" s="50">
        <v>0.10844289999999999</v>
      </c>
      <c r="J70" s="123">
        <v>0.29909999999999998</v>
      </c>
      <c r="K70" s="123">
        <v>8.48E-2</v>
      </c>
      <c r="L70" s="50"/>
      <c r="M70" s="50"/>
      <c r="N70" s="123">
        <v>0.29880000000000001</v>
      </c>
      <c r="O70" s="123">
        <v>6.5699999999999995E-2</v>
      </c>
      <c r="P70" s="129">
        <v>0.31036999999999998</v>
      </c>
      <c r="Q70" s="123"/>
      <c r="R70" s="129">
        <v>8.7569999999999995E-2</v>
      </c>
      <c r="S70" s="121"/>
      <c r="T70" s="121"/>
      <c r="U70" s="121"/>
      <c r="V70" s="121"/>
    </row>
    <row r="71" spans="1:22" ht="15" x14ac:dyDescent="0.25">
      <c r="A71" s="125">
        <f t="shared" ref="A71:A102" si="2">A70+1</f>
        <v>1965</v>
      </c>
      <c r="B71" s="123"/>
      <c r="C71" s="123">
        <v>0.36635499840000002</v>
      </c>
      <c r="D71" s="123"/>
      <c r="E71" s="123">
        <v>0.32069148874999998</v>
      </c>
      <c r="F71" s="123">
        <v>0.32115984069444448</v>
      </c>
      <c r="G71" s="123">
        <v>9.5872424100000006E-2</v>
      </c>
      <c r="H71" s="50">
        <v>0.3793994</v>
      </c>
      <c r="I71" s="50">
        <v>0.10939359999999999</v>
      </c>
      <c r="J71" s="123">
        <v>0.29880000000000001</v>
      </c>
      <c r="K71" s="123">
        <v>8.5500000000000007E-2</v>
      </c>
      <c r="L71" s="50">
        <v>0.30706655500000002</v>
      </c>
      <c r="M71" s="50">
        <v>0.1231960964</v>
      </c>
      <c r="N71" s="123">
        <v>0.29749999999999999</v>
      </c>
      <c r="O71" s="123">
        <v>6.54E-2</v>
      </c>
      <c r="P71" s="129">
        <v>0.30375000000000002</v>
      </c>
      <c r="Q71" s="123">
        <v>0.30419000000000002</v>
      </c>
      <c r="R71" s="129">
        <v>8.2570000000000005E-2</v>
      </c>
      <c r="S71" s="121"/>
      <c r="T71" s="121"/>
      <c r="U71" s="121"/>
      <c r="V71" s="121"/>
    </row>
    <row r="72" spans="1:22" ht="15" x14ac:dyDescent="0.25">
      <c r="A72" s="125">
        <f t="shared" si="2"/>
        <v>1966</v>
      </c>
      <c r="B72" s="123">
        <v>0.36290000030000003</v>
      </c>
      <c r="C72" s="123"/>
      <c r="D72" s="123">
        <v>0.1264099984</v>
      </c>
      <c r="E72" s="123">
        <v>0.31829676666666668</v>
      </c>
      <c r="F72" s="123"/>
      <c r="G72" s="123">
        <v>8.3530933333333335E-2</v>
      </c>
      <c r="H72" s="50">
        <v>0.36909029999999998</v>
      </c>
      <c r="I72" s="50">
        <v>0.10729279999999999</v>
      </c>
      <c r="J72" s="123">
        <v>0.28939999999999999</v>
      </c>
      <c r="K72" s="123">
        <v>7.9200000000000007E-2</v>
      </c>
      <c r="L72" s="50"/>
      <c r="M72" s="50"/>
      <c r="N72" s="123">
        <v>0.2964</v>
      </c>
      <c r="O72" s="123">
        <v>6.4100000000000004E-2</v>
      </c>
      <c r="P72" s="129">
        <v>0.29844999999999999</v>
      </c>
      <c r="Q72" s="123"/>
      <c r="R72" s="129">
        <v>8.0449999999999994E-2</v>
      </c>
      <c r="S72" s="121"/>
      <c r="T72" s="121"/>
      <c r="U72" s="121"/>
      <c r="V72" s="121"/>
    </row>
    <row r="73" spans="1:22" ht="15" x14ac:dyDescent="0.25">
      <c r="A73" s="125">
        <f t="shared" si="2"/>
        <v>1967</v>
      </c>
      <c r="B73" s="123">
        <v>0.35286999520000001</v>
      </c>
      <c r="C73" s="123"/>
      <c r="D73" s="123">
        <v>0.1214499979</v>
      </c>
      <c r="E73" s="123">
        <v>0.31963033333333329</v>
      </c>
      <c r="F73" s="123"/>
      <c r="G73" s="123">
        <v>8.3408499999999997E-2</v>
      </c>
      <c r="H73" s="50">
        <v>0.367091</v>
      </c>
      <c r="I73" s="50">
        <v>0.1071255</v>
      </c>
      <c r="J73" s="123">
        <v>0.2878</v>
      </c>
      <c r="K73" s="123">
        <v>7.6899999999999996E-2</v>
      </c>
      <c r="L73" s="50"/>
      <c r="M73" s="50"/>
      <c r="N73" s="123">
        <v>0.30399999999999999</v>
      </c>
      <c r="O73" s="123">
        <v>6.6199999999999995E-2</v>
      </c>
      <c r="P73" s="129">
        <v>0.30459000000000003</v>
      </c>
      <c r="Q73" s="123"/>
      <c r="R73" s="129">
        <v>8.1100000000000005E-2</v>
      </c>
      <c r="S73" s="121"/>
      <c r="T73" s="121"/>
      <c r="U73" s="121"/>
      <c r="V73" s="121"/>
    </row>
    <row r="74" spans="1:22" ht="15" x14ac:dyDescent="0.25">
      <c r="A74" s="125">
        <f t="shared" si="2"/>
        <v>1968</v>
      </c>
      <c r="B74" s="123">
        <v>0.35507999499999998</v>
      </c>
      <c r="C74" s="123"/>
      <c r="D74" s="123">
        <v>0.1241899985</v>
      </c>
      <c r="E74" s="123">
        <v>0.31061453762500002</v>
      </c>
      <c r="F74" s="123"/>
      <c r="G74" s="123">
        <v>8.9156751925E-2</v>
      </c>
      <c r="H74" s="50">
        <v>0.35307080000000002</v>
      </c>
      <c r="I74" s="50">
        <v>0.1015826</v>
      </c>
      <c r="J74" s="123">
        <v>0.28549999999999998</v>
      </c>
      <c r="K74" s="123">
        <v>7.5399999999999995E-2</v>
      </c>
      <c r="L74" s="50">
        <v>0.29898735050000003</v>
      </c>
      <c r="M74" s="50">
        <v>0.11274440769999999</v>
      </c>
      <c r="N74" s="123">
        <v>0.3049</v>
      </c>
      <c r="O74" s="123">
        <v>6.6900000000000001E-2</v>
      </c>
      <c r="P74" s="129">
        <v>0.30064000000000002</v>
      </c>
      <c r="Q74" s="123"/>
      <c r="R74" s="129">
        <v>8.0079999999999998E-2</v>
      </c>
      <c r="S74" s="121"/>
      <c r="T74" s="121"/>
      <c r="U74" s="121"/>
      <c r="V74" s="121"/>
    </row>
    <row r="75" spans="1:22" ht="15" x14ac:dyDescent="0.25">
      <c r="A75" s="125">
        <f t="shared" si="2"/>
        <v>1969</v>
      </c>
      <c r="B75" s="123">
        <v>0.34127000219999998</v>
      </c>
      <c r="C75" s="123"/>
      <c r="D75" s="123">
        <v>0.1151099994</v>
      </c>
      <c r="E75" s="123">
        <v>0.31108056666666667</v>
      </c>
      <c r="F75" s="123"/>
      <c r="G75" s="123">
        <v>7.97794E-2</v>
      </c>
      <c r="H75" s="50">
        <v>0.34444170000000002</v>
      </c>
      <c r="I75" s="50">
        <v>9.9038200000000007E-2</v>
      </c>
      <c r="J75" s="123">
        <v>0.28720000000000001</v>
      </c>
      <c r="K75" s="123">
        <v>7.46E-2</v>
      </c>
      <c r="L75" s="50"/>
      <c r="M75" s="50"/>
      <c r="N75" s="123">
        <v>0.30159999999999998</v>
      </c>
      <c r="O75" s="123">
        <v>6.5699999999999995E-2</v>
      </c>
      <c r="P75" s="129">
        <v>0.31862560000000001</v>
      </c>
      <c r="Q75" s="123"/>
      <c r="R75" s="129">
        <v>9.431959999999999E-2</v>
      </c>
      <c r="S75" s="121"/>
      <c r="T75" s="121"/>
      <c r="U75" s="121"/>
      <c r="V75" s="121"/>
    </row>
    <row r="76" spans="1:22" ht="15" x14ac:dyDescent="0.25">
      <c r="A76" s="125">
        <f t="shared" si="2"/>
        <v>1970</v>
      </c>
      <c r="B76" s="123">
        <v>0.33836000100000002</v>
      </c>
      <c r="C76" s="123">
        <v>0.3410933337</v>
      </c>
      <c r="D76" s="123">
        <v>0.10792999960000001</v>
      </c>
      <c r="E76" s="123">
        <v>0.30790843333333334</v>
      </c>
      <c r="F76" s="123">
        <v>0.30875655300833332</v>
      </c>
      <c r="G76" s="123">
        <v>7.6756100000000008E-2</v>
      </c>
      <c r="H76" s="50">
        <v>0.3408253</v>
      </c>
      <c r="I76" s="50">
        <v>9.6568299999999996E-2</v>
      </c>
      <c r="J76" s="123">
        <v>0.28820000000000001</v>
      </c>
      <c r="K76" s="123">
        <v>7.0499999999999993E-2</v>
      </c>
      <c r="L76" s="50"/>
      <c r="M76" s="50"/>
      <c r="N76" s="123">
        <v>0.29470000000000002</v>
      </c>
      <c r="O76" s="123">
        <v>6.3200000000000006E-2</v>
      </c>
      <c r="P76" s="129">
        <v>0.33206399999999997</v>
      </c>
      <c r="Q76" s="123">
        <v>0.33141813333333331</v>
      </c>
      <c r="R76" s="129">
        <v>9.9584400000000003E-2</v>
      </c>
      <c r="S76" s="121"/>
      <c r="T76" s="121"/>
      <c r="U76" s="121"/>
      <c r="V76" s="121"/>
    </row>
    <row r="77" spans="1:22" ht="15" x14ac:dyDescent="0.25">
      <c r="A77" s="125">
        <f t="shared" si="2"/>
        <v>1971</v>
      </c>
      <c r="B77" s="123">
        <v>0.3436499979</v>
      </c>
      <c r="C77" s="123"/>
      <c r="D77" s="123">
        <v>0.11083999980000001</v>
      </c>
      <c r="E77" s="123">
        <v>0.30728065902500001</v>
      </c>
      <c r="F77" s="123"/>
      <c r="G77" s="123">
        <v>8.50309276E-2</v>
      </c>
      <c r="H77" s="50">
        <v>0.33738970000000001</v>
      </c>
      <c r="I77" s="50">
        <v>9.6750199999999995E-2</v>
      </c>
      <c r="J77" s="123">
        <v>0.29289999999999999</v>
      </c>
      <c r="K77" s="123">
        <v>7.0199999999999999E-2</v>
      </c>
      <c r="L77" s="50">
        <v>0.31403293609999999</v>
      </c>
      <c r="M77" s="50">
        <v>0.1138735104</v>
      </c>
      <c r="N77" s="123">
        <v>0.2848</v>
      </c>
      <c r="O77" s="123">
        <v>5.9299999999999999E-2</v>
      </c>
      <c r="P77" s="129">
        <v>0.34356479999999995</v>
      </c>
      <c r="Q77" s="123"/>
      <c r="R77" s="129">
        <v>0.10911810000000001</v>
      </c>
      <c r="S77" s="121"/>
      <c r="T77" s="121"/>
      <c r="U77" s="121"/>
      <c r="V77" s="121"/>
    </row>
    <row r="78" spans="1:22" ht="15" x14ac:dyDescent="0.25">
      <c r="A78" s="125">
        <f t="shared" si="2"/>
        <v>1972</v>
      </c>
      <c r="B78" s="123">
        <v>0.34651999859999999</v>
      </c>
      <c r="C78" s="123"/>
      <c r="D78" s="123">
        <v>0.11119</v>
      </c>
      <c r="E78" s="123">
        <v>0.30143716666666664</v>
      </c>
      <c r="F78" s="123"/>
      <c r="G78" s="123">
        <v>7.4159366666666671E-2</v>
      </c>
      <c r="H78" s="50">
        <v>0.33501150000000002</v>
      </c>
      <c r="I78" s="50">
        <v>9.4978099999999996E-2</v>
      </c>
      <c r="J78" s="123">
        <v>0.28899999999999998</v>
      </c>
      <c r="K78" s="123">
        <v>6.9400000000000003E-2</v>
      </c>
      <c r="L78" s="50"/>
      <c r="M78" s="50"/>
      <c r="N78" s="123">
        <v>0.28029999999999999</v>
      </c>
      <c r="O78" s="123">
        <v>5.8099999999999999E-2</v>
      </c>
      <c r="P78" s="129">
        <v>0.33647999999999995</v>
      </c>
      <c r="Q78" s="123"/>
      <c r="R78" s="129">
        <v>0.1038066</v>
      </c>
      <c r="S78" s="121"/>
      <c r="T78" s="121"/>
      <c r="U78" s="121"/>
      <c r="V78" s="121"/>
    </row>
    <row r="79" spans="1:22" ht="15" x14ac:dyDescent="0.25">
      <c r="A79" s="125">
        <f t="shared" si="2"/>
        <v>1973</v>
      </c>
      <c r="B79" s="123">
        <v>0.34968999810000001</v>
      </c>
      <c r="C79" s="123"/>
      <c r="D79" s="123">
        <v>0.1101899989</v>
      </c>
      <c r="E79" s="123">
        <v>0.30085933333333337</v>
      </c>
      <c r="F79" s="123"/>
      <c r="G79" s="123">
        <v>7.6148633333333327E-2</v>
      </c>
      <c r="H79" s="50">
        <v>0.341978</v>
      </c>
      <c r="I79" s="50">
        <v>0.10094590000000001</v>
      </c>
      <c r="J79" s="123">
        <v>0.28310000000000002</v>
      </c>
      <c r="K79" s="123">
        <v>6.9900000000000004E-2</v>
      </c>
      <c r="L79" s="50"/>
      <c r="M79" s="50"/>
      <c r="N79" s="123">
        <v>0.27750000000000002</v>
      </c>
      <c r="O79" s="123">
        <v>5.7599999999999998E-2</v>
      </c>
      <c r="P79" s="129">
        <v>0.35236799999999996</v>
      </c>
      <c r="Q79" s="123"/>
      <c r="R79" s="129">
        <v>0.11541599999999999</v>
      </c>
      <c r="S79" s="121"/>
      <c r="T79" s="121"/>
      <c r="U79" s="121"/>
      <c r="V79" s="121"/>
    </row>
    <row r="80" spans="1:22" ht="15" x14ac:dyDescent="0.25">
      <c r="A80" s="125">
        <f t="shared" si="2"/>
        <v>1974</v>
      </c>
      <c r="B80" s="123">
        <v>0.34054000089999997</v>
      </c>
      <c r="C80" s="123"/>
      <c r="D80" s="123">
        <v>0.10552000039999999</v>
      </c>
      <c r="E80" s="123">
        <v>0.30175735405000004</v>
      </c>
      <c r="F80" s="123"/>
      <c r="G80" s="123">
        <v>8.0325230950000007E-2</v>
      </c>
      <c r="H80" s="50">
        <v>0.33779360000000003</v>
      </c>
      <c r="I80" s="50">
        <v>9.7429600000000005E-2</v>
      </c>
      <c r="J80" s="123">
        <v>0.28100000000000003</v>
      </c>
      <c r="K80" s="123">
        <v>6.54E-2</v>
      </c>
      <c r="L80" s="50">
        <v>0.31653581619999999</v>
      </c>
      <c r="M80" s="50">
        <v>0.1016713238</v>
      </c>
      <c r="N80" s="123">
        <v>0.2717</v>
      </c>
      <c r="O80" s="123">
        <v>5.6800000000000003E-2</v>
      </c>
      <c r="P80" s="129">
        <v>0.32266</v>
      </c>
      <c r="Q80" s="123"/>
      <c r="R80" s="129">
        <v>8.3519999999999997E-2</v>
      </c>
      <c r="S80" s="121"/>
      <c r="T80" s="121"/>
      <c r="U80" s="121"/>
      <c r="V80" s="121"/>
    </row>
    <row r="81" spans="1:22" ht="15" x14ac:dyDescent="0.25">
      <c r="A81" s="125">
        <f t="shared" si="2"/>
        <v>1975</v>
      </c>
      <c r="B81" s="123">
        <v>0.34412999649999998</v>
      </c>
      <c r="C81" s="123">
        <v>0.34250333243333331</v>
      </c>
      <c r="D81" s="123">
        <v>0.1058300008</v>
      </c>
      <c r="E81" s="123">
        <v>0.29199746666666665</v>
      </c>
      <c r="F81" s="123">
        <v>0.29384605135000003</v>
      </c>
      <c r="G81" s="123">
        <v>6.8719133333333335E-2</v>
      </c>
      <c r="H81" s="50">
        <v>0.3326924</v>
      </c>
      <c r="I81" s="50">
        <v>9.1057399999999997E-2</v>
      </c>
      <c r="J81" s="123">
        <v>0.2782</v>
      </c>
      <c r="K81" s="123">
        <v>6.0999999999999999E-2</v>
      </c>
      <c r="L81" s="50"/>
      <c r="M81" s="50"/>
      <c r="N81" s="123">
        <v>0.2651</v>
      </c>
      <c r="O81" s="123">
        <v>5.4100000000000002E-2</v>
      </c>
      <c r="P81" s="129">
        <v>0.32644000000000001</v>
      </c>
      <c r="Q81" s="123">
        <v>0.32139333333333336</v>
      </c>
      <c r="R81" s="129">
        <v>8.9899999999999994E-2</v>
      </c>
      <c r="S81" s="121"/>
      <c r="T81" s="121"/>
      <c r="U81" s="121"/>
      <c r="V81" s="121"/>
    </row>
    <row r="82" spans="1:22" ht="15" x14ac:dyDescent="0.25">
      <c r="A82" s="125">
        <f t="shared" si="2"/>
        <v>1976</v>
      </c>
      <c r="B82" s="123">
        <v>0.34283999990000003</v>
      </c>
      <c r="C82" s="123"/>
      <c r="D82" s="123">
        <v>0.10406000059999999</v>
      </c>
      <c r="E82" s="123">
        <v>0.28778333333333334</v>
      </c>
      <c r="F82" s="123"/>
      <c r="G82" s="123">
        <v>6.6864699999999999E-2</v>
      </c>
      <c r="H82" s="50">
        <v>0.32755000000000001</v>
      </c>
      <c r="I82" s="50">
        <v>9.0994099999999994E-2</v>
      </c>
      <c r="J82" s="123">
        <v>0.27889999999999998</v>
      </c>
      <c r="K82" s="123">
        <v>5.8900000000000001E-2</v>
      </c>
      <c r="L82" s="50"/>
      <c r="M82" s="50"/>
      <c r="N82" s="123">
        <v>0.25690000000000002</v>
      </c>
      <c r="O82" s="123">
        <v>5.0700000000000002E-2</v>
      </c>
      <c r="P82" s="129">
        <v>0.31508000000000003</v>
      </c>
      <c r="Q82" s="123"/>
      <c r="R82" s="129">
        <v>7.5410000000000005E-2</v>
      </c>
      <c r="S82" s="121"/>
      <c r="T82" s="121"/>
      <c r="U82" s="121"/>
      <c r="V82" s="121"/>
    </row>
    <row r="83" spans="1:22" ht="15" x14ac:dyDescent="0.25">
      <c r="A83" s="125">
        <f t="shared" si="2"/>
        <v>1977</v>
      </c>
      <c r="B83" s="123">
        <v>0.3476000024</v>
      </c>
      <c r="C83" s="123"/>
      <c r="D83" s="123">
        <v>0.1075099991</v>
      </c>
      <c r="E83" s="123">
        <v>0.29215710465</v>
      </c>
      <c r="F83" s="123"/>
      <c r="G83" s="123">
        <v>7.3844818000000007E-2</v>
      </c>
      <c r="H83" s="50">
        <v>0.31228440000000002</v>
      </c>
      <c r="I83" s="50">
        <v>8.5271399999999997E-2</v>
      </c>
      <c r="J83" s="123">
        <v>0.27960000000000002</v>
      </c>
      <c r="K83" s="123">
        <v>5.9299999999999999E-2</v>
      </c>
      <c r="L83" s="50">
        <v>0.32824401860000002</v>
      </c>
      <c r="M83" s="50">
        <v>0.103107872</v>
      </c>
      <c r="N83" s="123">
        <v>0.2485</v>
      </c>
      <c r="O83" s="123">
        <v>4.7699999999999999E-2</v>
      </c>
      <c r="P83" s="129">
        <v>0.31616</v>
      </c>
      <c r="Q83" s="123"/>
      <c r="R83" s="129">
        <v>7.6369999999999993E-2</v>
      </c>
      <c r="S83" s="121"/>
      <c r="T83" s="121"/>
      <c r="U83" s="121"/>
      <c r="V83" s="121"/>
    </row>
    <row r="84" spans="1:22" ht="15" x14ac:dyDescent="0.25">
      <c r="A84" s="125">
        <f t="shared" si="2"/>
        <v>1978</v>
      </c>
      <c r="B84" s="123">
        <v>0.34649999910000001</v>
      </c>
      <c r="C84" s="123"/>
      <c r="D84" s="123">
        <v>0.10629999919999999</v>
      </c>
      <c r="E84" s="123">
        <v>0.27483573333333328</v>
      </c>
      <c r="F84" s="123"/>
      <c r="G84" s="123">
        <v>6.1826633333333332E-2</v>
      </c>
      <c r="H84" s="50">
        <v>0.30540719999999999</v>
      </c>
      <c r="I84" s="50">
        <v>8.2679900000000001E-2</v>
      </c>
      <c r="J84" s="123">
        <v>0.27779999999999999</v>
      </c>
      <c r="K84" s="123">
        <v>5.7200000000000001E-2</v>
      </c>
      <c r="L84" s="50"/>
      <c r="M84" s="50"/>
      <c r="N84" s="123">
        <v>0.24129999999999999</v>
      </c>
      <c r="O84" s="123">
        <v>4.5600000000000002E-2</v>
      </c>
      <c r="P84" s="129">
        <v>0.32078000000000001</v>
      </c>
      <c r="Q84" s="123"/>
      <c r="R84" s="129">
        <v>7.9060000000000005E-2</v>
      </c>
      <c r="S84" s="121"/>
      <c r="T84" s="121"/>
      <c r="U84" s="121"/>
      <c r="V84" s="121"/>
    </row>
    <row r="85" spans="1:22" ht="15" x14ac:dyDescent="0.25">
      <c r="A85" s="125">
        <f t="shared" si="2"/>
        <v>1979</v>
      </c>
      <c r="B85" s="123">
        <v>0.34885000360000001</v>
      </c>
      <c r="C85" s="123"/>
      <c r="D85" s="123">
        <v>0.1114999998</v>
      </c>
      <c r="E85" s="123">
        <v>0.27763486666666665</v>
      </c>
      <c r="F85" s="123"/>
      <c r="G85" s="123">
        <v>6.2730466666666665E-2</v>
      </c>
      <c r="H85" s="50">
        <v>0.31390459999999998</v>
      </c>
      <c r="I85" s="50">
        <v>8.5591399999999998E-2</v>
      </c>
      <c r="J85" s="123">
        <v>0.28370000000000001</v>
      </c>
      <c r="K85" s="123">
        <v>5.9299999999999999E-2</v>
      </c>
      <c r="L85" s="50"/>
      <c r="M85" s="50"/>
      <c r="N85" s="123">
        <v>0.23530000000000001</v>
      </c>
      <c r="O85" s="123">
        <v>4.3299999999999998E-2</v>
      </c>
      <c r="P85" s="129">
        <v>0.32951999999999998</v>
      </c>
      <c r="Q85" s="123"/>
      <c r="R85" s="129">
        <v>8.4029999999999994E-2</v>
      </c>
      <c r="S85" s="121"/>
      <c r="T85" s="121"/>
      <c r="U85" s="121"/>
      <c r="V85" s="121"/>
    </row>
    <row r="86" spans="1:22" ht="15" x14ac:dyDescent="0.25">
      <c r="A86" s="125">
        <f t="shared" si="2"/>
        <v>1980</v>
      </c>
      <c r="B86" s="123">
        <v>0.34242999930000001</v>
      </c>
      <c r="C86" s="123">
        <v>0.34616999993333336</v>
      </c>
      <c r="D86" s="123">
        <v>0.10671</v>
      </c>
      <c r="E86" s="123">
        <v>0.28423046606666663</v>
      </c>
      <c r="F86" s="123">
        <v>0.28029332202222218</v>
      </c>
      <c r="G86" s="123">
        <v>7.6509295399999996E-2</v>
      </c>
      <c r="H86" s="50">
        <v>0.30626589999999998</v>
      </c>
      <c r="I86" s="50">
        <v>8.1749299999999997E-2</v>
      </c>
      <c r="J86" s="123"/>
      <c r="K86" s="123"/>
      <c r="L86" s="50">
        <v>0.31822549820000001</v>
      </c>
      <c r="M86" s="50">
        <v>0.1064785862</v>
      </c>
      <c r="N86" s="123">
        <v>0.22819999999999999</v>
      </c>
      <c r="O86" s="123">
        <v>4.1300000000000003E-2</v>
      </c>
      <c r="P86" s="129">
        <v>0.32679000000000002</v>
      </c>
      <c r="Q86" s="123">
        <v>0.32715333333333335</v>
      </c>
      <c r="R86" s="129">
        <v>8.3580000000000002E-2</v>
      </c>
      <c r="S86" s="121"/>
      <c r="T86" s="121"/>
      <c r="U86" s="121"/>
      <c r="V86" s="121"/>
    </row>
    <row r="87" spans="1:22" ht="15" x14ac:dyDescent="0.25">
      <c r="A87" s="125">
        <f t="shared" si="2"/>
        <v>1981</v>
      </c>
      <c r="B87" s="123">
        <v>0.3472299969</v>
      </c>
      <c r="C87" s="123"/>
      <c r="D87" s="123">
        <v>0.1105199998</v>
      </c>
      <c r="E87" s="123">
        <v>0.27901463333333332</v>
      </c>
      <c r="F87" s="123"/>
      <c r="G87" s="123">
        <v>6.3179933333333327E-2</v>
      </c>
      <c r="H87" s="50">
        <v>0.30194389999999999</v>
      </c>
      <c r="I87" s="50">
        <v>8.2139799999999999E-2</v>
      </c>
      <c r="J87" s="123">
        <v>0.31030000000000002</v>
      </c>
      <c r="K87" s="123">
        <v>6.6699999999999995E-2</v>
      </c>
      <c r="L87" s="50"/>
      <c r="M87" s="50"/>
      <c r="N87" s="123">
        <v>0.2248</v>
      </c>
      <c r="O87" s="123">
        <v>4.07E-2</v>
      </c>
      <c r="P87" s="129">
        <v>0.32514999999999999</v>
      </c>
      <c r="Q87" s="123"/>
      <c r="R87" s="129">
        <v>8.2530000000000006E-2</v>
      </c>
      <c r="S87" s="121"/>
      <c r="T87" s="121"/>
      <c r="U87" s="121"/>
      <c r="V87" s="121"/>
    </row>
    <row r="88" spans="1:22" ht="15" x14ac:dyDescent="0.25">
      <c r="A88" s="125">
        <f t="shared" si="2"/>
        <v>1982</v>
      </c>
      <c r="B88" s="123">
        <v>0.34898000080000002</v>
      </c>
      <c r="C88" s="123"/>
      <c r="D88" s="123">
        <v>0.1126399995</v>
      </c>
      <c r="E88" s="123">
        <v>0.27650626666666667</v>
      </c>
      <c r="F88" s="123"/>
      <c r="G88" s="123">
        <v>6.1488533333333338E-2</v>
      </c>
      <c r="H88" s="50">
        <v>0.29281879999999999</v>
      </c>
      <c r="I88" s="50">
        <v>7.5165599999999999E-2</v>
      </c>
      <c r="J88" s="123">
        <v>0.31230000000000002</v>
      </c>
      <c r="K88" s="123">
        <v>6.8500000000000005E-2</v>
      </c>
      <c r="L88" s="50"/>
      <c r="M88" s="50"/>
      <c r="N88" s="123">
        <v>0.22439999999999999</v>
      </c>
      <c r="O88" s="123">
        <v>4.0800000000000003E-2</v>
      </c>
      <c r="P88" s="129">
        <v>0.32450000000000001</v>
      </c>
      <c r="Q88" s="123"/>
      <c r="R88" s="129">
        <v>8.2189999999999999E-2</v>
      </c>
      <c r="S88" s="121"/>
      <c r="T88" s="121"/>
      <c r="U88" s="121"/>
      <c r="V88" s="121"/>
    </row>
    <row r="89" spans="1:22" ht="15" x14ac:dyDescent="0.25">
      <c r="A89" s="125">
        <f t="shared" si="2"/>
        <v>1983</v>
      </c>
      <c r="B89" s="123">
        <v>0.35420999650000001</v>
      </c>
      <c r="C89" s="123"/>
      <c r="D89" s="123">
        <v>0.1151400001</v>
      </c>
      <c r="E89" s="123">
        <v>0.288130661525</v>
      </c>
      <c r="F89" s="123"/>
      <c r="G89" s="123">
        <v>7.1120011225000002E-2</v>
      </c>
      <c r="H89" s="50">
        <v>0.29415659999999999</v>
      </c>
      <c r="I89" s="50">
        <v>7.3300699999999996E-2</v>
      </c>
      <c r="J89" s="123">
        <v>0.31759999999999999</v>
      </c>
      <c r="K89" s="123">
        <v>6.83E-2</v>
      </c>
      <c r="L89" s="50">
        <v>0.31316604609999998</v>
      </c>
      <c r="M89" s="50">
        <v>9.8379344899999999E-2</v>
      </c>
      <c r="N89" s="123">
        <v>0.2276</v>
      </c>
      <c r="O89" s="123">
        <v>4.4499999999999998E-2</v>
      </c>
      <c r="P89" s="129">
        <v>0.32761000000000001</v>
      </c>
      <c r="Q89" s="123"/>
      <c r="R89" s="129">
        <v>8.2290000000000002E-2</v>
      </c>
      <c r="S89" s="121"/>
      <c r="T89" s="121"/>
      <c r="U89" s="121"/>
      <c r="V89" s="121"/>
    </row>
    <row r="90" spans="1:22" ht="15" x14ac:dyDescent="0.25">
      <c r="A90" s="125">
        <f t="shared" si="2"/>
        <v>1984</v>
      </c>
      <c r="B90" s="123">
        <v>0.36660000259999997</v>
      </c>
      <c r="C90" s="123"/>
      <c r="D90" s="123">
        <v>0.1249600011</v>
      </c>
      <c r="E90" s="123">
        <v>0.28275329999999999</v>
      </c>
      <c r="F90" s="123"/>
      <c r="G90" s="123">
        <v>6.329573333333334E-2</v>
      </c>
      <c r="H90" s="50">
        <v>0.29715989999999998</v>
      </c>
      <c r="I90" s="50">
        <v>7.4687199999999995E-2</v>
      </c>
      <c r="J90" s="123">
        <v>0.32519999999999999</v>
      </c>
      <c r="K90" s="123">
        <v>7.1599999999999997E-2</v>
      </c>
      <c r="L90" s="50"/>
      <c r="M90" s="50"/>
      <c r="N90" s="123">
        <v>0.22589999999999999</v>
      </c>
      <c r="O90" s="123">
        <v>4.36E-2</v>
      </c>
      <c r="P90" s="129">
        <v>0.32958999999999999</v>
      </c>
      <c r="Q90" s="123"/>
      <c r="R90" s="129">
        <v>8.2500000000000004E-2</v>
      </c>
      <c r="S90" s="121"/>
      <c r="T90" s="121"/>
      <c r="U90" s="121"/>
      <c r="V90" s="121"/>
    </row>
    <row r="91" spans="1:22" ht="15" x14ac:dyDescent="0.25">
      <c r="A91" s="125">
        <f t="shared" si="2"/>
        <v>1985</v>
      </c>
      <c r="B91" s="123">
        <v>0.36657000159999997</v>
      </c>
      <c r="C91" s="123">
        <v>0.36596666696666663</v>
      </c>
      <c r="D91" s="123">
        <v>0.12553000089999999</v>
      </c>
      <c r="E91" s="123">
        <v>0.28569376666666663</v>
      </c>
      <c r="F91" s="123">
        <v>0.28867139715555551</v>
      </c>
      <c r="G91" s="123">
        <v>6.5757966666666667E-2</v>
      </c>
      <c r="H91" s="50">
        <v>0.30278129999999998</v>
      </c>
      <c r="I91" s="50">
        <v>7.7373899999999995E-2</v>
      </c>
      <c r="J91" s="123">
        <v>0.32650000000000001</v>
      </c>
      <c r="K91" s="123">
        <v>7.3999999999999996E-2</v>
      </c>
      <c r="L91" s="50"/>
      <c r="M91" s="50"/>
      <c r="N91" s="123">
        <v>0.2278</v>
      </c>
      <c r="O91" s="123">
        <v>4.5900000000000003E-2</v>
      </c>
      <c r="P91" s="129">
        <v>0.33452999999999999</v>
      </c>
      <c r="Q91" s="123">
        <v>0.33547333333333335</v>
      </c>
      <c r="R91" s="129">
        <v>8.3830000000000002E-2</v>
      </c>
      <c r="S91" s="121"/>
      <c r="T91" s="121"/>
      <c r="U91" s="121"/>
      <c r="V91" s="121"/>
    </row>
    <row r="92" spans="1:22" ht="15" x14ac:dyDescent="0.25">
      <c r="A92" s="125">
        <f t="shared" si="2"/>
        <v>1986</v>
      </c>
      <c r="B92" s="123">
        <v>0.3647299967</v>
      </c>
      <c r="C92" s="123"/>
      <c r="D92" s="123">
        <v>0.12208999869999999</v>
      </c>
      <c r="E92" s="123">
        <v>0.29756712480000003</v>
      </c>
      <c r="F92" s="123"/>
      <c r="G92" s="123">
        <v>7.6255193424999992E-2</v>
      </c>
      <c r="H92" s="50">
        <v>0.31210179999999998</v>
      </c>
      <c r="I92" s="50">
        <v>8.2470199999999994E-2</v>
      </c>
      <c r="J92" s="123">
        <v>0.32940000000000003</v>
      </c>
      <c r="K92" s="123">
        <v>7.5499999999999998E-2</v>
      </c>
      <c r="L92" s="50">
        <v>0.32086669919999999</v>
      </c>
      <c r="M92" s="50">
        <v>0.1021505737</v>
      </c>
      <c r="N92" s="123">
        <v>0.22789999999999999</v>
      </c>
      <c r="O92" s="123">
        <v>4.4900000000000002E-2</v>
      </c>
      <c r="P92" s="129">
        <v>0.34229999999999999</v>
      </c>
      <c r="Q92" s="123"/>
      <c r="R92" s="129">
        <v>8.8709999999999997E-2</v>
      </c>
      <c r="S92" s="121"/>
      <c r="T92" s="121"/>
      <c r="U92" s="121"/>
      <c r="V92" s="121"/>
    </row>
    <row r="93" spans="1:22" ht="15" x14ac:dyDescent="0.25">
      <c r="A93" s="125">
        <f t="shared" si="2"/>
        <v>1987</v>
      </c>
      <c r="B93" s="123">
        <v>0.37612000179999999</v>
      </c>
      <c r="C93" s="123"/>
      <c r="D93" s="123">
        <v>0.1330699984</v>
      </c>
      <c r="E93" s="123">
        <v>0.29490646666666664</v>
      </c>
      <c r="F93" s="123"/>
      <c r="G93" s="123">
        <v>7.1763833333333332E-2</v>
      </c>
      <c r="H93" s="50">
        <v>0.32091940000000002</v>
      </c>
      <c r="I93" s="50">
        <v>9.0191499999999994E-2</v>
      </c>
      <c r="J93" s="123">
        <v>0.3327</v>
      </c>
      <c r="K93" s="123">
        <v>7.7799999999999994E-2</v>
      </c>
      <c r="L93" s="50"/>
      <c r="M93" s="50"/>
      <c r="N93" s="123">
        <v>0.2311</v>
      </c>
      <c r="O93" s="123">
        <v>4.7300000000000002E-2</v>
      </c>
      <c r="P93" s="129">
        <v>0.36207</v>
      </c>
      <c r="Q93" s="123"/>
      <c r="R93" s="129">
        <v>0.10296</v>
      </c>
      <c r="S93" s="121"/>
      <c r="T93" s="121"/>
      <c r="U93" s="121"/>
      <c r="V93" s="121"/>
    </row>
    <row r="94" spans="1:22" ht="15" x14ac:dyDescent="0.25">
      <c r="A94" s="125">
        <f t="shared" si="2"/>
        <v>1988</v>
      </c>
      <c r="B94" s="123">
        <v>0.38949000430000003</v>
      </c>
      <c r="C94" s="123"/>
      <c r="D94" s="123">
        <v>0.1487599999</v>
      </c>
      <c r="E94" s="123">
        <v>0.30023936666666667</v>
      </c>
      <c r="F94" s="123"/>
      <c r="G94" s="123">
        <v>7.6216800000000015E-2</v>
      </c>
      <c r="H94" s="50">
        <v>0.32561810000000002</v>
      </c>
      <c r="I94" s="50">
        <v>9.1550400000000004E-2</v>
      </c>
      <c r="J94" s="123">
        <v>0.34210000000000002</v>
      </c>
      <c r="K94" s="123">
        <v>8.6300000000000002E-2</v>
      </c>
      <c r="L94" s="50"/>
      <c r="M94" s="50"/>
      <c r="N94" s="123">
        <v>0.23300000000000001</v>
      </c>
      <c r="O94" s="123">
        <v>5.0799999999999998E-2</v>
      </c>
      <c r="P94" s="129">
        <v>0.36870000000000003</v>
      </c>
      <c r="Q94" s="123"/>
      <c r="R94" s="129">
        <v>0.10567</v>
      </c>
      <c r="S94" s="121"/>
      <c r="T94" s="121"/>
      <c r="U94" s="121"/>
      <c r="V94" s="121"/>
    </row>
    <row r="95" spans="1:22" ht="15" x14ac:dyDescent="0.25">
      <c r="A95" s="125">
        <f t="shared" si="2"/>
        <v>1989</v>
      </c>
      <c r="B95" s="123">
        <v>0.38670999960000002</v>
      </c>
      <c r="C95" s="123"/>
      <c r="D95" s="123">
        <v>0.1446499996</v>
      </c>
      <c r="E95" s="123">
        <v>0.312328907175</v>
      </c>
      <c r="F95" s="123"/>
      <c r="G95" s="123">
        <v>8.7700667674999996E-2</v>
      </c>
      <c r="H95" s="50">
        <v>0.32763179999999997</v>
      </c>
      <c r="I95" s="50">
        <v>9.5200099999999996E-2</v>
      </c>
      <c r="J95" s="123">
        <v>0.34150000000000003</v>
      </c>
      <c r="K95" s="123">
        <v>8.6699999999999999E-2</v>
      </c>
      <c r="L95" s="50">
        <v>0.34428382870000002</v>
      </c>
      <c r="M95" s="50">
        <v>0.1144025707</v>
      </c>
      <c r="N95" s="123">
        <v>0.2359</v>
      </c>
      <c r="O95" s="123">
        <v>5.45E-2</v>
      </c>
      <c r="P95" s="129">
        <v>0.36917229999999995</v>
      </c>
      <c r="Q95" s="123"/>
      <c r="R95" s="129">
        <v>0.11305949999999999</v>
      </c>
      <c r="S95" s="121"/>
      <c r="T95" s="121"/>
      <c r="U95" s="121"/>
      <c r="V95" s="121"/>
    </row>
    <row r="96" spans="1:22" ht="15" x14ac:dyDescent="0.25">
      <c r="A96" s="125">
        <f t="shared" si="2"/>
        <v>1990</v>
      </c>
      <c r="B96" s="123">
        <v>0.38713000009999998</v>
      </c>
      <c r="C96" s="123">
        <v>0.38646666576666666</v>
      </c>
      <c r="D96" s="123">
        <v>0.1454200004</v>
      </c>
      <c r="E96" s="123">
        <v>0.3090527455</v>
      </c>
      <c r="F96" s="123">
        <v>0.31406182866944449</v>
      </c>
      <c r="G96" s="123">
        <v>8.1106904766666668E-2</v>
      </c>
      <c r="H96" s="50">
        <v>0.3219381</v>
      </c>
      <c r="I96" s="50">
        <v>9.3315599999999999E-2</v>
      </c>
      <c r="J96" s="123">
        <v>0.36902013649999998</v>
      </c>
      <c r="K96" s="123">
        <v>9.8005114300000001E-2</v>
      </c>
      <c r="L96" s="50"/>
      <c r="M96" s="50"/>
      <c r="N96" s="123">
        <v>0.23619999999999999</v>
      </c>
      <c r="O96" s="123">
        <v>5.1999999999999998E-2</v>
      </c>
      <c r="P96" s="129">
        <v>0.36977799999999994</v>
      </c>
      <c r="Q96" s="123">
        <v>0.36624159999999994</v>
      </c>
      <c r="R96" s="129">
        <v>0.119462</v>
      </c>
      <c r="S96" s="121"/>
      <c r="T96" s="121"/>
      <c r="U96" s="121"/>
      <c r="V96" s="121"/>
    </row>
    <row r="97" spans="1:22" ht="15" x14ac:dyDescent="0.25">
      <c r="A97" s="125">
        <f t="shared" si="2"/>
        <v>1991</v>
      </c>
      <c r="B97" s="123">
        <v>0.38555999759999998</v>
      </c>
      <c r="C97" s="123"/>
      <c r="D97" s="123">
        <v>0.1389100003</v>
      </c>
      <c r="E97" s="123">
        <v>0.32080383333333334</v>
      </c>
      <c r="F97" s="123"/>
      <c r="G97" s="123">
        <v>8.8057266666666675E-2</v>
      </c>
      <c r="H97" s="50">
        <v>0.32081150000000003</v>
      </c>
      <c r="I97" s="50">
        <v>9.1471800000000006E-2</v>
      </c>
      <c r="J97" s="123">
        <v>0.3765</v>
      </c>
      <c r="K97" s="123">
        <v>0.1032</v>
      </c>
      <c r="L97" s="50"/>
      <c r="M97" s="50"/>
      <c r="N97" s="123">
        <v>0.2651</v>
      </c>
      <c r="O97" s="123">
        <v>6.9500000000000006E-2</v>
      </c>
      <c r="P97" s="129">
        <v>0.3597745</v>
      </c>
      <c r="Q97" s="123"/>
      <c r="R97" s="129">
        <v>0.11165120000000001</v>
      </c>
      <c r="S97" s="121"/>
      <c r="T97" s="121"/>
      <c r="U97" s="121"/>
      <c r="V97" s="121"/>
    </row>
    <row r="98" spans="1:22" ht="15" x14ac:dyDescent="0.25">
      <c r="A98" s="125">
        <f t="shared" si="2"/>
        <v>1992</v>
      </c>
      <c r="B98" s="123">
        <v>0.39775000129999999</v>
      </c>
      <c r="C98" s="123"/>
      <c r="D98" s="123">
        <v>0.1501299998</v>
      </c>
      <c r="E98" s="123">
        <v>0.31923879857500004</v>
      </c>
      <c r="F98" s="123"/>
      <c r="G98" s="123">
        <v>8.4510015975000005E-2</v>
      </c>
      <c r="H98" s="50">
        <v>0.31377709999999998</v>
      </c>
      <c r="I98" s="50">
        <v>8.6161799999999997E-2</v>
      </c>
      <c r="J98" s="123">
        <v>0.37640539690000002</v>
      </c>
      <c r="K98" s="123">
        <v>9.8601278400000006E-2</v>
      </c>
      <c r="L98" s="50">
        <v>0.33377269739999998</v>
      </c>
      <c r="M98" s="50">
        <v>9.4876985499999997E-2</v>
      </c>
      <c r="N98" s="123">
        <v>0.253</v>
      </c>
      <c r="O98" s="123">
        <v>5.8400000000000001E-2</v>
      </c>
      <c r="P98" s="129">
        <v>0.33732000000000001</v>
      </c>
      <c r="Q98" s="123"/>
      <c r="R98" s="129">
        <v>8.4220000000000003E-2</v>
      </c>
      <c r="S98" s="121"/>
      <c r="T98" s="121"/>
      <c r="U98" s="121"/>
      <c r="V98" s="121"/>
    </row>
    <row r="99" spans="1:22" ht="15" x14ac:dyDescent="0.25">
      <c r="A99" s="125">
        <f t="shared" si="2"/>
        <v>1993</v>
      </c>
      <c r="B99" s="123">
        <v>0.39558999750000001</v>
      </c>
      <c r="C99" s="123"/>
      <c r="D99" s="123">
        <v>0.14644000069999999</v>
      </c>
      <c r="E99" s="123">
        <v>0.31864513333333333</v>
      </c>
      <c r="F99" s="123"/>
      <c r="G99" s="123">
        <v>8.4588931966666669E-2</v>
      </c>
      <c r="H99" s="50">
        <v>0.31743539999999998</v>
      </c>
      <c r="I99" s="50">
        <v>9.0859099999999998E-2</v>
      </c>
      <c r="J99" s="123">
        <v>0.38340000000000002</v>
      </c>
      <c r="K99" s="123">
        <v>0.1036076959</v>
      </c>
      <c r="L99" s="50"/>
      <c r="M99" s="50"/>
      <c r="N99" s="123">
        <v>0.25509999999999999</v>
      </c>
      <c r="O99" s="123">
        <v>5.9299999999999999E-2</v>
      </c>
      <c r="P99" s="129">
        <v>0.34294000000000002</v>
      </c>
      <c r="Q99" s="123"/>
      <c r="R99" s="129">
        <v>8.6389999999999995E-2</v>
      </c>
      <c r="S99" s="121"/>
      <c r="T99" s="121"/>
      <c r="U99" s="121"/>
      <c r="V99" s="121"/>
    </row>
    <row r="100" spans="1:22" ht="15" x14ac:dyDescent="0.25">
      <c r="A100" s="125">
        <f t="shared" si="2"/>
        <v>1994</v>
      </c>
      <c r="B100" s="123">
        <v>0.39859000119999999</v>
      </c>
      <c r="C100" s="123"/>
      <c r="D100" s="123">
        <v>0.14687000110000001</v>
      </c>
      <c r="E100" s="123">
        <v>0.32408283333333332</v>
      </c>
      <c r="F100" s="123"/>
      <c r="G100" s="123">
        <v>8.9946744633333339E-2</v>
      </c>
      <c r="H100" s="50">
        <v>0.31754850000000001</v>
      </c>
      <c r="I100" s="50">
        <v>9.1785800000000001E-2</v>
      </c>
      <c r="J100" s="123">
        <v>0.38329999999999997</v>
      </c>
      <c r="K100" s="123">
        <v>0.1062544339</v>
      </c>
      <c r="L100" s="50"/>
      <c r="M100" s="50"/>
      <c r="N100" s="123">
        <v>0.27139999999999997</v>
      </c>
      <c r="O100" s="123">
        <v>7.1800000000000003E-2</v>
      </c>
      <c r="P100" s="129">
        <v>0.34767999999999999</v>
      </c>
      <c r="Q100" s="123"/>
      <c r="R100" s="129">
        <v>8.5519999999999999E-2</v>
      </c>
      <c r="S100" s="121"/>
      <c r="T100" s="121"/>
      <c r="U100" s="121"/>
      <c r="V100" s="121"/>
    </row>
    <row r="101" spans="1:22" ht="15" x14ac:dyDescent="0.25">
      <c r="A101" s="125">
        <f t="shared" si="2"/>
        <v>1995</v>
      </c>
      <c r="B101" s="123">
        <v>0.4065699968</v>
      </c>
      <c r="C101" s="123">
        <v>0.40688333243333336</v>
      </c>
      <c r="D101" s="123">
        <v>0.1528299991</v>
      </c>
      <c r="E101" s="123">
        <v>0.31922268467500003</v>
      </c>
      <c r="F101" s="123">
        <v>0.32419999489166668</v>
      </c>
      <c r="G101" s="123">
        <v>8.5331278750000003E-2</v>
      </c>
      <c r="H101" s="50">
        <v>0.31714170000000003</v>
      </c>
      <c r="I101" s="50">
        <v>9.2258599999999996E-2</v>
      </c>
      <c r="J101" s="123">
        <v>0.3851</v>
      </c>
      <c r="K101" s="123">
        <v>0.1075</v>
      </c>
      <c r="L101" s="50">
        <v>0.31674903869999999</v>
      </c>
      <c r="M101" s="50">
        <v>8.1566515000000006E-2</v>
      </c>
      <c r="N101" s="123">
        <v>0.25790000000000002</v>
      </c>
      <c r="O101" s="123">
        <v>0.06</v>
      </c>
      <c r="P101" s="129">
        <v>0.35528999999999999</v>
      </c>
      <c r="Q101" s="123">
        <v>0.35444000000000003</v>
      </c>
      <c r="R101" s="129">
        <v>8.6690000000000003E-2</v>
      </c>
      <c r="S101" s="121"/>
      <c r="T101" s="121"/>
      <c r="U101" s="121"/>
      <c r="V101" s="121"/>
    </row>
    <row r="102" spans="1:22" ht="15" x14ac:dyDescent="0.25">
      <c r="A102" s="125">
        <f t="shared" si="2"/>
        <v>1996</v>
      </c>
      <c r="B102" s="123">
        <v>0.41548999930000002</v>
      </c>
      <c r="C102" s="123"/>
      <c r="D102" s="123">
        <v>0.15966999879999999</v>
      </c>
      <c r="E102" s="123">
        <v>0.32929446666666667</v>
      </c>
      <c r="F102" s="123"/>
      <c r="G102" s="123">
        <v>9.641406823333333E-2</v>
      </c>
      <c r="H102" s="50">
        <v>0.3222834</v>
      </c>
      <c r="I102" s="50">
        <v>0.10033400000000001</v>
      </c>
      <c r="J102" s="123">
        <v>0.39300000000000002</v>
      </c>
      <c r="K102" s="123">
        <v>0.11900820469999999</v>
      </c>
      <c r="L102" s="50"/>
      <c r="M102" s="50"/>
      <c r="N102" s="123">
        <v>0.27260000000000001</v>
      </c>
      <c r="O102" s="123">
        <v>6.9900000000000004E-2</v>
      </c>
      <c r="P102" s="129">
        <v>0.36035</v>
      </c>
      <c r="Q102" s="123"/>
      <c r="R102" s="129">
        <v>8.9020000000000002E-2</v>
      </c>
      <c r="S102" s="121"/>
      <c r="T102" s="121"/>
      <c r="U102" s="121"/>
      <c r="V102" s="121"/>
    </row>
    <row r="103" spans="1:22" ht="15" x14ac:dyDescent="0.25">
      <c r="A103" s="125">
        <f t="shared" ref="A103:A115" si="3">A102+1</f>
        <v>1997</v>
      </c>
      <c r="B103" s="123">
        <v>0.42269000130000001</v>
      </c>
      <c r="C103" s="123"/>
      <c r="D103" s="123">
        <v>0.16629000099999999</v>
      </c>
      <c r="E103" s="123">
        <v>0.33187153333333336</v>
      </c>
      <c r="F103" s="123"/>
      <c r="G103" s="123">
        <v>0.1003927</v>
      </c>
      <c r="H103" s="50">
        <v>0.3249146</v>
      </c>
      <c r="I103" s="50">
        <v>0.1043781</v>
      </c>
      <c r="J103" s="123">
        <v>0.38940000000000002</v>
      </c>
      <c r="K103" s="123">
        <v>0.1207</v>
      </c>
      <c r="L103" s="50"/>
      <c r="M103" s="50"/>
      <c r="N103" s="123">
        <v>0.28129999999999999</v>
      </c>
      <c r="O103" s="123">
        <v>7.6100000000000001E-2</v>
      </c>
      <c r="P103" s="129">
        <v>0.35920999999999997</v>
      </c>
      <c r="Q103" s="123"/>
      <c r="R103" s="129">
        <v>8.4040000000000004E-2</v>
      </c>
      <c r="S103" s="121"/>
      <c r="T103" s="121"/>
      <c r="U103" s="121"/>
      <c r="V103" s="121"/>
    </row>
    <row r="104" spans="1:22" ht="15" x14ac:dyDescent="0.25">
      <c r="A104" s="125">
        <f t="shared" si="3"/>
        <v>1998</v>
      </c>
      <c r="B104" s="123">
        <v>0.42632000149999999</v>
      </c>
      <c r="C104" s="123"/>
      <c r="D104" s="123">
        <v>0.16922999920000001</v>
      </c>
      <c r="E104" s="123">
        <v>0.340088275775</v>
      </c>
      <c r="F104" s="123"/>
      <c r="G104" s="123">
        <v>0.107994808175</v>
      </c>
      <c r="H104" s="50">
        <v>0.32765909999999998</v>
      </c>
      <c r="I104" s="50">
        <v>0.10673879999999999</v>
      </c>
      <c r="J104" s="123">
        <v>0.39469954660000001</v>
      </c>
      <c r="K104" s="123">
        <v>0.12529919889999999</v>
      </c>
      <c r="L104" s="50">
        <v>0.35529445650000002</v>
      </c>
      <c r="M104" s="50">
        <v>0.1182412338</v>
      </c>
      <c r="N104" s="123">
        <v>0.28270000000000001</v>
      </c>
      <c r="O104" s="123">
        <v>8.1699999999999995E-2</v>
      </c>
      <c r="P104" s="129">
        <v>0.36525999999999997</v>
      </c>
      <c r="Q104" s="123"/>
      <c r="R104" s="129">
        <v>8.4750000000000006E-2</v>
      </c>
      <c r="S104" s="121"/>
      <c r="T104" s="121"/>
      <c r="U104" s="121"/>
      <c r="V104" s="121"/>
    </row>
    <row r="105" spans="1:22" ht="15" x14ac:dyDescent="0.25">
      <c r="A105" s="125">
        <f t="shared" si="3"/>
        <v>1999</v>
      </c>
      <c r="B105" s="123">
        <v>0.43351000299999998</v>
      </c>
      <c r="C105" s="123"/>
      <c r="D105" s="123">
        <v>0.17709000159999999</v>
      </c>
      <c r="E105" s="123">
        <v>0.34308428003333336</v>
      </c>
      <c r="F105" s="123"/>
      <c r="G105" s="123">
        <v>0.109537286</v>
      </c>
      <c r="H105" s="50">
        <v>0.32738410000000001</v>
      </c>
      <c r="I105" s="50">
        <v>0.1060159</v>
      </c>
      <c r="J105" s="123">
        <v>0.41329374009999997</v>
      </c>
      <c r="K105" s="123">
        <v>0.132385958</v>
      </c>
      <c r="L105" s="50"/>
      <c r="M105" s="50"/>
      <c r="N105" s="123">
        <v>0.28857499999999997</v>
      </c>
      <c r="O105" s="123">
        <v>9.0209999999999999E-2</v>
      </c>
      <c r="P105" s="129">
        <v>0.37275999999999998</v>
      </c>
      <c r="Q105" s="123"/>
      <c r="R105" s="129">
        <v>8.7389999999999995E-2</v>
      </c>
      <c r="S105" s="121"/>
      <c r="T105" s="121"/>
      <c r="U105" s="121"/>
      <c r="V105" s="121"/>
    </row>
    <row r="106" spans="1:22" ht="15" x14ac:dyDescent="0.25">
      <c r="A106" s="125">
        <f t="shared" si="3"/>
        <v>2000</v>
      </c>
      <c r="B106" s="123">
        <v>0.43884999920000001</v>
      </c>
      <c r="C106" s="123">
        <v>0.43345000033333331</v>
      </c>
      <c r="D106" s="123">
        <v>0.1826599991</v>
      </c>
      <c r="E106" s="123">
        <v>0.34607127963333334</v>
      </c>
      <c r="F106" s="123">
        <v>0.34558434438055557</v>
      </c>
      <c r="G106" s="123">
        <v>0.11328680406666668</v>
      </c>
      <c r="H106" s="50">
        <v>0.3309298</v>
      </c>
      <c r="I106" s="50">
        <v>0.11025600000000001</v>
      </c>
      <c r="J106" s="123">
        <v>0.40983903890000001</v>
      </c>
      <c r="K106" s="123">
        <v>0.1350844122</v>
      </c>
      <c r="L106" s="50"/>
      <c r="M106" s="50"/>
      <c r="N106" s="123">
        <v>0.29744499999999996</v>
      </c>
      <c r="O106" s="123">
        <v>9.4519999999999993E-2</v>
      </c>
      <c r="P106" s="129">
        <v>0.38125999999999999</v>
      </c>
      <c r="Q106" s="123">
        <v>0.38330666666666663</v>
      </c>
      <c r="R106" s="129">
        <v>9.0579999999999994E-2</v>
      </c>
      <c r="S106" s="121"/>
      <c r="T106" s="121"/>
      <c r="U106" s="121"/>
      <c r="V106" s="121"/>
    </row>
    <row r="107" spans="1:22" ht="15" x14ac:dyDescent="0.25">
      <c r="A107" s="125">
        <f t="shared" si="3"/>
        <v>2001</v>
      </c>
      <c r="B107" s="123">
        <v>0.42798999879999999</v>
      </c>
      <c r="C107" s="123"/>
      <c r="D107" s="123">
        <v>0.17267999980000001</v>
      </c>
      <c r="E107" s="123">
        <v>0.34759747347499997</v>
      </c>
      <c r="F107" s="123"/>
      <c r="G107" s="123">
        <v>0.11117547484999998</v>
      </c>
      <c r="H107" s="50">
        <v>0.33418389999999998</v>
      </c>
      <c r="I107" s="50">
        <v>0.1131867</v>
      </c>
      <c r="J107" s="123">
        <v>0.41410655429999998</v>
      </c>
      <c r="K107" s="123">
        <v>0.13386109169999999</v>
      </c>
      <c r="L107" s="50">
        <v>0.36167243960000001</v>
      </c>
      <c r="M107" s="50">
        <v>0.1140401077</v>
      </c>
      <c r="N107" s="123">
        <v>0.28042700000000004</v>
      </c>
      <c r="O107" s="123">
        <v>8.3613999999999994E-2</v>
      </c>
      <c r="P107" s="129">
        <v>0.39589999999999997</v>
      </c>
      <c r="Q107" s="123"/>
      <c r="R107" s="129">
        <v>9.375E-2</v>
      </c>
      <c r="S107" s="121"/>
      <c r="T107" s="121"/>
      <c r="U107" s="121"/>
      <c r="V107" s="121"/>
    </row>
    <row r="108" spans="1:22" ht="15" x14ac:dyDescent="0.25">
      <c r="A108" s="125">
        <f t="shared" si="3"/>
        <v>2002</v>
      </c>
      <c r="B108" s="123">
        <v>0.4272500025</v>
      </c>
      <c r="C108" s="123"/>
      <c r="D108" s="123">
        <v>0.1705800006</v>
      </c>
      <c r="E108" s="123">
        <v>0.34478530897500004</v>
      </c>
      <c r="F108" s="123"/>
      <c r="G108" s="123">
        <v>0.10653786804999998</v>
      </c>
      <c r="H108" s="50">
        <v>0.32850210000000002</v>
      </c>
      <c r="I108" s="50">
        <v>0.109487</v>
      </c>
      <c r="J108" s="123">
        <v>0.41013497180000003</v>
      </c>
      <c r="K108" s="123">
        <v>0.1302581951</v>
      </c>
      <c r="L108" s="50">
        <v>0.36110416410000001</v>
      </c>
      <c r="M108" s="50">
        <v>0.11050627709999999</v>
      </c>
      <c r="N108" s="123">
        <v>0.27939999999999998</v>
      </c>
      <c r="O108" s="123">
        <v>7.5899999999999995E-2</v>
      </c>
      <c r="P108" s="129">
        <v>0.40556999999999999</v>
      </c>
      <c r="Q108" s="123"/>
      <c r="R108" s="129">
        <v>9.5130000000000006E-2</v>
      </c>
      <c r="S108" s="121"/>
      <c r="T108" s="121"/>
      <c r="U108" s="121"/>
      <c r="V108" s="121"/>
    </row>
    <row r="109" spans="1:22" ht="15" x14ac:dyDescent="0.25">
      <c r="A109" s="125">
        <f t="shared" si="3"/>
        <v>2003</v>
      </c>
      <c r="B109" s="123">
        <v>0.42865000110000001</v>
      </c>
      <c r="C109" s="123"/>
      <c r="D109" s="123">
        <v>0.1720200013</v>
      </c>
      <c r="E109" s="123">
        <v>0.34474120617500004</v>
      </c>
      <c r="F109" s="123"/>
      <c r="G109" s="123">
        <v>0.10687453505</v>
      </c>
      <c r="H109" s="50">
        <v>0.33245530000000001</v>
      </c>
      <c r="I109" s="50">
        <v>0.1135222</v>
      </c>
      <c r="J109" s="123">
        <v>0.4140215364</v>
      </c>
      <c r="K109" s="123">
        <v>0.13239406989999999</v>
      </c>
      <c r="L109" s="50">
        <v>0.35518798829999998</v>
      </c>
      <c r="M109" s="50">
        <v>0.1053818703</v>
      </c>
      <c r="N109" s="123">
        <v>0.27729999999999999</v>
      </c>
      <c r="O109" s="123">
        <v>7.6200000000000004E-2</v>
      </c>
      <c r="P109" s="129">
        <v>0.41208</v>
      </c>
      <c r="Q109" s="123"/>
      <c r="R109" s="129">
        <v>9.7960000000000005E-2</v>
      </c>
      <c r="S109" s="121"/>
      <c r="T109" s="121"/>
      <c r="U109" s="121"/>
      <c r="V109" s="121"/>
    </row>
    <row r="110" spans="1:22" ht="15" x14ac:dyDescent="0.25">
      <c r="A110" s="125">
        <f t="shared" si="3"/>
        <v>2004</v>
      </c>
      <c r="B110" s="123">
        <v>0.43902999970000001</v>
      </c>
      <c r="C110" s="123"/>
      <c r="D110" s="123">
        <v>0.1832199997</v>
      </c>
      <c r="E110" s="123">
        <v>0.34645489940000002</v>
      </c>
      <c r="F110" s="123"/>
      <c r="G110" s="123">
        <v>0.10972785959999999</v>
      </c>
      <c r="H110" s="50">
        <v>0.33534370000000002</v>
      </c>
      <c r="I110" s="50">
        <v>0.11617189999999999</v>
      </c>
      <c r="J110" s="123">
        <v>0.4082777836</v>
      </c>
      <c r="K110" s="123">
        <v>0.1330055456</v>
      </c>
      <c r="L110" s="50">
        <v>0.36009811400000002</v>
      </c>
      <c r="M110" s="50">
        <v>0.11103399279999999</v>
      </c>
      <c r="N110" s="123">
        <v>0.28210000000000002</v>
      </c>
      <c r="O110" s="123">
        <v>7.8700000000000006E-2</v>
      </c>
      <c r="P110" s="129">
        <v>0.42154000000000003</v>
      </c>
      <c r="Q110" s="123"/>
      <c r="R110" s="129">
        <v>0.10469000000000001</v>
      </c>
      <c r="S110" s="121"/>
      <c r="T110" s="121"/>
      <c r="U110" s="121"/>
      <c r="V110" s="121"/>
    </row>
    <row r="111" spans="1:22" ht="15" x14ac:dyDescent="0.25">
      <c r="A111" s="125">
        <f t="shared" si="3"/>
        <v>2005</v>
      </c>
      <c r="B111" s="123">
        <v>0.4506100006</v>
      </c>
      <c r="C111" s="123">
        <v>0.44997666753333337</v>
      </c>
      <c r="D111" s="123">
        <v>0.1937199999</v>
      </c>
      <c r="E111" s="123">
        <v>0.358177529025</v>
      </c>
      <c r="F111" s="123">
        <v>0.35508251198333335</v>
      </c>
      <c r="G111" s="123">
        <v>0.119045335925</v>
      </c>
      <c r="H111" s="50">
        <v>0.33379959999999997</v>
      </c>
      <c r="I111" s="50">
        <v>0.1147103</v>
      </c>
      <c r="J111" s="123">
        <v>0.41608955199999997</v>
      </c>
      <c r="K111" s="123">
        <v>0.1422375381</v>
      </c>
      <c r="L111" s="50">
        <v>0.38512096410000002</v>
      </c>
      <c r="M111" s="50">
        <v>0.12933350560000001</v>
      </c>
      <c r="N111" s="123">
        <v>0.29770000000000002</v>
      </c>
      <c r="O111" s="123">
        <v>8.9899999999999994E-2</v>
      </c>
      <c r="P111" s="129">
        <v>0.42432999999999998</v>
      </c>
      <c r="Q111" s="123">
        <v>0.42446333333333336</v>
      </c>
      <c r="R111" s="129">
        <v>0.11039</v>
      </c>
      <c r="S111" s="121"/>
      <c r="T111" s="121"/>
      <c r="U111" s="121"/>
      <c r="V111" s="121"/>
    </row>
    <row r="112" spans="1:22" ht="15" x14ac:dyDescent="0.25">
      <c r="A112" s="125">
        <f t="shared" si="3"/>
        <v>2006</v>
      </c>
      <c r="B112" s="123">
        <v>0.4602900023</v>
      </c>
      <c r="C112" s="123"/>
      <c r="D112" s="123">
        <v>0.2010000019</v>
      </c>
      <c r="E112" s="123">
        <v>0.36061510752499998</v>
      </c>
      <c r="F112" s="123"/>
      <c r="G112" s="123">
        <v>0.12202602792499999</v>
      </c>
      <c r="H112" s="50">
        <v>0.33183049999999997</v>
      </c>
      <c r="I112" s="50">
        <v>0.11235530000000001</v>
      </c>
      <c r="J112" s="123">
        <v>0.4199</v>
      </c>
      <c r="K112" s="123">
        <v>0.1482</v>
      </c>
      <c r="L112" s="50">
        <v>0.38352993010000003</v>
      </c>
      <c r="M112" s="50">
        <v>0.1322488117</v>
      </c>
      <c r="N112" s="123">
        <v>0.30719999999999997</v>
      </c>
      <c r="O112" s="123">
        <v>9.5299999999999996E-2</v>
      </c>
      <c r="P112" s="129">
        <v>0.42752000000000001</v>
      </c>
      <c r="Q112" s="123"/>
      <c r="R112" s="129">
        <v>0.11312</v>
      </c>
      <c r="S112" s="121"/>
      <c r="T112" s="121"/>
      <c r="U112" s="121"/>
      <c r="V112" s="121"/>
    </row>
    <row r="113" spans="1:22" ht="15" x14ac:dyDescent="0.25">
      <c r="A113" s="125">
        <f t="shared" si="3"/>
        <v>2007</v>
      </c>
      <c r="B113" s="123">
        <v>0.45795000050000001</v>
      </c>
      <c r="C113" s="123"/>
      <c r="D113" s="123">
        <v>0.19867000069999999</v>
      </c>
      <c r="E113" s="123">
        <v>0.36933130235</v>
      </c>
      <c r="F113" s="123"/>
      <c r="G113" s="123">
        <v>0.127771159425</v>
      </c>
      <c r="H113" s="50">
        <v>0.3387307</v>
      </c>
      <c r="I113" s="50">
        <v>0.1168608</v>
      </c>
      <c r="J113" s="123">
        <v>0.42615273259999997</v>
      </c>
      <c r="K113" s="123">
        <v>0.15440000000000001</v>
      </c>
      <c r="L113" s="50">
        <v>0.39545337679999998</v>
      </c>
      <c r="M113" s="50">
        <v>0.14035783769999999</v>
      </c>
      <c r="N113" s="123">
        <v>0.3169884</v>
      </c>
      <c r="O113" s="123">
        <v>9.9465999999999999E-2</v>
      </c>
      <c r="P113" s="129">
        <v>0.42962</v>
      </c>
      <c r="Q113" s="123"/>
      <c r="R113" s="129">
        <v>0.11347</v>
      </c>
      <c r="S113" s="121"/>
      <c r="T113" s="121"/>
      <c r="U113" s="121"/>
      <c r="V113" s="121"/>
    </row>
    <row r="114" spans="1:22" ht="15" x14ac:dyDescent="0.25">
      <c r="A114" s="125">
        <f t="shared" si="3"/>
        <v>2008</v>
      </c>
      <c r="B114" s="123">
        <v>0.45306000390000001</v>
      </c>
      <c r="C114" s="123"/>
      <c r="D114" s="123">
        <v>0.19519999900000001</v>
      </c>
      <c r="E114" s="123">
        <v>0.36377273194999998</v>
      </c>
      <c r="F114" s="123"/>
      <c r="G114" s="123">
        <v>0.12620164857500002</v>
      </c>
      <c r="H114" s="50">
        <v>0.33725810000000001</v>
      </c>
      <c r="I114" s="50">
        <v>0.1156988</v>
      </c>
      <c r="J114" s="123">
        <v>0.41479105960000001</v>
      </c>
      <c r="K114" s="123">
        <v>0.15404681810000001</v>
      </c>
      <c r="L114" s="50">
        <v>0.4002855682</v>
      </c>
      <c r="M114" s="50">
        <v>0.1451653862</v>
      </c>
      <c r="N114" s="123">
        <v>0.30275619999999998</v>
      </c>
      <c r="O114" s="123">
        <v>8.9895589999999997E-2</v>
      </c>
      <c r="P114" s="129">
        <v>0.42286000000000001</v>
      </c>
      <c r="Q114" s="123"/>
      <c r="R114" s="129">
        <v>0.10896</v>
      </c>
      <c r="S114" s="121"/>
      <c r="T114" s="121"/>
      <c r="U114" s="121"/>
      <c r="V114" s="121"/>
    </row>
    <row r="115" spans="1:22" ht="15" x14ac:dyDescent="0.25">
      <c r="A115" s="125">
        <f t="shared" si="3"/>
        <v>2009</v>
      </c>
      <c r="B115" s="123">
        <v>0.44339999629999999</v>
      </c>
      <c r="C115" s="123"/>
      <c r="D115" s="123">
        <v>0.18540999920000001</v>
      </c>
      <c r="E115" s="123">
        <v>0.35887760870000002</v>
      </c>
      <c r="F115" s="123"/>
      <c r="G115" s="123">
        <v>0.117955659125</v>
      </c>
      <c r="H115" s="50">
        <v>0.32173499999999999</v>
      </c>
      <c r="I115" s="50">
        <v>0.10175480000000001</v>
      </c>
      <c r="J115" s="123">
        <v>0.41528421399999998</v>
      </c>
      <c r="K115" s="123">
        <v>0.1542</v>
      </c>
      <c r="L115" s="50">
        <v>0.39821762080000001</v>
      </c>
      <c r="M115" s="50">
        <v>0.13174146649999999</v>
      </c>
      <c r="N115" s="123">
        <v>0.30027359999999997</v>
      </c>
      <c r="O115" s="123">
        <v>8.4126370000000006E-2</v>
      </c>
      <c r="P115" s="129">
        <v>0.41313</v>
      </c>
      <c r="Q115" s="123"/>
      <c r="R115" s="129">
        <v>0.10421999999999999</v>
      </c>
      <c r="S115" s="121"/>
      <c r="T115" s="121"/>
      <c r="U115" s="121"/>
      <c r="V115" s="121"/>
    </row>
    <row r="116" spans="1:22" ht="15" x14ac:dyDescent="0.25">
      <c r="A116" s="125">
        <v>2010</v>
      </c>
      <c r="B116" s="123">
        <v>0.45750999650000002</v>
      </c>
      <c r="C116" s="123">
        <v>0.45338333159999999</v>
      </c>
      <c r="D116" s="123">
        <v>0.19799999900000001</v>
      </c>
      <c r="E116" s="123">
        <v>0.35346103650000005</v>
      </c>
      <c r="F116" s="123">
        <v>0.35632817279166668</v>
      </c>
      <c r="G116" s="123">
        <v>0.1137718394</v>
      </c>
      <c r="H116" s="50">
        <v>0.32604620000000001</v>
      </c>
      <c r="I116" s="50">
        <v>0.10843700000000001</v>
      </c>
      <c r="J116" s="123">
        <v>0.38082828130000002</v>
      </c>
      <c r="K116" s="123">
        <v>0.1255</v>
      </c>
      <c r="L116" s="50">
        <v>0.3970350647</v>
      </c>
      <c r="M116" s="50">
        <v>0.13131283760000001</v>
      </c>
      <c r="N116" s="123">
        <v>0.3099346</v>
      </c>
      <c r="O116" s="123">
        <v>8.9837520000000004E-2</v>
      </c>
      <c r="P116" s="129">
        <v>0.41565999999999997</v>
      </c>
      <c r="Q116" s="123">
        <v>0.41834333333333329</v>
      </c>
      <c r="R116" s="129">
        <v>0.10439</v>
      </c>
      <c r="S116" s="121"/>
      <c r="T116" s="121"/>
      <c r="U116" s="121"/>
      <c r="V116" s="121"/>
    </row>
    <row r="117" spans="1:22" ht="15" x14ac:dyDescent="0.25">
      <c r="A117" s="125">
        <f>A116+1</f>
        <v>2011</v>
      </c>
      <c r="B117" s="123">
        <v>0.45924000199999998</v>
      </c>
      <c r="C117" s="123"/>
      <c r="D117" s="123">
        <v>0.1959999999</v>
      </c>
      <c r="E117" s="123">
        <v>0.35664587317500002</v>
      </c>
      <c r="F117" s="123"/>
      <c r="G117" s="123">
        <v>0.11626227</v>
      </c>
      <c r="H117" s="50">
        <v>0.33235350000000002</v>
      </c>
      <c r="I117" s="50">
        <v>0.1145293</v>
      </c>
      <c r="J117" s="123">
        <v>0.39150386030000001</v>
      </c>
      <c r="K117" s="123">
        <v>0.1293</v>
      </c>
      <c r="L117" s="50">
        <v>0.39387573240000001</v>
      </c>
      <c r="M117" s="50">
        <v>0.13113451000000001</v>
      </c>
      <c r="N117" s="123">
        <v>0.30885040000000002</v>
      </c>
      <c r="O117" s="123">
        <v>9.0085269999999995E-2</v>
      </c>
      <c r="P117" s="129">
        <v>0.42624000000000001</v>
      </c>
      <c r="Q117" s="123"/>
      <c r="R117" s="129">
        <v>0.11121500000000001</v>
      </c>
      <c r="S117" s="121"/>
      <c r="T117" s="121"/>
      <c r="U117" s="121"/>
      <c r="V117" s="121"/>
    </row>
    <row r="118" spans="1:22" ht="15" x14ac:dyDescent="0.25">
      <c r="A118" s="125">
        <f>A117+1</f>
        <v>2012</v>
      </c>
      <c r="B118" s="123">
        <v>0.47143999990000002</v>
      </c>
      <c r="C118" s="123"/>
      <c r="D118" s="123">
        <v>0.20778999980000001</v>
      </c>
      <c r="E118" s="123">
        <v>0.353127292925</v>
      </c>
      <c r="F118" s="123"/>
      <c r="G118" s="123">
        <v>0.1120500116</v>
      </c>
      <c r="H118" s="50">
        <v>0.32218989999999997</v>
      </c>
      <c r="I118" s="50">
        <v>0.1043197</v>
      </c>
      <c r="J118" s="123">
        <v>0.3913056566</v>
      </c>
      <c r="K118" s="123">
        <v>0.1269690208</v>
      </c>
      <c r="L118" s="50">
        <v>0.39447391510000002</v>
      </c>
      <c r="M118" s="50">
        <v>0.1302376556</v>
      </c>
      <c r="N118" s="123">
        <v>0.30453970000000002</v>
      </c>
      <c r="O118" s="123">
        <v>8.6673669999999994E-2</v>
      </c>
      <c r="P118" s="129">
        <v>0.41799500000000001</v>
      </c>
      <c r="Q118" s="123"/>
      <c r="R118" s="129">
        <v>0.10658999999999999</v>
      </c>
      <c r="S118" s="121"/>
      <c r="T118" s="121"/>
      <c r="U118" s="121"/>
      <c r="V118" s="121"/>
    </row>
    <row r="119" spans="1:22" ht="15" x14ac:dyDescent="0.25">
      <c r="A119" s="125">
        <f>A118+1</f>
        <v>2013</v>
      </c>
      <c r="B119" s="123">
        <v>0.46316000060000001</v>
      </c>
      <c r="C119" s="123"/>
      <c r="D119" s="123">
        <v>0.1959200016</v>
      </c>
      <c r="E119" s="123">
        <v>0.36222187704999997</v>
      </c>
      <c r="F119" s="123"/>
      <c r="G119" s="123">
        <v>0.11820656355</v>
      </c>
      <c r="H119" s="50">
        <v>0.32631650000000001</v>
      </c>
      <c r="I119" s="50">
        <v>0.1079456</v>
      </c>
      <c r="J119" s="123">
        <v>0.41289999999999999</v>
      </c>
      <c r="K119" s="123">
        <v>0.14526931109999999</v>
      </c>
      <c r="L119" s="50">
        <v>0.40342250819999997</v>
      </c>
      <c r="M119" s="50">
        <v>0.1323438931</v>
      </c>
      <c r="N119" s="123">
        <v>0.30624849999999998</v>
      </c>
      <c r="O119" s="123">
        <v>8.7267449999999996E-2</v>
      </c>
      <c r="P119" s="129">
        <v>0.41439499999999996</v>
      </c>
      <c r="Q119" s="123"/>
      <c r="R119" s="129">
        <v>0.10430499999999999</v>
      </c>
      <c r="S119" s="121"/>
      <c r="T119" s="121"/>
      <c r="U119" s="121"/>
      <c r="V119" s="121"/>
    </row>
    <row r="120" spans="1:22" ht="15" x14ac:dyDescent="0.25">
      <c r="A120" s="125">
        <f>A119+1</f>
        <v>2014</v>
      </c>
      <c r="B120" s="123">
        <v>0.47016999510000002</v>
      </c>
      <c r="C120" s="123"/>
      <c r="D120" s="123">
        <v>0.2019999978</v>
      </c>
      <c r="E120" s="123">
        <v>0.35814195638750002</v>
      </c>
      <c r="F120" s="123"/>
      <c r="G120" s="123">
        <v>0.11663051296249999</v>
      </c>
      <c r="H120" s="50">
        <v>0.32629249999999999</v>
      </c>
      <c r="I120" s="50">
        <v>0.1079653</v>
      </c>
      <c r="J120" s="123">
        <v>0.39993381389999999</v>
      </c>
      <c r="K120" s="123">
        <v>0.13880000000000001</v>
      </c>
      <c r="L120" s="50">
        <v>0.39894821165</v>
      </c>
      <c r="M120" s="50">
        <v>0.13129077435</v>
      </c>
      <c r="N120" s="123">
        <v>0.30739329999999998</v>
      </c>
      <c r="O120" s="123">
        <v>8.8465977499999987E-2</v>
      </c>
      <c r="P120" s="129">
        <v>0.42094999999999999</v>
      </c>
      <c r="Q120" s="123"/>
      <c r="R120" s="129">
        <v>0.1078025</v>
      </c>
      <c r="S120" s="121"/>
      <c r="T120" s="121"/>
      <c r="U120" s="121"/>
      <c r="V120" s="121"/>
    </row>
    <row r="121" spans="1:22" ht="15.6" thickBot="1" x14ac:dyDescent="0.3">
      <c r="A121" s="122">
        <v>2015</v>
      </c>
      <c r="B121" s="123">
        <v>0.47374917938237227</v>
      </c>
      <c r="C121" s="123">
        <v>0.47374917938237227</v>
      </c>
      <c r="D121" s="123">
        <v>0.20706381620588488</v>
      </c>
      <c r="E121" s="123">
        <v>0.36028708546874999</v>
      </c>
      <c r="F121" s="123">
        <v>0.36028708546874999</v>
      </c>
      <c r="G121" s="123">
        <v>0.1176662640375</v>
      </c>
      <c r="H121" s="50">
        <v>0.32678810000000003</v>
      </c>
      <c r="I121" s="50">
        <v>0.10868997500000001</v>
      </c>
      <c r="J121" s="123">
        <v>0.40641690694999999</v>
      </c>
      <c r="K121" s="123">
        <v>0.14203465555</v>
      </c>
      <c r="L121" s="50">
        <v>0.40118535992499998</v>
      </c>
      <c r="M121" s="50">
        <v>0.13181733372499999</v>
      </c>
      <c r="N121" s="123">
        <v>0.30675797500000002</v>
      </c>
      <c r="O121" s="123">
        <v>8.8123091874999976E-2</v>
      </c>
      <c r="P121" s="129">
        <v>0.42211750000000003</v>
      </c>
      <c r="Q121" s="123">
        <v>0.42211750000000003</v>
      </c>
      <c r="R121" s="129">
        <v>0.1089025</v>
      </c>
      <c r="S121" s="121"/>
      <c r="T121" s="121"/>
      <c r="U121" s="121"/>
      <c r="V121" s="121"/>
    </row>
    <row r="122" spans="1:22" ht="15.6" thickTop="1" x14ac:dyDescent="0.25">
      <c r="A122" s="125">
        <f t="shared" ref="A122:A126" si="4">A121+1</f>
        <v>2016</v>
      </c>
      <c r="B122" s="22">
        <v>0.46962419999999999</v>
      </c>
      <c r="C122" s="121"/>
      <c r="D122" s="121"/>
      <c r="E122" s="132">
        <v>0.36521697296875005</v>
      </c>
      <c r="F122" s="121"/>
      <c r="G122" s="121"/>
      <c r="H122" s="121"/>
      <c r="I122" s="121"/>
      <c r="J122" s="121"/>
      <c r="K122" s="121"/>
      <c r="L122" s="121"/>
      <c r="M122" s="121"/>
      <c r="N122" s="121"/>
      <c r="O122" s="121"/>
      <c r="P122" s="132">
        <v>0.42153375000000004</v>
      </c>
      <c r="Q122" s="121"/>
      <c r="R122" s="121"/>
      <c r="S122" s="121"/>
      <c r="T122" s="121"/>
      <c r="U122" s="121"/>
      <c r="V122" s="121"/>
    </row>
    <row r="123" spans="1:22" ht="15" x14ac:dyDescent="0.25">
      <c r="A123" s="125">
        <f t="shared" si="4"/>
        <v>2017</v>
      </c>
      <c r="B123" s="22">
        <v>0.4796242</v>
      </c>
      <c r="C123" s="121"/>
      <c r="D123" s="121"/>
      <c r="E123" s="132">
        <v>0.36121533827500002</v>
      </c>
      <c r="F123" s="121"/>
      <c r="G123" s="121"/>
      <c r="H123" s="121"/>
      <c r="I123" s="121"/>
      <c r="J123" s="121"/>
      <c r="K123" s="121"/>
      <c r="L123" s="121"/>
      <c r="M123" s="121"/>
      <c r="N123" s="121"/>
      <c r="O123" s="121"/>
      <c r="P123" s="132">
        <v>0.42182562500000004</v>
      </c>
      <c r="Q123" s="121"/>
      <c r="R123" s="121"/>
      <c r="S123" s="121"/>
      <c r="T123" s="121"/>
      <c r="U123" s="121"/>
      <c r="V123" s="121"/>
    </row>
    <row r="124" spans="1:22" ht="15" x14ac:dyDescent="0.25">
      <c r="A124" s="125">
        <f t="shared" si="4"/>
        <v>2018</v>
      </c>
      <c r="B124" s="22">
        <v>0.4796242</v>
      </c>
      <c r="D124" s="121"/>
      <c r="E124" s="132">
        <v>0.36223979890416674</v>
      </c>
      <c r="G124" s="121"/>
      <c r="H124" s="121"/>
      <c r="I124" s="121"/>
      <c r="J124" s="121"/>
      <c r="K124" s="121"/>
      <c r="L124" s="121"/>
      <c r="M124" s="121"/>
      <c r="N124" s="121"/>
      <c r="O124" s="121"/>
      <c r="P124" s="132">
        <v>0.42167968750000007</v>
      </c>
      <c r="Q124" s="121"/>
      <c r="R124" s="121"/>
      <c r="S124" s="121"/>
      <c r="T124" s="121"/>
      <c r="U124" s="121"/>
      <c r="V124" s="121"/>
    </row>
    <row r="125" spans="1:22" ht="15" x14ac:dyDescent="0.25">
      <c r="A125" s="125">
        <f t="shared" si="4"/>
        <v>2019</v>
      </c>
      <c r="B125" s="121"/>
      <c r="C125" s="121"/>
      <c r="D125" s="121"/>
      <c r="E125" s="121"/>
      <c r="F125" s="121"/>
      <c r="G125" s="121"/>
      <c r="H125" s="121"/>
      <c r="I125" s="121"/>
      <c r="J125" s="121"/>
      <c r="K125" s="121"/>
      <c r="L125" s="121"/>
      <c r="M125" s="121"/>
      <c r="N125" s="121"/>
      <c r="O125" s="121"/>
      <c r="P125" s="121"/>
      <c r="Q125" s="121"/>
      <c r="R125" s="121"/>
      <c r="S125" s="121"/>
      <c r="T125" s="121"/>
      <c r="U125" s="121"/>
      <c r="V125" s="121"/>
    </row>
    <row r="126" spans="1:22" ht="15" x14ac:dyDescent="0.25">
      <c r="A126" s="125">
        <f t="shared" si="4"/>
        <v>2020</v>
      </c>
      <c r="B126" s="121"/>
      <c r="C126" s="132">
        <f>B124</f>
        <v>0.4796242</v>
      </c>
      <c r="D126" s="121"/>
      <c r="E126" s="121"/>
      <c r="F126" s="132">
        <f>E124</f>
        <v>0.36223979890416674</v>
      </c>
      <c r="G126" s="121"/>
      <c r="H126" s="121"/>
      <c r="I126" s="121"/>
      <c r="J126" s="121"/>
      <c r="K126" s="121"/>
      <c r="L126" s="121"/>
      <c r="M126" s="121"/>
      <c r="N126" s="121"/>
      <c r="O126" s="121"/>
      <c r="P126" s="121"/>
      <c r="Q126" s="132">
        <f>P124</f>
        <v>0.42167968750000007</v>
      </c>
      <c r="R126" s="121"/>
      <c r="S126" s="121"/>
      <c r="T126" s="121"/>
      <c r="U126" s="121"/>
      <c r="V126" s="121"/>
    </row>
    <row r="127" spans="1:22" ht="15" x14ac:dyDescent="0.25">
      <c r="A127" s="121"/>
      <c r="B127" s="121"/>
      <c r="C127" s="121"/>
      <c r="D127" s="121"/>
      <c r="E127" s="121"/>
      <c r="F127" s="121"/>
      <c r="G127" s="121"/>
      <c r="H127" s="121"/>
      <c r="I127" s="121"/>
      <c r="J127" s="121"/>
      <c r="K127" s="121"/>
      <c r="L127" s="121"/>
      <c r="M127" s="121"/>
      <c r="N127" s="121"/>
      <c r="O127" s="121"/>
      <c r="P127" s="121"/>
      <c r="Q127" s="121"/>
      <c r="R127" s="121"/>
      <c r="S127" s="121"/>
      <c r="T127" s="121"/>
      <c r="U127" s="121"/>
      <c r="V127" s="121"/>
    </row>
    <row r="128" spans="1:22" ht="15" x14ac:dyDescent="0.25">
      <c r="A128" s="121"/>
      <c r="B128" s="121"/>
      <c r="C128" s="121"/>
      <c r="D128" s="121"/>
      <c r="E128" s="121"/>
      <c r="F128" s="121"/>
      <c r="G128" s="121"/>
      <c r="H128" s="121"/>
      <c r="I128" s="121"/>
      <c r="J128" s="121"/>
      <c r="K128" s="121"/>
      <c r="L128" s="121"/>
      <c r="M128" s="121"/>
      <c r="N128" s="121"/>
      <c r="O128" s="121"/>
      <c r="P128" s="121"/>
      <c r="Q128" s="121"/>
      <c r="R128" s="121"/>
      <c r="S128" s="121"/>
      <c r="T128" s="121"/>
      <c r="U128" s="121"/>
      <c r="V128" s="121"/>
    </row>
    <row r="129" spans="1:22" ht="15" x14ac:dyDescent="0.25">
      <c r="A129" s="121"/>
      <c r="B129" s="121"/>
      <c r="C129" s="121"/>
      <c r="D129" s="121"/>
      <c r="E129" s="121"/>
      <c r="F129" s="121"/>
      <c r="G129" s="121"/>
      <c r="H129" s="121"/>
      <c r="I129" s="121"/>
      <c r="J129" s="121"/>
      <c r="K129" s="121"/>
      <c r="L129" s="121"/>
      <c r="M129" s="121"/>
      <c r="N129" s="121"/>
      <c r="O129" s="121"/>
      <c r="P129" s="121"/>
      <c r="Q129" s="121"/>
      <c r="R129" s="121"/>
      <c r="S129" s="121"/>
      <c r="T129" s="121"/>
      <c r="U129" s="121"/>
      <c r="V129" s="121"/>
    </row>
    <row r="130" spans="1:22" ht="15" x14ac:dyDescent="0.25">
      <c r="A130" s="121"/>
      <c r="B130" s="121"/>
      <c r="C130" s="121"/>
      <c r="D130" s="121"/>
      <c r="E130" s="121"/>
      <c r="F130" s="121"/>
      <c r="G130" s="121"/>
      <c r="H130" s="121"/>
      <c r="I130" s="121"/>
      <c r="J130" s="121"/>
      <c r="K130" s="121"/>
      <c r="L130" s="121"/>
      <c r="M130" s="121"/>
      <c r="N130" s="121"/>
      <c r="O130" s="121"/>
      <c r="P130" s="121"/>
      <c r="Q130" s="121"/>
      <c r="R130" s="121"/>
      <c r="S130" s="121"/>
      <c r="T130" s="121"/>
      <c r="U130" s="121"/>
      <c r="V130" s="121"/>
    </row>
    <row r="131" spans="1:22" ht="15" x14ac:dyDescent="0.25">
      <c r="A131" s="121"/>
      <c r="B131" s="121"/>
      <c r="C131" s="121"/>
      <c r="D131" s="121"/>
      <c r="E131" s="121"/>
      <c r="F131" s="121"/>
      <c r="G131" s="121"/>
      <c r="H131" s="121"/>
      <c r="I131" s="121"/>
      <c r="J131" s="121"/>
      <c r="K131" s="121"/>
      <c r="L131" s="121"/>
      <c r="M131" s="121"/>
      <c r="N131" s="121"/>
      <c r="O131" s="121"/>
      <c r="P131" s="121"/>
      <c r="Q131" s="121"/>
      <c r="R131" s="121"/>
      <c r="S131" s="121"/>
      <c r="T131" s="121"/>
      <c r="U131" s="121"/>
      <c r="V131" s="121"/>
    </row>
    <row r="132" spans="1:22" ht="15" x14ac:dyDescent="0.25">
      <c r="A132" s="121"/>
      <c r="B132" s="121"/>
      <c r="C132" s="121"/>
      <c r="D132" s="121"/>
      <c r="E132" s="121"/>
      <c r="F132" s="121"/>
      <c r="G132" s="121"/>
      <c r="H132" s="121"/>
      <c r="I132" s="121"/>
      <c r="J132" s="121"/>
      <c r="K132" s="121"/>
      <c r="L132" s="121"/>
      <c r="M132" s="121"/>
      <c r="N132" s="121"/>
      <c r="O132" s="121"/>
      <c r="P132" s="121"/>
      <c r="Q132" s="121"/>
      <c r="R132" s="121"/>
      <c r="S132" s="121"/>
      <c r="T132" s="121"/>
      <c r="U132" s="121"/>
      <c r="V132" s="121"/>
    </row>
  </sheetData>
  <mergeCells count="1">
    <mergeCell ref="B4:R4"/>
  </mergeCells>
  <printOptions horizontalCentered="1" verticalCentered="1"/>
  <pageMargins left="0.78740157480314965" right="0.78740157480314965" top="0.98425196850393704" bottom="0.98425196850393704" header="0.51181102362204722" footer="0.51181102362204722"/>
  <pageSetup paperSize="9" scale="3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79"/>
  <sheetViews>
    <sheetView zoomScalePageLayoutView="72" workbookViewId="0">
      <pane xSplit="1" ySplit="6" topLeftCell="B7" activePane="bottomRight" state="frozen"/>
      <selection pane="topRight" activeCell="B1" sqref="B1"/>
      <selection pane="bottomLeft" activeCell="A10" sqref="A10"/>
      <selection pane="bottomRight"/>
    </sheetView>
  </sheetViews>
  <sheetFormatPr baseColWidth="10" defaultColWidth="11.44140625" defaultRowHeight="13.2" x14ac:dyDescent="0.25"/>
  <cols>
    <col min="1" max="11" width="20.77734375" style="28" customWidth="1"/>
    <col min="12" max="16384" width="11.44140625" style="28"/>
  </cols>
  <sheetData>
    <row r="1" spans="1:11" ht="15.6" x14ac:dyDescent="0.3">
      <c r="A1" s="29" t="s">
        <v>45</v>
      </c>
    </row>
    <row r="2" spans="1:11" ht="15" x14ac:dyDescent="0.25">
      <c r="A2" s="1" t="s">
        <v>0</v>
      </c>
    </row>
    <row r="3" spans="1:11" ht="15.6" x14ac:dyDescent="0.25">
      <c r="A3" s="36" t="s">
        <v>46</v>
      </c>
    </row>
    <row r="4" spans="1:11" ht="13.8" thickBot="1" x14ac:dyDescent="0.3">
      <c r="B4" s="37"/>
      <c r="C4" s="37"/>
      <c r="D4" s="37"/>
      <c r="E4" s="37"/>
      <c r="F4" s="37"/>
      <c r="G4" s="37"/>
      <c r="H4" s="37"/>
      <c r="I4" s="37"/>
      <c r="J4" s="37"/>
      <c r="K4" s="37"/>
    </row>
    <row r="5" spans="1:11" ht="16.8" thickTop="1" thickBot="1" x14ac:dyDescent="0.3">
      <c r="A5" s="135" t="s">
        <v>44</v>
      </c>
      <c r="B5" s="136"/>
      <c r="C5" s="136"/>
      <c r="D5" s="136"/>
      <c r="E5" s="136"/>
      <c r="F5" s="136"/>
      <c r="G5" s="137"/>
      <c r="H5" s="32"/>
      <c r="I5" s="32"/>
      <c r="J5" s="32"/>
      <c r="K5" s="32"/>
    </row>
    <row r="6" spans="1:11" ht="16.8" thickTop="1" thickBot="1" x14ac:dyDescent="0.3">
      <c r="A6" s="31"/>
      <c r="B6" s="38" t="s">
        <v>40</v>
      </c>
      <c r="C6" s="38" t="s">
        <v>41</v>
      </c>
      <c r="D6" s="38" t="s">
        <v>36</v>
      </c>
      <c r="E6" s="38" t="s">
        <v>35</v>
      </c>
      <c r="F6" s="38" t="s">
        <v>42</v>
      </c>
      <c r="G6" s="38" t="s">
        <v>43</v>
      </c>
      <c r="H6" s="32"/>
      <c r="I6" s="32"/>
      <c r="J6" s="32"/>
      <c r="K6" s="32"/>
    </row>
    <row r="7" spans="1:11" ht="15.6" thickTop="1" x14ac:dyDescent="0.25">
      <c r="A7" s="39">
        <v>1900</v>
      </c>
      <c r="B7" s="40">
        <v>0</v>
      </c>
      <c r="C7" s="40">
        <v>0</v>
      </c>
      <c r="D7" s="40">
        <v>0.03</v>
      </c>
      <c r="E7" s="40">
        <v>0</v>
      </c>
      <c r="F7" s="40">
        <v>5.5E-2</v>
      </c>
      <c r="G7" s="43">
        <f t="shared" ref="G7:G70" si="0">AVERAGE(B7:F7)</f>
        <v>1.6999999999999998E-2</v>
      </c>
      <c r="H7" s="41"/>
      <c r="I7" s="41"/>
      <c r="J7" s="41"/>
      <c r="K7" s="41"/>
    </row>
    <row r="8" spans="1:11" ht="15" x14ac:dyDescent="0.25">
      <c r="A8" s="42">
        <f>A7+1</f>
        <v>1901</v>
      </c>
      <c r="B8" s="43">
        <v>0</v>
      </c>
      <c r="C8" s="43">
        <v>0</v>
      </c>
      <c r="D8" s="43">
        <v>0.03</v>
      </c>
      <c r="E8" s="43">
        <v>0</v>
      </c>
      <c r="F8" s="43">
        <v>5.5E-2</v>
      </c>
      <c r="G8" s="43">
        <f t="shared" si="0"/>
        <v>1.6999999999999998E-2</v>
      </c>
      <c r="H8" s="41"/>
      <c r="I8" s="41"/>
      <c r="J8" s="41"/>
      <c r="K8" s="41"/>
    </row>
    <row r="9" spans="1:11" ht="15" x14ac:dyDescent="0.25">
      <c r="A9" s="42">
        <f t="shared" ref="A9:A72" si="1">A8+1</f>
        <v>1902</v>
      </c>
      <c r="B9" s="43">
        <v>0</v>
      </c>
      <c r="C9" s="43">
        <v>0</v>
      </c>
      <c r="D9" s="43">
        <v>0.03</v>
      </c>
      <c r="E9" s="43">
        <v>0</v>
      </c>
      <c r="F9" s="43">
        <v>5.5E-2</v>
      </c>
      <c r="G9" s="43">
        <f t="shared" si="0"/>
        <v>1.6999999999999998E-2</v>
      </c>
      <c r="H9" s="41"/>
      <c r="I9" s="41"/>
      <c r="J9" s="41"/>
      <c r="K9" s="41"/>
    </row>
    <row r="10" spans="1:11" ht="15" x14ac:dyDescent="0.25">
      <c r="A10" s="42">
        <f t="shared" si="1"/>
        <v>1903</v>
      </c>
      <c r="B10" s="43">
        <v>0</v>
      </c>
      <c r="C10" s="43">
        <v>0</v>
      </c>
      <c r="D10" s="43">
        <v>0.03</v>
      </c>
      <c r="E10" s="43">
        <v>0</v>
      </c>
      <c r="F10" s="43">
        <v>9.35E-2</v>
      </c>
      <c r="G10" s="43">
        <f t="shared" si="0"/>
        <v>2.47E-2</v>
      </c>
      <c r="H10" s="41"/>
      <c r="I10" s="41"/>
      <c r="J10" s="41"/>
      <c r="K10" s="41"/>
    </row>
    <row r="11" spans="1:11" ht="15" x14ac:dyDescent="0.25">
      <c r="A11" s="42">
        <f t="shared" si="1"/>
        <v>1904</v>
      </c>
      <c r="B11" s="43">
        <v>0</v>
      </c>
      <c r="C11" s="43">
        <v>0</v>
      </c>
      <c r="D11" s="43">
        <v>0.03</v>
      </c>
      <c r="E11" s="43">
        <v>0</v>
      </c>
      <c r="F11" s="43">
        <v>0.20350000000000001</v>
      </c>
      <c r="G11" s="43">
        <f t="shared" si="0"/>
        <v>4.6700000000000005E-2</v>
      </c>
      <c r="H11" s="41"/>
      <c r="I11" s="41"/>
      <c r="J11" s="41"/>
      <c r="K11" s="41"/>
    </row>
    <row r="12" spans="1:11" ht="15" x14ac:dyDescent="0.25">
      <c r="A12" s="42">
        <f t="shared" si="1"/>
        <v>1905</v>
      </c>
      <c r="B12" s="43">
        <v>0</v>
      </c>
      <c r="C12" s="43">
        <v>0</v>
      </c>
      <c r="D12" s="43">
        <v>0.03</v>
      </c>
      <c r="E12" s="43">
        <v>0</v>
      </c>
      <c r="F12" s="43">
        <v>0.20350000000000001</v>
      </c>
      <c r="G12" s="43">
        <f t="shared" si="0"/>
        <v>4.6700000000000005E-2</v>
      </c>
      <c r="H12" s="41"/>
      <c r="I12" s="41"/>
      <c r="J12" s="41"/>
      <c r="K12" s="41"/>
    </row>
    <row r="13" spans="1:11" ht="15" x14ac:dyDescent="0.25">
      <c r="A13" s="42">
        <f t="shared" si="1"/>
        <v>1906</v>
      </c>
      <c r="B13" s="43">
        <v>0</v>
      </c>
      <c r="C13" s="43">
        <v>0</v>
      </c>
      <c r="D13" s="43">
        <v>0.03</v>
      </c>
      <c r="E13" s="43">
        <v>0</v>
      </c>
      <c r="F13" s="43">
        <v>0.20350000000000001</v>
      </c>
      <c r="G13" s="43">
        <f t="shared" si="0"/>
        <v>4.6700000000000005E-2</v>
      </c>
      <c r="H13" s="41"/>
      <c r="I13" s="41"/>
      <c r="J13" s="41"/>
      <c r="K13" s="41"/>
    </row>
    <row r="14" spans="1:11" ht="15" x14ac:dyDescent="0.25">
      <c r="A14" s="42">
        <f t="shared" si="1"/>
        <v>1907</v>
      </c>
      <c r="B14" s="43">
        <v>0</v>
      </c>
      <c r="C14" s="43">
        <v>0</v>
      </c>
      <c r="D14" s="43">
        <v>0.03</v>
      </c>
      <c r="E14" s="43">
        <v>0</v>
      </c>
      <c r="F14" s="43">
        <v>0.20350000000000001</v>
      </c>
      <c r="G14" s="43">
        <f t="shared" si="0"/>
        <v>4.6700000000000005E-2</v>
      </c>
      <c r="H14" s="41"/>
      <c r="I14" s="41"/>
      <c r="J14" s="41"/>
      <c r="K14" s="41"/>
    </row>
    <row r="15" spans="1:11" ht="15" x14ac:dyDescent="0.25">
      <c r="A15" s="42">
        <f t="shared" si="1"/>
        <v>1908</v>
      </c>
      <c r="B15" s="43">
        <v>0</v>
      </c>
      <c r="C15" s="43">
        <v>0</v>
      </c>
      <c r="D15" s="43">
        <v>0.03</v>
      </c>
      <c r="E15" s="43">
        <v>0</v>
      </c>
      <c r="F15" s="43">
        <v>0.20350000000000001</v>
      </c>
      <c r="G15" s="43">
        <f t="shared" si="0"/>
        <v>4.6700000000000005E-2</v>
      </c>
      <c r="H15" s="41"/>
      <c r="I15" s="41"/>
      <c r="J15" s="41"/>
      <c r="K15" s="41"/>
    </row>
    <row r="16" spans="1:11" ht="15" x14ac:dyDescent="0.25">
      <c r="A16" s="42">
        <f t="shared" si="1"/>
        <v>1909</v>
      </c>
      <c r="B16" s="43">
        <v>0</v>
      </c>
      <c r="C16" s="43">
        <v>8.3333333333333343E-2</v>
      </c>
      <c r="D16" s="43">
        <v>0.03</v>
      </c>
      <c r="E16" s="43">
        <v>0</v>
      </c>
      <c r="F16" s="43">
        <v>0.20350000000000001</v>
      </c>
      <c r="G16" s="43">
        <f t="shared" si="0"/>
        <v>6.3366666666666668E-2</v>
      </c>
      <c r="H16" s="41"/>
      <c r="I16" s="41"/>
      <c r="J16" s="41"/>
      <c r="K16" s="41"/>
    </row>
    <row r="17" spans="1:11" ht="15" x14ac:dyDescent="0.25">
      <c r="A17" s="42">
        <f t="shared" si="1"/>
        <v>1910</v>
      </c>
      <c r="B17" s="43">
        <v>0</v>
      </c>
      <c r="C17" s="43">
        <v>8.3333333333333343E-2</v>
      </c>
      <c r="D17" s="43">
        <v>0.03</v>
      </c>
      <c r="E17" s="43">
        <v>0</v>
      </c>
      <c r="F17" s="43">
        <v>0.20350000000000001</v>
      </c>
      <c r="G17" s="43">
        <f t="shared" si="0"/>
        <v>6.3366666666666668E-2</v>
      </c>
      <c r="H17" s="41"/>
      <c r="I17" s="41"/>
      <c r="J17" s="41"/>
      <c r="K17" s="41"/>
    </row>
    <row r="18" spans="1:11" ht="15" x14ac:dyDescent="0.25">
      <c r="A18" s="42">
        <f t="shared" si="1"/>
        <v>1911</v>
      </c>
      <c r="B18" s="43">
        <v>0</v>
      </c>
      <c r="C18" s="43">
        <v>8.3333333333333343E-2</v>
      </c>
      <c r="D18" s="43">
        <v>0.03</v>
      </c>
      <c r="E18" s="43">
        <v>0</v>
      </c>
      <c r="F18" s="43">
        <v>0.20350000000000001</v>
      </c>
      <c r="G18" s="43">
        <f t="shared" si="0"/>
        <v>6.3366666666666668E-2</v>
      </c>
      <c r="H18" s="41"/>
      <c r="I18" s="41"/>
      <c r="J18" s="41"/>
      <c r="K18" s="41"/>
    </row>
    <row r="19" spans="1:11" ht="15" x14ac:dyDescent="0.25">
      <c r="A19" s="42">
        <f t="shared" si="1"/>
        <v>1912</v>
      </c>
      <c r="B19" s="43">
        <v>0</v>
      </c>
      <c r="C19" s="43">
        <v>8.3333333333333343E-2</v>
      </c>
      <c r="D19" s="43">
        <v>0.03</v>
      </c>
      <c r="E19" s="43">
        <v>0</v>
      </c>
      <c r="F19" s="43">
        <v>0.22</v>
      </c>
      <c r="G19" s="43">
        <f t="shared" si="0"/>
        <v>6.666666666666668E-2</v>
      </c>
      <c r="H19" s="41"/>
      <c r="I19" s="41"/>
      <c r="J19" s="41"/>
      <c r="K19" s="41"/>
    </row>
    <row r="20" spans="1:11" ht="15" x14ac:dyDescent="0.25">
      <c r="A20" s="42">
        <f t="shared" si="1"/>
        <v>1913</v>
      </c>
      <c r="B20" s="43">
        <v>7.0000000000000007E-2</v>
      </c>
      <c r="C20" s="43">
        <v>8.3333333333333343E-2</v>
      </c>
      <c r="D20" s="43">
        <v>0.03</v>
      </c>
      <c r="E20" s="43">
        <v>0</v>
      </c>
      <c r="F20" s="43">
        <v>0.22</v>
      </c>
      <c r="G20" s="43">
        <f t="shared" si="0"/>
        <v>8.0666666666666664E-2</v>
      </c>
      <c r="H20" s="41"/>
      <c r="I20" s="41"/>
      <c r="J20" s="41"/>
      <c r="K20" s="41"/>
    </row>
    <row r="21" spans="1:11" ht="15" x14ac:dyDescent="0.25">
      <c r="A21" s="42">
        <f t="shared" si="1"/>
        <v>1914</v>
      </c>
      <c r="B21" s="43">
        <v>7.0000000000000007E-2</v>
      </c>
      <c r="C21" s="43">
        <v>0.17222220833333335</v>
      </c>
      <c r="D21" s="43">
        <v>0.04</v>
      </c>
      <c r="E21" s="43">
        <v>0</v>
      </c>
      <c r="F21" s="43">
        <v>0.22</v>
      </c>
      <c r="G21" s="43">
        <f t="shared" si="0"/>
        <v>0.10044444166666666</v>
      </c>
      <c r="H21" s="41"/>
      <c r="I21" s="41"/>
      <c r="J21" s="41"/>
      <c r="K21" s="41"/>
    </row>
    <row r="22" spans="1:11" ht="15" x14ac:dyDescent="0.25">
      <c r="A22" s="42">
        <f t="shared" si="1"/>
        <v>1915</v>
      </c>
      <c r="B22" s="43">
        <v>7.0000000000000007E-2</v>
      </c>
      <c r="C22" s="43">
        <v>0.32500000000000001</v>
      </c>
      <c r="D22" s="43">
        <v>0.04</v>
      </c>
      <c r="E22" s="43">
        <v>0.02</v>
      </c>
      <c r="F22" s="43">
        <v>0.22</v>
      </c>
      <c r="G22" s="43">
        <f t="shared" si="0"/>
        <v>0.13500000000000001</v>
      </c>
      <c r="H22" s="41"/>
      <c r="I22" s="41"/>
      <c r="J22" s="41"/>
      <c r="K22" s="41"/>
    </row>
    <row r="23" spans="1:11" ht="15" x14ac:dyDescent="0.25">
      <c r="A23" s="42">
        <f t="shared" si="1"/>
        <v>1916</v>
      </c>
      <c r="B23" s="43">
        <v>0.15</v>
      </c>
      <c r="C23" s="43">
        <v>0.42499999999999999</v>
      </c>
      <c r="D23" s="43">
        <v>0.04</v>
      </c>
      <c r="E23" s="43">
        <v>0.1</v>
      </c>
      <c r="F23" s="43">
        <v>0.22</v>
      </c>
      <c r="G23" s="43">
        <f t="shared" si="0"/>
        <v>0.187</v>
      </c>
      <c r="H23" s="41"/>
      <c r="I23" s="41"/>
      <c r="J23" s="41"/>
      <c r="K23" s="41"/>
    </row>
    <row r="24" spans="1:11" ht="15" x14ac:dyDescent="0.25">
      <c r="A24" s="42">
        <f t="shared" si="1"/>
        <v>1917</v>
      </c>
      <c r="B24" s="43">
        <v>0.67</v>
      </c>
      <c r="C24" s="43">
        <v>0.42499999999999999</v>
      </c>
      <c r="D24" s="43">
        <v>0.04</v>
      </c>
      <c r="E24" s="43">
        <v>0.2</v>
      </c>
      <c r="F24" s="43">
        <v>0.3</v>
      </c>
      <c r="G24" s="43">
        <f t="shared" si="0"/>
        <v>0.32700000000000001</v>
      </c>
      <c r="H24" s="41"/>
      <c r="I24" s="41"/>
      <c r="J24" s="41"/>
      <c r="K24" s="41"/>
    </row>
    <row r="25" spans="1:11" ht="15" x14ac:dyDescent="0.25">
      <c r="A25" s="42">
        <f t="shared" si="1"/>
        <v>1918</v>
      </c>
      <c r="B25" s="43">
        <v>0.77</v>
      </c>
      <c r="C25" s="43">
        <v>0.52500000000000002</v>
      </c>
      <c r="D25" s="43">
        <v>0.2</v>
      </c>
      <c r="E25" s="43">
        <v>0.2</v>
      </c>
      <c r="F25" s="43">
        <v>0.3</v>
      </c>
      <c r="G25" s="43">
        <f t="shared" si="0"/>
        <v>0.39899999999999997</v>
      </c>
      <c r="H25" s="41"/>
      <c r="I25" s="41"/>
      <c r="J25" s="41"/>
      <c r="K25" s="41"/>
    </row>
    <row r="26" spans="1:11" ht="15" x14ac:dyDescent="0.25">
      <c r="A26" s="42">
        <f t="shared" si="1"/>
        <v>1919</v>
      </c>
      <c r="B26" s="43">
        <v>0.73</v>
      </c>
      <c r="C26" s="43">
        <v>0.52500000000000002</v>
      </c>
      <c r="D26" s="43">
        <v>0.3</v>
      </c>
      <c r="E26" s="43">
        <v>0.5</v>
      </c>
      <c r="F26" s="43">
        <v>0.36</v>
      </c>
      <c r="G26" s="43">
        <f t="shared" si="0"/>
        <v>0.48299999999999993</v>
      </c>
      <c r="H26" s="41"/>
      <c r="I26" s="41"/>
      <c r="J26" s="41"/>
      <c r="K26" s="41"/>
    </row>
    <row r="27" spans="1:11" ht="15" x14ac:dyDescent="0.25">
      <c r="A27" s="42">
        <f t="shared" si="1"/>
        <v>1920</v>
      </c>
      <c r="B27" s="43">
        <v>0.73</v>
      </c>
      <c r="C27" s="43">
        <v>0.6</v>
      </c>
      <c r="D27" s="43">
        <v>0.4</v>
      </c>
      <c r="E27" s="43">
        <v>0.5</v>
      </c>
      <c r="F27" s="43">
        <v>0.36</v>
      </c>
      <c r="G27" s="43">
        <f t="shared" si="0"/>
        <v>0.51800000000000002</v>
      </c>
      <c r="H27" s="41"/>
      <c r="I27" s="41"/>
      <c r="J27" s="41"/>
      <c r="K27" s="41"/>
    </row>
    <row r="28" spans="1:11" ht="15" x14ac:dyDescent="0.25">
      <c r="A28" s="42">
        <f t="shared" si="1"/>
        <v>1921</v>
      </c>
      <c r="B28" s="43">
        <v>0.73</v>
      </c>
      <c r="C28" s="43">
        <v>0.6</v>
      </c>
      <c r="D28" s="43">
        <v>0.4</v>
      </c>
      <c r="E28" s="43">
        <v>0.5</v>
      </c>
      <c r="F28" s="43">
        <v>0.36</v>
      </c>
      <c r="G28" s="43">
        <f t="shared" si="0"/>
        <v>0.51800000000000002</v>
      </c>
      <c r="H28" s="41"/>
      <c r="I28" s="41"/>
      <c r="J28" s="41"/>
      <c r="K28" s="41"/>
    </row>
    <row r="29" spans="1:11" ht="15" x14ac:dyDescent="0.25">
      <c r="A29" s="42">
        <f t="shared" si="1"/>
        <v>1922</v>
      </c>
      <c r="B29" s="43">
        <v>0.57999999999999996</v>
      </c>
      <c r="C29" s="43">
        <v>0.55000000000000004</v>
      </c>
      <c r="D29" s="43">
        <v>0.4</v>
      </c>
      <c r="E29" s="43">
        <v>0.5</v>
      </c>
      <c r="F29" s="43">
        <v>0.36</v>
      </c>
      <c r="G29" s="43">
        <f t="shared" si="0"/>
        <v>0.47799999999999992</v>
      </c>
      <c r="H29" s="41"/>
      <c r="I29" s="41"/>
      <c r="J29" s="41"/>
      <c r="K29" s="41"/>
    </row>
    <row r="30" spans="1:11" ht="15" x14ac:dyDescent="0.25">
      <c r="A30" s="42">
        <f t="shared" si="1"/>
        <v>1923</v>
      </c>
      <c r="B30" s="43">
        <v>0.435</v>
      </c>
      <c r="C30" s="43">
        <v>0.52500000000000002</v>
      </c>
      <c r="D30" s="43">
        <v>0.4</v>
      </c>
      <c r="E30" s="43">
        <v>0.6</v>
      </c>
      <c r="F30" s="43">
        <v>0.36</v>
      </c>
      <c r="G30" s="43">
        <f t="shared" si="0"/>
        <v>0.46399999999999997</v>
      </c>
      <c r="H30" s="41"/>
      <c r="I30" s="41"/>
      <c r="J30" s="41"/>
      <c r="K30" s="41"/>
    </row>
    <row r="31" spans="1:11" ht="15" x14ac:dyDescent="0.25">
      <c r="A31" s="42">
        <f t="shared" si="1"/>
        <v>1924</v>
      </c>
      <c r="B31" s="43">
        <v>0.46</v>
      </c>
      <c r="C31" s="43">
        <v>0.52500000000000002</v>
      </c>
      <c r="D31" s="43">
        <v>0.4</v>
      </c>
      <c r="E31" s="43">
        <v>0.72</v>
      </c>
      <c r="F31" s="43">
        <v>0.36</v>
      </c>
      <c r="G31" s="43">
        <f t="shared" si="0"/>
        <v>0.49300000000000005</v>
      </c>
      <c r="H31" s="41"/>
      <c r="I31" s="41"/>
      <c r="J31" s="41"/>
      <c r="K31" s="41"/>
    </row>
    <row r="32" spans="1:11" ht="15" x14ac:dyDescent="0.25">
      <c r="A32" s="42">
        <f t="shared" si="1"/>
        <v>1925</v>
      </c>
      <c r="B32" s="43">
        <v>0.25</v>
      </c>
      <c r="C32" s="43">
        <v>0.5</v>
      </c>
      <c r="D32" s="43">
        <v>0.4</v>
      </c>
      <c r="E32" s="43">
        <v>0.6</v>
      </c>
      <c r="F32" s="43">
        <v>0.36</v>
      </c>
      <c r="G32" s="43">
        <f t="shared" si="0"/>
        <v>0.42199999999999999</v>
      </c>
      <c r="H32" s="41"/>
      <c r="I32" s="41"/>
      <c r="J32" s="41"/>
      <c r="K32" s="41"/>
    </row>
    <row r="33" spans="1:12" ht="15" x14ac:dyDescent="0.25">
      <c r="A33" s="42">
        <f t="shared" si="1"/>
        <v>1926</v>
      </c>
      <c r="B33" s="43">
        <v>0.25</v>
      </c>
      <c r="C33" s="43">
        <v>0.5</v>
      </c>
      <c r="D33" s="43">
        <v>0.4</v>
      </c>
      <c r="E33" s="43">
        <v>0.3</v>
      </c>
      <c r="F33" s="43">
        <v>0.36</v>
      </c>
      <c r="G33" s="43">
        <f t="shared" si="0"/>
        <v>0.36199999999999999</v>
      </c>
      <c r="H33" s="41"/>
      <c r="I33" s="41"/>
      <c r="J33" s="41"/>
      <c r="K33" s="41"/>
    </row>
    <row r="34" spans="1:12" ht="15" x14ac:dyDescent="0.25">
      <c r="A34" s="42">
        <f t="shared" si="1"/>
        <v>1927</v>
      </c>
      <c r="B34" s="43">
        <v>0.25</v>
      </c>
      <c r="C34" s="43">
        <v>0.5</v>
      </c>
      <c r="D34" s="43">
        <v>0.4</v>
      </c>
      <c r="E34" s="43">
        <v>0.3</v>
      </c>
      <c r="F34" s="43">
        <v>0.36</v>
      </c>
      <c r="G34" s="43">
        <f t="shared" si="0"/>
        <v>0.36199999999999999</v>
      </c>
      <c r="H34" s="41"/>
      <c r="I34" s="41"/>
      <c r="J34" s="41"/>
      <c r="K34" s="41"/>
    </row>
    <row r="35" spans="1:12" ht="15" x14ac:dyDescent="0.25">
      <c r="A35" s="42">
        <f t="shared" si="1"/>
        <v>1928</v>
      </c>
      <c r="B35" s="43">
        <v>0.25</v>
      </c>
      <c r="C35" s="43">
        <v>0.5</v>
      </c>
      <c r="D35" s="43">
        <v>0.4</v>
      </c>
      <c r="E35" s="43">
        <v>0.33329999999999999</v>
      </c>
      <c r="F35" s="43">
        <v>0.36</v>
      </c>
      <c r="G35" s="43">
        <f t="shared" si="0"/>
        <v>0.36865999999999993</v>
      </c>
      <c r="H35" s="41"/>
      <c r="I35" s="41"/>
      <c r="J35" s="41"/>
      <c r="K35" s="41"/>
    </row>
    <row r="36" spans="1:12" ht="15" x14ac:dyDescent="0.25">
      <c r="A36" s="42">
        <f t="shared" si="1"/>
        <v>1929</v>
      </c>
      <c r="B36" s="43">
        <v>0.24</v>
      </c>
      <c r="C36" s="43">
        <v>0.57499999999999996</v>
      </c>
      <c r="D36" s="43">
        <v>0.4</v>
      </c>
      <c r="E36" s="43">
        <v>0.33329999999999999</v>
      </c>
      <c r="F36" s="43">
        <v>0.36</v>
      </c>
      <c r="G36" s="43">
        <f t="shared" si="0"/>
        <v>0.38165999999999994</v>
      </c>
      <c r="H36" s="41"/>
      <c r="I36" s="41"/>
      <c r="J36" s="41"/>
      <c r="K36" s="41"/>
    </row>
    <row r="37" spans="1:12" ht="15" x14ac:dyDescent="0.25">
      <c r="A37" s="42">
        <f t="shared" si="1"/>
        <v>1930</v>
      </c>
      <c r="B37" s="43">
        <v>0.25</v>
      </c>
      <c r="C37" s="43">
        <v>0.63749999999999996</v>
      </c>
      <c r="D37" s="43">
        <v>0.4</v>
      </c>
      <c r="E37" s="43">
        <v>0.33329999999999999</v>
      </c>
      <c r="F37" s="43">
        <v>0.36</v>
      </c>
      <c r="G37" s="43">
        <f t="shared" si="0"/>
        <v>0.39615999999999996</v>
      </c>
      <c r="H37" s="41"/>
      <c r="I37" s="41"/>
      <c r="J37" s="41"/>
      <c r="K37" s="41"/>
    </row>
    <row r="38" spans="1:12" ht="15" x14ac:dyDescent="0.25">
      <c r="A38" s="42">
        <f t="shared" si="1"/>
        <v>1931</v>
      </c>
      <c r="B38" s="43">
        <v>0.25</v>
      </c>
      <c r="C38" s="43">
        <v>0.66249999999999998</v>
      </c>
      <c r="D38" s="43">
        <v>0.4</v>
      </c>
      <c r="E38" s="43">
        <v>0.33329999999999999</v>
      </c>
      <c r="F38" s="43">
        <v>0.36</v>
      </c>
      <c r="G38" s="43">
        <f t="shared" si="0"/>
        <v>0.40115999999999996</v>
      </c>
      <c r="H38" s="41"/>
      <c r="I38" s="41"/>
      <c r="J38" s="41"/>
      <c r="K38" s="41"/>
    </row>
    <row r="39" spans="1:12" ht="15" x14ac:dyDescent="0.25">
      <c r="A39" s="42">
        <f t="shared" si="1"/>
        <v>1932</v>
      </c>
      <c r="B39" s="43">
        <v>0.63</v>
      </c>
      <c r="C39" s="43">
        <v>0.66249999999999998</v>
      </c>
      <c r="D39" s="43">
        <v>0.4</v>
      </c>
      <c r="E39" s="43">
        <v>0.36670000000000003</v>
      </c>
      <c r="F39" s="43">
        <v>0.36</v>
      </c>
      <c r="G39" s="43">
        <f t="shared" si="0"/>
        <v>0.48383999999999994</v>
      </c>
      <c r="H39" s="41"/>
      <c r="I39" s="41"/>
      <c r="J39" s="41"/>
      <c r="K39" s="41"/>
      <c r="L39" s="44"/>
    </row>
    <row r="40" spans="1:12" ht="15" x14ac:dyDescent="0.25">
      <c r="A40" s="42">
        <f t="shared" si="1"/>
        <v>1933</v>
      </c>
      <c r="B40" s="43">
        <v>0.63</v>
      </c>
      <c r="C40" s="43">
        <v>0.66249999999999998</v>
      </c>
      <c r="D40" s="43">
        <v>0.4</v>
      </c>
      <c r="E40" s="43">
        <v>0.36670000000000003</v>
      </c>
      <c r="F40" s="43">
        <v>0.36</v>
      </c>
      <c r="G40" s="43">
        <f t="shared" si="0"/>
        <v>0.48383999999999994</v>
      </c>
      <c r="H40" s="41"/>
      <c r="I40" s="41"/>
      <c r="J40" s="41"/>
      <c r="K40" s="41"/>
    </row>
    <row r="41" spans="1:12" ht="15" x14ac:dyDescent="0.25">
      <c r="A41" s="42">
        <f t="shared" si="1"/>
        <v>1934</v>
      </c>
      <c r="B41" s="43">
        <v>0.63</v>
      </c>
      <c r="C41" s="43">
        <v>0.63749999999999996</v>
      </c>
      <c r="D41" s="43">
        <v>0.5</v>
      </c>
      <c r="E41" s="43">
        <v>0.3</v>
      </c>
      <c r="F41" s="43">
        <v>0.36</v>
      </c>
      <c r="G41" s="43">
        <f t="shared" si="0"/>
        <v>0.48549999999999993</v>
      </c>
      <c r="H41" s="41"/>
      <c r="I41" s="41"/>
      <c r="J41" s="41"/>
      <c r="K41" s="41"/>
    </row>
    <row r="42" spans="1:12" ht="15" x14ac:dyDescent="0.25">
      <c r="A42" s="42">
        <f t="shared" si="1"/>
        <v>1935</v>
      </c>
      <c r="B42" s="43">
        <v>0.63</v>
      </c>
      <c r="C42" s="43">
        <v>0.63749999999999996</v>
      </c>
      <c r="D42" s="43">
        <v>0.5</v>
      </c>
      <c r="E42" s="43">
        <v>0.36</v>
      </c>
      <c r="F42" s="43">
        <v>0.36</v>
      </c>
      <c r="G42" s="43">
        <f t="shared" si="0"/>
        <v>0.49749999999999994</v>
      </c>
      <c r="H42" s="41"/>
      <c r="I42" s="41"/>
      <c r="J42" s="41"/>
      <c r="K42" s="41"/>
    </row>
    <row r="43" spans="1:12" ht="15" x14ac:dyDescent="0.25">
      <c r="A43" s="42">
        <f t="shared" si="1"/>
        <v>1936</v>
      </c>
      <c r="B43" s="43">
        <v>0.79</v>
      </c>
      <c r="C43" s="43">
        <v>0.65</v>
      </c>
      <c r="D43" s="43">
        <v>0.5</v>
      </c>
      <c r="E43" s="43">
        <v>0.48</v>
      </c>
      <c r="F43" s="43">
        <v>0.65790000000000004</v>
      </c>
      <c r="G43" s="43">
        <f t="shared" si="0"/>
        <v>0.61558000000000002</v>
      </c>
      <c r="H43" s="41"/>
      <c r="I43" s="41"/>
      <c r="J43" s="41"/>
      <c r="K43" s="41"/>
    </row>
    <row r="44" spans="1:12" ht="15" x14ac:dyDescent="0.25">
      <c r="A44" s="42">
        <f t="shared" si="1"/>
        <v>1937</v>
      </c>
      <c r="B44" s="43">
        <v>0.79</v>
      </c>
      <c r="C44" s="43">
        <v>0.66249999999999998</v>
      </c>
      <c r="D44" s="43">
        <v>0.5</v>
      </c>
      <c r="E44" s="43">
        <v>0.51839999999999997</v>
      </c>
      <c r="F44" s="43">
        <v>0.55000000000000004</v>
      </c>
      <c r="G44" s="43">
        <f t="shared" si="0"/>
        <v>0.60418000000000005</v>
      </c>
      <c r="H44" s="41"/>
      <c r="I44" s="41"/>
      <c r="J44" s="41"/>
      <c r="K44" s="41"/>
    </row>
    <row r="45" spans="1:12" ht="15" x14ac:dyDescent="0.25">
      <c r="A45" s="42">
        <f t="shared" si="1"/>
        <v>1938</v>
      </c>
      <c r="B45" s="43">
        <v>0.79</v>
      </c>
      <c r="C45" s="43">
        <v>0.75</v>
      </c>
      <c r="D45" s="43">
        <v>0.5</v>
      </c>
      <c r="E45" s="43">
        <v>0.53332000000000002</v>
      </c>
      <c r="F45" s="43">
        <v>0.55000000000000004</v>
      </c>
      <c r="G45" s="43">
        <f t="shared" si="0"/>
        <v>0.62466399999999989</v>
      </c>
      <c r="H45" s="41"/>
      <c r="I45" s="41"/>
      <c r="J45" s="41"/>
      <c r="K45" s="41"/>
    </row>
    <row r="46" spans="1:12" ht="15" x14ac:dyDescent="0.25">
      <c r="A46" s="42">
        <f t="shared" si="1"/>
        <v>1939</v>
      </c>
      <c r="B46" s="43">
        <v>0.79</v>
      </c>
      <c r="C46" s="43">
        <v>0.82499999999999996</v>
      </c>
      <c r="D46" s="43">
        <v>0.6</v>
      </c>
      <c r="E46" s="43">
        <v>0.53332000000000002</v>
      </c>
      <c r="F46" s="43">
        <v>0.65</v>
      </c>
      <c r="G46" s="43">
        <f t="shared" si="0"/>
        <v>0.67966399999999993</v>
      </c>
      <c r="H46" s="41"/>
      <c r="I46" s="41"/>
      <c r="J46" s="41"/>
      <c r="K46" s="41"/>
    </row>
    <row r="47" spans="1:12" ht="15" x14ac:dyDescent="0.25">
      <c r="A47" s="42">
        <f t="shared" si="1"/>
        <v>1940</v>
      </c>
      <c r="B47" s="43">
        <v>0.81100000000000005</v>
      </c>
      <c r="C47" s="43">
        <v>0.9</v>
      </c>
      <c r="D47" s="43">
        <v>0.6</v>
      </c>
      <c r="E47" s="43">
        <v>0.53332000000000002</v>
      </c>
      <c r="F47" s="43">
        <v>0.65</v>
      </c>
      <c r="G47" s="43">
        <f t="shared" si="0"/>
        <v>0.69886399999999993</v>
      </c>
      <c r="H47" s="41"/>
      <c r="I47" s="41"/>
      <c r="J47" s="41"/>
      <c r="K47" s="41"/>
    </row>
    <row r="48" spans="1:12" ht="15" x14ac:dyDescent="0.25">
      <c r="A48" s="42">
        <f t="shared" si="1"/>
        <v>1941</v>
      </c>
      <c r="B48" s="43">
        <v>0.81</v>
      </c>
      <c r="C48" s="43">
        <v>0.97499999999999998</v>
      </c>
      <c r="D48" s="43">
        <v>0.6</v>
      </c>
      <c r="E48" s="43">
        <v>0.60000000000000009</v>
      </c>
      <c r="F48" s="43">
        <v>0.72</v>
      </c>
      <c r="G48" s="43">
        <f t="shared" si="0"/>
        <v>0.74099999999999999</v>
      </c>
      <c r="H48" s="41"/>
      <c r="I48" s="41"/>
      <c r="J48" s="41"/>
      <c r="K48" s="41"/>
    </row>
    <row r="49" spans="1:11" ht="15" x14ac:dyDescent="0.25">
      <c r="A49" s="42">
        <f t="shared" si="1"/>
        <v>1942</v>
      </c>
      <c r="B49" s="43">
        <v>0.88</v>
      </c>
      <c r="C49" s="43">
        <v>0.97499999999999998</v>
      </c>
      <c r="D49" s="43">
        <v>0.6</v>
      </c>
      <c r="E49" s="43">
        <v>0.7</v>
      </c>
      <c r="F49" s="43">
        <v>0.72</v>
      </c>
      <c r="G49" s="43">
        <f t="shared" si="0"/>
        <v>0.77500000000000002</v>
      </c>
      <c r="H49" s="41"/>
      <c r="I49" s="41"/>
      <c r="J49" s="41"/>
      <c r="K49" s="41"/>
    </row>
    <row r="50" spans="1:11" ht="15" x14ac:dyDescent="0.25">
      <c r="A50" s="42">
        <f t="shared" si="1"/>
        <v>1943</v>
      </c>
      <c r="B50" s="43">
        <v>0.88</v>
      </c>
      <c r="C50" s="43">
        <v>0.97499999999999998</v>
      </c>
      <c r="D50" s="43">
        <v>0.6</v>
      </c>
      <c r="E50" s="43">
        <v>0.7</v>
      </c>
      <c r="F50" s="43">
        <v>0.74</v>
      </c>
      <c r="G50" s="43">
        <f t="shared" si="0"/>
        <v>0.77900000000000014</v>
      </c>
      <c r="H50" s="41"/>
      <c r="I50" s="41"/>
      <c r="J50" s="41"/>
      <c r="K50" s="41"/>
    </row>
    <row r="51" spans="1:11" ht="15" x14ac:dyDescent="0.25">
      <c r="A51" s="42">
        <f t="shared" si="1"/>
        <v>1944</v>
      </c>
      <c r="B51" s="43">
        <v>0.94</v>
      </c>
      <c r="C51" s="43">
        <v>0.97499999999999998</v>
      </c>
      <c r="D51" s="43">
        <v>0.6</v>
      </c>
      <c r="E51" s="43">
        <v>0.7</v>
      </c>
      <c r="F51" s="43">
        <v>0.74</v>
      </c>
      <c r="G51" s="43">
        <f t="shared" si="0"/>
        <v>0.79100000000000004</v>
      </c>
      <c r="H51" s="41"/>
      <c r="I51" s="41"/>
      <c r="J51" s="41"/>
      <c r="K51" s="41"/>
    </row>
    <row r="52" spans="1:11" ht="15" x14ac:dyDescent="0.25">
      <c r="A52" s="42">
        <f t="shared" si="1"/>
        <v>1945</v>
      </c>
      <c r="B52" s="43">
        <v>0.94</v>
      </c>
      <c r="C52" s="43">
        <v>0.97499999999999998</v>
      </c>
      <c r="D52" s="43">
        <v>0.6</v>
      </c>
      <c r="E52" s="43">
        <v>0.6</v>
      </c>
      <c r="F52" s="43">
        <v>0.67</v>
      </c>
      <c r="G52" s="43">
        <f t="shared" si="0"/>
        <v>0.75700000000000001</v>
      </c>
      <c r="H52" s="41"/>
      <c r="I52" s="41"/>
      <c r="J52" s="41"/>
      <c r="K52" s="41"/>
    </row>
    <row r="53" spans="1:11" ht="15" x14ac:dyDescent="0.25">
      <c r="A53" s="42">
        <f t="shared" si="1"/>
        <v>1946</v>
      </c>
      <c r="B53" s="43">
        <v>0.86450000000000005</v>
      </c>
      <c r="C53" s="43">
        <v>0.97499999999999998</v>
      </c>
      <c r="D53" s="43">
        <v>0.9</v>
      </c>
      <c r="E53" s="43">
        <v>0.6</v>
      </c>
      <c r="F53" s="43">
        <v>0.67</v>
      </c>
      <c r="G53" s="43">
        <f t="shared" si="0"/>
        <v>0.80190000000000006</v>
      </c>
      <c r="H53" s="41"/>
      <c r="I53" s="41"/>
      <c r="J53" s="41"/>
      <c r="K53" s="41"/>
    </row>
    <row r="54" spans="1:11" ht="15" x14ac:dyDescent="0.25">
      <c r="A54" s="42">
        <f t="shared" si="1"/>
        <v>1947</v>
      </c>
      <c r="B54" s="43">
        <v>0.86450000000000005</v>
      </c>
      <c r="C54" s="43">
        <v>0.97499999999999998</v>
      </c>
      <c r="D54" s="43">
        <v>0.9</v>
      </c>
      <c r="E54" s="43">
        <v>0.72</v>
      </c>
      <c r="F54" s="43">
        <v>0.75</v>
      </c>
      <c r="G54" s="43">
        <f t="shared" si="0"/>
        <v>0.84190000000000009</v>
      </c>
      <c r="H54" s="41"/>
      <c r="I54" s="41"/>
      <c r="J54" s="41"/>
      <c r="K54" s="41"/>
    </row>
    <row r="55" spans="1:11" ht="15" x14ac:dyDescent="0.25">
      <c r="A55" s="42">
        <f t="shared" si="1"/>
        <v>1948</v>
      </c>
      <c r="B55" s="43">
        <v>0.82130000000000003</v>
      </c>
      <c r="C55" s="43">
        <v>0.97499999999999998</v>
      </c>
      <c r="D55" s="43">
        <v>0.9</v>
      </c>
      <c r="E55" s="43">
        <v>0.6</v>
      </c>
      <c r="F55" s="43">
        <v>0.85</v>
      </c>
      <c r="G55" s="43">
        <f t="shared" si="0"/>
        <v>0.82926</v>
      </c>
      <c r="H55" s="41"/>
      <c r="I55" s="41"/>
      <c r="J55" s="41"/>
      <c r="K55" s="41"/>
    </row>
    <row r="56" spans="1:11" ht="15" x14ac:dyDescent="0.25">
      <c r="A56" s="42">
        <f t="shared" si="1"/>
        <v>1949</v>
      </c>
      <c r="B56" s="43">
        <v>0.82130000000000003</v>
      </c>
      <c r="C56" s="43">
        <v>0.97499999999999998</v>
      </c>
      <c r="D56" s="43">
        <v>0.75</v>
      </c>
      <c r="E56" s="43">
        <v>0.6</v>
      </c>
      <c r="F56" s="43">
        <v>0.85</v>
      </c>
      <c r="G56" s="43">
        <f t="shared" si="0"/>
        <v>0.79926000000000008</v>
      </c>
      <c r="H56" s="41"/>
      <c r="I56" s="41"/>
      <c r="J56" s="41"/>
      <c r="K56" s="41"/>
    </row>
    <row r="57" spans="1:11" ht="15" x14ac:dyDescent="0.25">
      <c r="A57" s="42">
        <f t="shared" si="1"/>
        <v>1950</v>
      </c>
      <c r="B57" s="43">
        <v>0.84360000000000002</v>
      </c>
      <c r="C57" s="43">
        <v>0.97499999999999998</v>
      </c>
      <c r="D57" s="43">
        <v>0.75</v>
      </c>
      <c r="E57" s="43">
        <v>0.6</v>
      </c>
      <c r="F57" s="43">
        <v>0.55000000000000004</v>
      </c>
      <c r="G57" s="43">
        <f t="shared" si="0"/>
        <v>0.74372000000000005</v>
      </c>
      <c r="H57" s="41"/>
      <c r="I57" s="41"/>
      <c r="J57" s="41"/>
      <c r="K57" s="41"/>
    </row>
    <row r="58" spans="1:11" ht="15" x14ac:dyDescent="0.25">
      <c r="A58" s="42">
        <f t="shared" si="1"/>
        <v>1951</v>
      </c>
      <c r="B58" s="43">
        <v>0.91</v>
      </c>
      <c r="C58" s="43">
        <v>0.97499999999999998</v>
      </c>
      <c r="D58" s="43">
        <v>0.75</v>
      </c>
      <c r="E58" s="43">
        <v>0.6</v>
      </c>
      <c r="F58" s="43">
        <v>0.55000000000000004</v>
      </c>
      <c r="G58" s="43">
        <f t="shared" si="0"/>
        <v>0.75700000000000001</v>
      </c>
      <c r="H58" s="41"/>
      <c r="I58" s="41"/>
      <c r="J58" s="41"/>
      <c r="K58" s="41"/>
    </row>
    <row r="59" spans="1:11" ht="15" x14ac:dyDescent="0.25">
      <c r="A59" s="42">
        <f t="shared" si="1"/>
        <v>1952</v>
      </c>
      <c r="B59" s="43">
        <v>0.92</v>
      </c>
      <c r="C59" s="43">
        <v>0.97499999999999998</v>
      </c>
      <c r="D59" s="43">
        <v>0.75</v>
      </c>
      <c r="E59" s="43">
        <v>0.6</v>
      </c>
      <c r="F59" s="43">
        <v>0.55000000000000004</v>
      </c>
      <c r="G59" s="43">
        <f t="shared" si="0"/>
        <v>0.75900000000000001</v>
      </c>
      <c r="H59" s="41"/>
      <c r="I59" s="41"/>
      <c r="J59" s="41"/>
      <c r="K59" s="41"/>
    </row>
    <row r="60" spans="1:11" ht="15" x14ac:dyDescent="0.25">
      <c r="A60" s="42">
        <f t="shared" si="1"/>
        <v>1953</v>
      </c>
      <c r="B60" s="43">
        <v>0.92</v>
      </c>
      <c r="C60" s="43">
        <v>0.95</v>
      </c>
      <c r="D60" s="43">
        <v>0.66</v>
      </c>
      <c r="E60" s="43">
        <v>0.6</v>
      </c>
      <c r="F60" s="43">
        <v>0.65</v>
      </c>
      <c r="G60" s="43">
        <f t="shared" si="0"/>
        <v>0.75600000000000001</v>
      </c>
      <c r="H60" s="41"/>
      <c r="I60" s="41"/>
      <c r="J60" s="41"/>
      <c r="K60" s="41"/>
    </row>
    <row r="61" spans="1:11" ht="15" x14ac:dyDescent="0.25">
      <c r="A61" s="42">
        <f t="shared" si="1"/>
        <v>1954</v>
      </c>
      <c r="B61" s="43">
        <v>0.91</v>
      </c>
      <c r="C61" s="43">
        <v>0.95</v>
      </c>
      <c r="D61" s="43">
        <v>0.6</v>
      </c>
      <c r="E61" s="43">
        <v>0.6</v>
      </c>
      <c r="F61" s="43">
        <v>0.65</v>
      </c>
      <c r="G61" s="43">
        <f t="shared" si="0"/>
        <v>0.74199999999999999</v>
      </c>
      <c r="H61" s="41"/>
      <c r="I61" s="41"/>
      <c r="J61" s="41"/>
      <c r="K61" s="41"/>
    </row>
    <row r="62" spans="1:11" ht="15" x14ac:dyDescent="0.25">
      <c r="A62" s="42">
        <f t="shared" si="1"/>
        <v>1955</v>
      </c>
      <c r="B62" s="43">
        <v>0.91</v>
      </c>
      <c r="C62" s="43">
        <v>0.92500000000000004</v>
      </c>
      <c r="D62" s="43">
        <v>0.53</v>
      </c>
      <c r="E62" s="43">
        <v>0.66</v>
      </c>
      <c r="F62" s="43">
        <v>0.65</v>
      </c>
      <c r="G62" s="43">
        <f t="shared" si="0"/>
        <v>0.7350000000000001</v>
      </c>
      <c r="H62" s="41"/>
      <c r="I62" s="41"/>
      <c r="J62" s="41"/>
      <c r="K62" s="41"/>
    </row>
    <row r="63" spans="1:11" ht="15" x14ac:dyDescent="0.25">
      <c r="A63" s="42">
        <f t="shared" si="1"/>
        <v>1956</v>
      </c>
      <c r="B63" s="43">
        <v>0.91</v>
      </c>
      <c r="C63" s="43">
        <v>0.92500000000000004</v>
      </c>
      <c r="D63" s="43">
        <v>0.53</v>
      </c>
      <c r="E63" s="43">
        <v>0.66</v>
      </c>
      <c r="F63" s="43">
        <v>0.65</v>
      </c>
      <c r="G63" s="43">
        <f t="shared" si="0"/>
        <v>0.7350000000000001</v>
      </c>
      <c r="H63" s="41"/>
      <c r="I63" s="41"/>
      <c r="J63" s="41"/>
      <c r="K63" s="41"/>
    </row>
    <row r="64" spans="1:11" ht="15" x14ac:dyDescent="0.25">
      <c r="A64" s="42">
        <f t="shared" si="1"/>
        <v>1957</v>
      </c>
      <c r="B64" s="43">
        <v>0.91</v>
      </c>
      <c r="C64" s="43">
        <v>0.92500000000000004</v>
      </c>
      <c r="D64" s="43">
        <v>0.53</v>
      </c>
      <c r="E64" s="43">
        <v>0.66</v>
      </c>
      <c r="F64" s="43">
        <v>0.7</v>
      </c>
      <c r="G64" s="43">
        <f t="shared" si="0"/>
        <v>0.74500000000000011</v>
      </c>
      <c r="H64" s="41"/>
      <c r="I64" s="41"/>
      <c r="J64" s="41"/>
      <c r="K64" s="41"/>
    </row>
    <row r="65" spans="1:11" ht="15" x14ac:dyDescent="0.25">
      <c r="A65" s="42">
        <f t="shared" si="1"/>
        <v>1958</v>
      </c>
      <c r="B65" s="43">
        <v>0.91</v>
      </c>
      <c r="C65" s="43">
        <v>0.92500000000000004</v>
      </c>
      <c r="D65" s="43">
        <v>0.53</v>
      </c>
      <c r="E65" s="43">
        <v>0.66</v>
      </c>
      <c r="F65" s="43">
        <v>0.7</v>
      </c>
      <c r="G65" s="43">
        <f t="shared" si="0"/>
        <v>0.74500000000000011</v>
      </c>
      <c r="H65" s="41"/>
      <c r="I65" s="41"/>
      <c r="J65" s="41"/>
      <c r="K65" s="41"/>
    </row>
    <row r="66" spans="1:11" ht="15" x14ac:dyDescent="0.25">
      <c r="A66" s="42">
        <f t="shared" si="1"/>
        <v>1959</v>
      </c>
      <c r="B66" s="43">
        <v>0.91</v>
      </c>
      <c r="C66" s="43">
        <v>0.88749999999999996</v>
      </c>
      <c r="D66" s="43">
        <v>0.53</v>
      </c>
      <c r="E66" s="43">
        <v>0.66</v>
      </c>
      <c r="F66" s="43">
        <v>0.7</v>
      </c>
      <c r="G66" s="43">
        <f t="shared" si="0"/>
        <v>0.73750000000000004</v>
      </c>
      <c r="H66" s="41"/>
      <c r="I66" s="41"/>
      <c r="J66" s="41"/>
      <c r="K66" s="41"/>
    </row>
    <row r="67" spans="1:11" ht="15" x14ac:dyDescent="0.25">
      <c r="A67" s="42">
        <f t="shared" si="1"/>
        <v>1960</v>
      </c>
      <c r="B67" s="43">
        <v>0.91</v>
      </c>
      <c r="C67" s="43">
        <v>0.88749999999999996</v>
      </c>
      <c r="D67" s="43">
        <v>0.53</v>
      </c>
      <c r="E67" s="43">
        <v>0.66</v>
      </c>
      <c r="F67" s="43">
        <v>0.7</v>
      </c>
      <c r="G67" s="43">
        <f t="shared" si="0"/>
        <v>0.73750000000000004</v>
      </c>
      <c r="H67" s="41"/>
      <c r="I67" s="41"/>
      <c r="J67" s="41"/>
      <c r="K67" s="41"/>
    </row>
    <row r="68" spans="1:11" ht="15" x14ac:dyDescent="0.25">
      <c r="A68" s="42">
        <f t="shared" si="1"/>
        <v>1961</v>
      </c>
      <c r="B68" s="43">
        <v>0.91</v>
      </c>
      <c r="C68" s="43">
        <v>0.88749999999999996</v>
      </c>
      <c r="D68" s="43">
        <v>0.53</v>
      </c>
      <c r="E68" s="43">
        <v>0.63</v>
      </c>
      <c r="F68" s="43">
        <v>0.7</v>
      </c>
      <c r="G68" s="43">
        <f t="shared" si="0"/>
        <v>0.73149999999999993</v>
      </c>
      <c r="H68" s="41"/>
      <c r="I68" s="41"/>
      <c r="J68" s="41"/>
      <c r="K68" s="41"/>
    </row>
    <row r="69" spans="1:11" ht="15" x14ac:dyDescent="0.25">
      <c r="A69" s="42">
        <f t="shared" si="1"/>
        <v>1962</v>
      </c>
      <c r="B69" s="43">
        <v>0.91</v>
      </c>
      <c r="C69" s="43">
        <v>0.88749999999999996</v>
      </c>
      <c r="D69" s="43">
        <v>0.53</v>
      </c>
      <c r="E69" s="43">
        <v>0.63</v>
      </c>
      <c r="F69" s="43">
        <v>0.75</v>
      </c>
      <c r="G69" s="43">
        <f t="shared" si="0"/>
        <v>0.74149999999999994</v>
      </c>
      <c r="H69" s="41"/>
      <c r="I69" s="41"/>
      <c r="J69" s="41"/>
      <c r="K69" s="41"/>
    </row>
    <row r="70" spans="1:11" ht="15" x14ac:dyDescent="0.25">
      <c r="A70" s="42">
        <f t="shared" si="1"/>
        <v>1963</v>
      </c>
      <c r="B70" s="43">
        <v>0.91</v>
      </c>
      <c r="C70" s="43">
        <v>0.88749999999999996</v>
      </c>
      <c r="D70" s="43">
        <v>0.53</v>
      </c>
      <c r="E70" s="43">
        <v>0.64575000000000005</v>
      </c>
      <c r="F70" s="43">
        <v>0.75</v>
      </c>
      <c r="G70" s="43">
        <f t="shared" si="0"/>
        <v>0.74464999999999992</v>
      </c>
      <c r="H70" s="41"/>
      <c r="I70" s="41"/>
      <c r="J70" s="41"/>
      <c r="K70" s="41"/>
    </row>
    <row r="71" spans="1:11" ht="15" x14ac:dyDescent="0.25">
      <c r="A71" s="42">
        <f t="shared" si="1"/>
        <v>1964</v>
      </c>
      <c r="B71" s="43">
        <v>0.77</v>
      </c>
      <c r="C71" s="43">
        <v>0.88749999999999996</v>
      </c>
      <c r="D71" s="43">
        <v>0.53</v>
      </c>
      <c r="E71" s="43">
        <v>0.63</v>
      </c>
      <c r="F71" s="43">
        <v>0.75</v>
      </c>
      <c r="G71" s="43">
        <f t="shared" ref="G71:G76" si="2">AVERAGE(B71:F71)</f>
        <v>0.71350000000000002</v>
      </c>
      <c r="H71" s="41"/>
      <c r="I71" s="41"/>
      <c r="J71" s="41"/>
      <c r="K71" s="41"/>
    </row>
    <row r="72" spans="1:11" ht="15" x14ac:dyDescent="0.25">
      <c r="A72" s="42">
        <f t="shared" si="1"/>
        <v>1965</v>
      </c>
      <c r="B72" s="43">
        <v>0.7</v>
      </c>
      <c r="C72" s="43">
        <v>0.91249999999999998</v>
      </c>
      <c r="D72" s="43">
        <v>0.53</v>
      </c>
      <c r="E72" s="43">
        <v>0.63</v>
      </c>
      <c r="F72" s="43">
        <v>0.75</v>
      </c>
      <c r="G72" s="43">
        <f t="shared" si="2"/>
        <v>0.70450000000000002</v>
      </c>
      <c r="H72" s="41"/>
      <c r="I72" s="41"/>
      <c r="J72" s="41"/>
      <c r="K72" s="41"/>
    </row>
    <row r="73" spans="1:11" ht="15" x14ac:dyDescent="0.25">
      <c r="A73" s="42">
        <f t="shared" ref="A73:A119" si="3">A72+1</f>
        <v>1966</v>
      </c>
      <c r="B73" s="43">
        <v>0.7</v>
      </c>
      <c r="C73" s="43">
        <v>0.91249999999999998</v>
      </c>
      <c r="D73" s="43">
        <v>0.53</v>
      </c>
      <c r="E73" s="43">
        <v>0.65</v>
      </c>
      <c r="F73" s="43">
        <v>0.75</v>
      </c>
      <c r="G73" s="43">
        <f t="shared" si="2"/>
        <v>0.70850000000000002</v>
      </c>
      <c r="H73" s="41"/>
      <c r="I73" s="41"/>
      <c r="J73" s="41"/>
      <c r="K73" s="41"/>
    </row>
    <row r="74" spans="1:11" ht="15" x14ac:dyDescent="0.25">
      <c r="A74" s="42">
        <f t="shared" si="3"/>
        <v>1967</v>
      </c>
      <c r="B74" s="43">
        <v>0.7</v>
      </c>
      <c r="C74" s="43">
        <v>0.91249999999999998</v>
      </c>
      <c r="D74" s="43">
        <v>0.53</v>
      </c>
      <c r="E74" s="43">
        <v>0.66</v>
      </c>
      <c r="F74" s="43">
        <v>0.75</v>
      </c>
      <c r="G74" s="43">
        <f t="shared" si="2"/>
        <v>0.71050000000000002</v>
      </c>
      <c r="H74" s="41"/>
      <c r="I74" s="41"/>
      <c r="J74" s="41"/>
      <c r="K74" s="41"/>
    </row>
    <row r="75" spans="1:11" ht="15" x14ac:dyDescent="0.25">
      <c r="A75" s="42">
        <f t="shared" si="3"/>
        <v>1968</v>
      </c>
      <c r="B75" s="43">
        <v>0.75249999999999995</v>
      </c>
      <c r="C75" s="43">
        <v>0.91249999999999998</v>
      </c>
      <c r="D75" s="43">
        <v>0.53</v>
      </c>
      <c r="E75" s="43">
        <v>0.66</v>
      </c>
      <c r="F75" s="43">
        <v>0.75</v>
      </c>
      <c r="G75" s="43">
        <f t="shared" si="2"/>
        <v>0.72100000000000009</v>
      </c>
      <c r="H75" s="41"/>
      <c r="I75" s="41"/>
      <c r="J75" s="41"/>
      <c r="K75" s="41"/>
    </row>
    <row r="76" spans="1:11" ht="15" x14ac:dyDescent="0.25">
      <c r="A76" s="42">
        <f t="shared" si="3"/>
        <v>1969</v>
      </c>
      <c r="B76" s="43">
        <v>0.77</v>
      </c>
      <c r="C76" s="43">
        <v>0.91249999999999998</v>
      </c>
      <c r="D76" s="43">
        <v>0.53</v>
      </c>
      <c r="E76" s="43">
        <v>0.64499999999999991</v>
      </c>
      <c r="F76" s="43">
        <v>0.75</v>
      </c>
      <c r="G76" s="43">
        <f t="shared" si="2"/>
        <v>0.72150000000000003</v>
      </c>
      <c r="H76" s="41"/>
      <c r="I76" s="41"/>
      <c r="J76" s="41"/>
      <c r="K76" s="41"/>
    </row>
    <row r="77" spans="1:11" ht="15" x14ac:dyDescent="0.25">
      <c r="A77" s="42">
        <f t="shared" si="3"/>
        <v>1970</v>
      </c>
      <c r="B77" s="43">
        <v>0.71750000000000003</v>
      </c>
      <c r="C77" s="43">
        <v>0.91249999999999998</v>
      </c>
      <c r="D77" s="43">
        <v>0.53</v>
      </c>
      <c r="E77" s="43">
        <v>0.61799999999999999</v>
      </c>
      <c r="F77" s="43">
        <v>0.75</v>
      </c>
      <c r="G77" s="43">
        <f>AVERAGE(B77:F77)</f>
        <v>0.7056</v>
      </c>
      <c r="H77" s="41"/>
      <c r="I77" s="41"/>
      <c r="J77" s="41"/>
      <c r="K77" s="41"/>
    </row>
    <row r="78" spans="1:11" ht="15" x14ac:dyDescent="0.25">
      <c r="A78" s="42">
        <f t="shared" si="3"/>
        <v>1971</v>
      </c>
      <c r="B78" s="43">
        <v>0.7</v>
      </c>
      <c r="C78" s="43">
        <v>0.88749999999999996</v>
      </c>
      <c r="D78" s="43">
        <v>0.53</v>
      </c>
      <c r="E78" s="43">
        <v>0.61199999999999999</v>
      </c>
      <c r="F78" s="43">
        <v>0.75</v>
      </c>
      <c r="G78" s="43">
        <f t="shared" ref="G78:G125" si="4">AVERAGE(B78:F78)</f>
        <v>0.69589999999999996</v>
      </c>
      <c r="H78" s="41"/>
      <c r="I78" s="41"/>
      <c r="J78" s="41"/>
      <c r="K78" s="41"/>
    </row>
    <row r="79" spans="1:11" ht="15" x14ac:dyDescent="0.25">
      <c r="A79" s="42">
        <f t="shared" si="3"/>
        <v>1972</v>
      </c>
      <c r="B79" s="43">
        <v>0.7</v>
      </c>
      <c r="C79" s="43">
        <v>0.88749999999999996</v>
      </c>
      <c r="D79" s="43">
        <v>0.53</v>
      </c>
      <c r="E79" s="43">
        <v>0.6</v>
      </c>
      <c r="F79" s="43">
        <v>0.75</v>
      </c>
      <c r="G79" s="43">
        <f t="shared" si="4"/>
        <v>0.69350000000000001</v>
      </c>
      <c r="H79" s="41"/>
      <c r="I79" s="41"/>
      <c r="J79" s="41"/>
      <c r="K79" s="41"/>
    </row>
    <row r="80" spans="1:11" ht="15" x14ac:dyDescent="0.25">
      <c r="A80" s="42">
        <f t="shared" si="3"/>
        <v>1973</v>
      </c>
      <c r="B80" s="43">
        <v>0.7</v>
      </c>
      <c r="C80" s="43">
        <v>0.9</v>
      </c>
      <c r="D80" s="43">
        <v>0.53</v>
      </c>
      <c r="E80" s="43">
        <v>0.6</v>
      </c>
      <c r="F80" s="43">
        <v>0.75</v>
      </c>
      <c r="G80" s="43">
        <f t="shared" si="4"/>
        <v>0.69599999999999995</v>
      </c>
      <c r="H80" s="41"/>
      <c r="I80" s="41"/>
      <c r="J80" s="41"/>
      <c r="K80" s="41"/>
    </row>
    <row r="81" spans="1:11" ht="15" x14ac:dyDescent="0.25">
      <c r="A81" s="42">
        <f t="shared" si="3"/>
        <v>1974</v>
      </c>
      <c r="B81" s="43">
        <v>0.7</v>
      </c>
      <c r="C81" s="43">
        <v>0.98</v>
      </c>
      <c r="D81" s="43">
        <v>0.53</v>
      </c>
      <c r="E81" s="43">
        <v>0.6</v>
      </c>
      <c r="F81" s="43">
        <v>0.75</v>
      </c>
      <c r="G81" s="43">
        <f t="shared" si="4"/>
        <v>0.71199999999999997</v>
      </c>
      <c r="H81" s="41"/>
      <c r="I81" s="41"/>
      <c r="J81" s="41"/>
      <c r="K81" s="41"/>
    </row>
    <row r="82" spans="1:11" ht="15" x14ac:dyDescent="0.25">
      <c r="A82" s="42">
        <f t="shared" si="3"/>
        <v>1975</v>
      </c>
      <c r="B82" s="43">
        <v>0.7</v>
      </c>
      <c r="C82" s="43">
        <v>0.98</v>
      </c>
      <c r="D82" s="43">
        <v>0.56000000000000005</v>
      </c>
      <c r="E82" s="43">
        <v>0.6</v>
      </c>
      <c r="F82" s="43">
        <v>0.75</v>
      </c>
      <c r="G82" s="43">
        <f t="shared" si="4"/>
        <v>0.71800000000000008</v>
      </c>
      <c r="H82" s="41"/>
      <c r="I82" s="41"/>
      <c r="J82" s="41"/>
      <c r="K82" s="41"/>
    </row>
    <row r="83" spans="1:11" ht="15" x14ac:dyDescent="0.25">
      <c r="A83" s="42">
        <f t="shared" si="3"/>
        <v>1976</v>
      </c>
      <c r="B83" s="43">
        <v>0.7</v>
      </c>
      <c r="C83" s="43">
        <v>0.98</v>
      </c>
      <c r="D83" s="43">
        <v>0.56000000000000005</v>
      </c>
      <c r="E83" s="43">
        <v>0.6</v>
      </c>
      <c r="F83" s="43">
        <v>0.75</v>
      </c>
      <c r="G83" s="43">
        <f t="shared" si="4"/>
        <v>0.71800000000000008</v>
      </c>
      <c r="H83" s="41"/>
      <c r="I83" s="41"/>
      <c r="J83" s="41"/>
      <c r="K83" s="41"/>
    </row>
    <row r="84" spans="1:11" ht="15" x14ac:dyDescent="0.25">
      <c r="A84" s="42">
        <f t="shared" si="3"/>
        <v>1977</v>
      </c>
      <c r="B84" s="43">
        <v>0.7</v>
      </c>
      <c r="C84" s="43">
        <v>0.98</v>
      </c>
      <c r="D84" s="43">
        <v>0.56000000000000005</v>
      </c>
      <c r="E84" s="43">
        <v>0.6</v>
      </c>
      <c r="F84" s="43">
        <v>0.75</v>
      </c>
      <c r="G84" s="43">
        <f t="shared" si="4"/>
        <v>0.71800000000000008</v>
      </c>
      <c r="H84" s="41"/>
      <c r="I84" s="41"/>
      <c r="J84" s="41"/>
      <c r="K84" s="41"/>
    </row>
    <row r="85" spans="1:11" ht="15" x14ac:dyDescent="0.25">
      <c r="A85" s="42">
        <f t="shared" si="3"/>
        <v>1978</v>
      </c>
      <c r="B85" s="43">
        <v>0.7</v>
      </c>
      <c r="C85" s="43">
        <v>0.98</v>
      </c>
      <c r="D85" s="43">
        <v>0.56000000000000005</v>
      </c>
      <c r="E85" s="43">
        <v>0.6</v>
      </c>
      <c r="F85" s="43">
        <v>0.75</v>
      </c>
      <c r="G85" s="43">
        <f t="shared" si="4"/>
        <v>0.71800000000000008</v>
      </c>
      <c r="H85" s="41"/>
      <c r="I85" s="41"/>
      <c r="J85" s="41"/>
      <c r="K85" s="41"/>
    </row>
    <row r="86" spans="1:11" ht="15" x14ac:dyDescent="0.25">
      <c r="A86" s="42">
        <f t="shared" si="3"/>
        <v>1979</v>
      </c>
      <c r="B86" s="43">
        <v>0.7</v>
      </c>
      <c r="C86" s="43">
        <v>0.75</v>
      </c>
      <c r="D86" s="43">
        <v>0.56000000000000005</v>
      </c>
      <c r="E86" s="43">
        <v>0.6</v>
      </c>
      <c r="F86" s="43">
        <v>0.75</v>
      </c>
      <c r="G86" s="43">
        <f t="shared" si="4"/>
        <v>0.67199999999999993</v>
      </c>
      <c r="H86" s="41"/>
      <c r="I86" s="41"/>
      <c r="J86" s="41"/>
      <c r="K86" s="41"/>
    </row>
    <row r="87" spans="1:11" ht="15" x14ac:dyDescent="0.25">
      <c r="A87" s="42">
        <f t="shared" si="3"/>
        <v>1980</v>
      </c>
      <c r="B87" s="43">
        <v>0.7</v>
      </c>
      <c r="C87" s="43">
        <v>0.75</v>
      </c>
      <c r="D87" s="43">
        <v>0.56000000000000005</v>
      </c>
      <c r="E87" s="43">
        <v>0.66</v>
      </c>
      <c r="F87" s="43">
        <v>0.75</v>
      </c>
      <c r="G87" s="43">
        <f t="shared" si="4"/>
        <v>0.68399999999999994</v>
      </c>
      <c r="H87" s="41"/>
      <c r="I87" s="41"/>
      <c r="J87" s="41"/>
      <c r="K87" s="41"/>
    </row>
    <row r="88" spans="1:11" ht="15" x14ac:dyDescent="0.25">
      <c r="A88" s="42">
        <f t="shared" si="3"/>
        <v>1981</v>
      </c>
      <c r="B88" s="43">
        <v>0.69130000000000003</v>
      </c>
      <c r="C88" s="43">
        <v>0.75</v>
      </c>
      <c r="D88" s="43">
        <v>0.56000000000000005</v>
      </c>
      <c r="E88" s="43">
        <v>0.66</v>
      </c>
      <c r="F88" s="43">
        <v>0.75</v>
      </c>
      <c r="G88" s="43">
        <f t="shared" si="4"/>
        <v>0.68226000000000009</v>
      </c>
      <c r="H88" s="41"/>
      <c r="I88" s="41"/>
      <c r="J88" s="41"/>
      <c r="K88" s="41"/>
    </row>
    <row r="89" spans="1:11" ht="15" x14ac:dyDescent="0.25">
      <c r="A89" s="42">
        <f t="shared" si="3"/>
        <v>1982</v>
      </c>
      <c r="B89" s="43">
        <v>0.5</v>
      </c>
      <c r="C89" s="43">
        <v>0.75</v>
      </c>
      <c r="D89" s="43">
        <v>0.56000000000000005</v>
      </c>
      <c r="E89" s="43">
        <v>0.69550000000000012</v>
      </c>
      <c r="F89" s="43">
        <v>0.75</v>
      </c>
      <c r="G89" s="43">
        <f t="shared" si="4"/>
        <v>0.65110000000000001</v>
      </c>
      <c r="H89" s="41"/>
      <c r="I89" s="41"/>
      <c r="J89" s="41"/>
      <c r="K89" s="41"/>
    </row>
    <row r="90" spans="1:11" ht="15" x14ac:dyDescent="0.25">
      <c r="A90" s="42">
        <f t="shared" si="3"/>
        <v>1983</v>
      </c>
      <c r="B90" s="43">
        <v>0.5</v>
      </c>
      <c r="C90" s="43">
        <v>0.75</v>
      </c>
      <c r="D90" s="43">
        <v>0.56000000000000005</v>
      </c>
      <c r="E90" s="43">
        <v>0.70200000000000007</v>
      </c>
      <c r="F90" s="43">
        <v>0.75</v>
      </c>
      <c r="G90" s="43">
        <f t="shared" si="4"/>
        <v>0.65239999999999998</v>
      </c>
      <c r="H90" s="41"/>
      <c r="I90" s="41"/>
      <c r="J90" s="41"/>
      <c r="K90" s="41"/>
    </row>
    <row r="91" spans="1:11" ht="15" x14ac:dyDescent="0.25">
      <c r="A91" s="42">
        <f t="shared" si="3"/>
        <v>1984</v>
      </c>
      <c r="B91" s="43">
        <v>0.5</v>
      </c>
      <c r="C91" s="43">
        <v>0.6</v>
      </c>
      <c r="D91" s="43">
        <v>0.56000000000000005</v>
      </c>
      <c r="E91" s="43">
        <v>0.6695000000000001</v>
      </c>
      <c r="F91" s="43">
        <v>0.7</v>
      </c>
      <c r="G91" s="43">
        <f t="shared" si="4"/>
        <v>0.60590000000000011</v>
      </c>
      <c r="H91" s="41"/>
      <c r="I91" s="41"/>
      <c r="J91" s="41"/>
      <c r="K91" s="41"/>
    </row>
    <row r="92" spans="1:11" ht="15" x14ac:dyDescent="0.25">
      <c r="A92" s="42">
        <f t="shared" si="3"/>
        <v>1985</v>
      </c>
      <c r="B92" s="43">
        <v>0.5</v>
      </c>
      <c r="C92" s="43">
        <v>0.6</v>
      </c>
      <c r="D92" s="43">
        <v>0.56000000000000005</v>
      </c>
      <c r="E92" s="43">
        <v>0.65</v>
      </c>
      <c r="F92" s="43">
        <v>0.7</v>
      </c>
      <c r="G92" s="43">
        <f t="shared" si="4"/>
        <v>0.60199999999999998</v>
      </c>
      <c r="H92" s="41"/>
      <c r="I92" s="41"/>
      <c r="J92" s="41"/>
      <c r="K92" s="41"/>
    </row>
    <row r="93" spans="1:11" ht="15" x14ac:dyDescent="0.25">
      <c r="A93" s="42">
        <f t="shared" si="3"/>
        <v>1986</v>
      </c>
      <c r="B93" s="43">
        <v>0.5</v>
      </c>
      <c r="C93" s="43">
        <v>0.6</v>
      </c>
      <c r="D93" s="43">
        <v>0.56000000000000005</v>
      </c>
      <c r="E93" s="43">
        <v>0.57999999999999996</v>
      </c>
      <c r="F93" s="43">
        <v>0.7</v>
      </c>
      <c r="G93" s="43">
        <f t="shared" si="4"/>
        <v>0.58800000000000008</v>
      </c>
      <c r="H93" s="41"/>
      <c r="I93" s="41"/>
      <c r="J93" s="41"/>
      <c r="K93" s="41"/>
    </row>
    <row r="94" spans="1:11" ht="15" x14ac:dyDescent="0.25">
      <c r="A94" s="42">
        <f t="shared" si="3"/>
        <v>1987</v>
      </c>
      <c r="B94" s="43">
        <v>0.38500000000000001</v>
      </c>
      <c r="C94" s="43">
        <v>0.6</v>
      </c>
      <c r="D94" s="43">
        <v>0.56000000000000005</v>
      </c>
      <c r="E94" s="43">
        <v>0.56799999999999995</v>
      </c>
      <c r="F94" s="43">
        <v>0.6</v>
      </c>
      <c r="G94" s="43">
        <f t="shared" si="4"/>
        <v>0.54259999999999997</v>
      </c>
      <c r="H94" s="41"/>
      <c r="I94" s="41"/>
      <c r="J94" s="41"/>
      <c r="K94" s="41"/>
    </row>
    <row r="95" spans="1:11" ht="15" x14ac:dyDescent="0.25">
      <c r="A95" s="42">
        <f t="shared" si="3"/>
        <v>1988</v>
      </c>
      <c r="B95" s="43">
        <v>0.28000000000000003</v>
      </c>
      <c r="C95" s="43">
        <v>0.4</v>
      </c>
      <c r="D95" s="43">
        <v>0.56000000000000005</v>
      </c>
      <c r="E95" s="43">
        <v>0.56799999999999995</v>
      </c>
      <c r="F95" s="43">
        <v>0.6</v>
      </c>
      <c r="G95" s="43">
        <f t="shared" si="4"/>
        <v>0.48160000000000008</v>
      </c>
      <c r="H95" s="41"/>
      <c r="I95" s="41"/>
      <c r="J95" s="41"/>
      <c r="K95" s="41"/>
    </row>
    <row r="96" spans="1:11" ht="15" x14ac:dyDescent="0.25">
      <c r="A96" s="42">
        <f t="shared" si="3"/>
        <v>1989</v>
      </c>
      <c r="B96" s="43">
        <v>0.28000000000000003</v>
      </c>
      <c r="C96" s="43">
        <v>0.4</v>
      </c>
      <c r="D96" s="43">
        <v>0.56000000000000005</v>
      </c>
      <c r="E96" s="43">
        <v>0.56799999999999995</v>
      </c>
      <c r="F96" s="43">
        <v>0.6</v>
      </c>
      <c r="G96" s="43">
        <f t="shared" si="4"/>
        <v>0.48160000000000008</v>
      </c>
      <c r="H96" s="41"/>
      <c r="I96" s="41"/>
      <c r="J96" s="41"/>
      <c r="K96" s="41"/>
    </row>
    <row r="97" spans="1:12" ht="15" x14ac:dyDescent="0.25">
      <c r="A97" s="42">
        <f t="shared" si="3"/>
        <v>1990</v>
      </c>
      <c r="B97" s="43">
        <v>0.28000000000000003</v>
      </c>
      <c r="C97" s="43">
        <v>0.4</v>
      </c>
      <c r="D97" s="43">
        <v>0.53</v>
      </c>
      <c r="E97" s="43">
        <v>0.56799999999999995</v>
      </c>
      <c r="F97" s="43">
        <v>0.5</v>
      </c>
      <c r="G97" s="43">
        <f t="shared" si="4"/>
        <v>0.4556</v>
      </c>
      <c r="H97" s="41"/>
      <c r="I97" s="41"/>
      <c r="J97" s="41"/>
      <c r="K97" s="41"/>
    </row>
    <row r="98" spans="1:12" ht="15" x14ac:dyDescent="0.25">
      <c r="A98" s="42">
        <f t="shared" si="3"/>
        <v>1991</v>
      </c>
      <c r="B98" s="43">
        <v>0.31</v>
      </c>
      <c r="C98" s="43">
        <v>0.4</v>
      </c>
      <c r="D98" s="43">
        <v>0.53</v>
      </c>
      <c r="E98" s="43">
        <v>0.57899999999999996</v>
      </c>
      <c r="F98" s="43">
        <v>0.5</v>
      </c>
      <c r="G98" s="43">
        <f t="shared" si="4"/>
        <v>0.46379999999999999</v>
      </c>
      <c r="H98" s="41"/>
      <c r="I98" s="41"/>
      <c r="J98" s="41"/>
      <c r="K98" s="41"/>
    </row>
    <row r="99" spans="1:12" ht="15" x14ac:dyDescent="0.25">
      <c r="A99" s="42">
        <f t="shared" si="3"/>
        <v>1992</v>
      </c>
      <c r="B99" s="43">
        <v>0.31</v>
      </c>
      <c r="C99" s="43">
        <v>0.4</v>
      </c>
      <c r="D99" s="43">
        <v>0.53</v>
      </c>
      <c r="E99" s="43">
        <v>0.57899999999999996</v>
      </c>
      <c r="F99" s="43">
        <v>0.5</v>
      </c>
      <c r="G99" s="43">
        <f t="shared" si="4"/>
        <v>0.46379999999999999</v>
      </c>
      <c r="H99" s="41"/>
      <c r="I99" s="41"/>
      <c r="J99" s="41"/>
      <c r="K99" s="41"/>
    </row>
    <row r="100" spans="1:12" ht="15" x14ac:dyDescent="0.25">
      <c r="A100" s="42">
        <f t="shared" si="3"/>
        <v>1993</v>
      </c>
      <c r="B100" s="43">
        <v>0.39600000000000002</v>
      </c>
      <c r="C100" s="43">
        <v>0.4</v>
      </c>
      <c r="D100" s="43">
        <v>0.53</v>
      </c>
      <c r="E100" s="43">
        <v>0.59199999999999997</v>
      </c>
      <c r="F100" s="43">
        <v>0.5</v>
      </c>
      <c r="G100" s="43">
        <f t="shared" si="4"/>
        <v>0.48360000000000003</v>
      </c>
      <c r="H100" s="41"/>
      <c r="I100" s="41"/>
      <c r="J100" s="41"/>
      <c r="K100" s="41"/>
    </row>
    <row r="101" spans="1:12" ht="15" x14ac:dyDescent="0.25">
      <c r="A101" s="42">
        <f t="shared" si="3"/>
        <v>1994</v>
      </c>
      <c r="B101" s="43">
        <v>0.39600000000000002</v>
      </c>
      <c r="C101" s="43">
        <v>0.4</v>
      </c>
      <c r="D101" s="43">
        <v>0.53</v>
      </c>
      <c r="E101" s="43">
        <v>0.59199999999999997</v>
      </c>
      <c r="F101" s="43">
        <v>0.5</v>
      </c>
      <c r="G101" s="43">
        <f t="shared" si="4"/>
        <v>0.48360000000000003</v>
      </c>
      <c r="H101" s="41"/>
      <c r="I101" s="41"/>
      <c r="J101" s="41"/>
      <c r="K101" s="41"/>
    </row>
    <row r="102" spans="1:12" ht="15" x14ac:dyDescent="0.25">
      <c r="A102" s="42">
        <f t="shared" si="3"/>
        <v>1995</v>
      </c>
      <c r="B102" s="43">
        <v>0.39600000000000002</v>
      </c>
      <c r="C102" s="43">
        <v>0.4</v>
      </c>
      <c r="D102" s="43">
        <v>0.53</v>
      </c>
      <c r="E102" s="43">
        <v>0.59199999999999997</v>
      </c>
      <c r="F102" s="43">
        <v>0.5</v>
      </c>
      <c r="G102" s="43">
        <f t="shared" si="4"/>
        <v>0.48360000000000003</v>
      </c>
      <c r="H102" s="41"/>
      <c r="I102" s="41"/>
      <c r="J102" s="41"/>
      <c r="K102" s="41"/>
    </row>
    <row r="103" spans="1:12" ht="15" x14ac:dyDescent="0.25">
      <c r="A103" s="42">
        <f t="shared" si="3"/>
        <v>1996</v>
      </c>
      <c r="B103" s="43">
        <v>0.39600000000000002</v>
      </c>
      <c r="C103" s="43">
        <v>0.4</v>
      </c>
      <c r="D103" s="43">
        <v>0.53</v>
      </c>
      <c r="E103" s="43">
        <v>0.57900000000000007</v>
      </c>
      <c r="F103" s="43">
        <v>0.5</v>
      </c>
      <c r="G103" s="43">
        <f t="shared" si="4"/>
        <v>0.48100000000000004</v>
      </c>
      <c r="H103" s="41"/>
      <c r="I103" s="41"/>
      <c r="J103" s="41"/>
      <c r="K103" s="41"/>
    </row>
    <row r="104" spans="1:12" ht="15" x14ac:dyDescent="0.25">
      <c r="A104" s="42">
        <f t="shared" si="3"/>
        <v>1997</v>
      </c>
      <c r="B104" s="43">
        <v>0.39600000000000002</v>
      </c>
      <c r="C104" s="43">
        <v>0.4</v>
      </c>
      <c r="D104" s="43">
        <v>0.53</v>
      </c>
      <c r="E104" s="43">
        <v>0.57900000000000007</v>
      </c>
      <c r="F104" s="43">
        <v>0.5</v>
      </c>
      <c r="G104" s="43">
        <f t="shared" si="4"/>
        <v>0.48100000000000004</v>
      </c>
      <c r="H104" s="41"/>
      <c r="I104" s="41"/>
      <c r="J104" s="41"/>
      <c r="K104" s="41"/>
    </row>
    <row r="105" spans="1:12" ht="15" x14ac:dyDescent="0.25">
      <c r="A105" s="42">
        <f t="shared" si="3"/>
        <v>1998</v>
      </c>
      <c r="B105" s="43">
        <v>0.39600000000000002</v>
      </c>
      <c r="C105" s="43">
        <v>0.4</v>
      </c>
      <c r="D105" s="43">
        <v>0.53</v>
      </c>
      <c r="E105" s="43">
        <v>0.62</v>
      </c>
      <c r="F105" s="43">
        <v>0.5</v>
      </c>
      <c r="G105" s="43">
        <f t="shared" si="4"/>
        <v>0.48920000000000002</v>
      </c>
      <c r="H105" s="41"/>
      <c r="I105" s="41"/>
      <c r="J105" s="41"/>
      <c r="K105" s="41"/>
    </row>
    <row r="106" spans="1:12" ht="15" x14ac:dyDescent="0.25">
      <c r="A106" s="42">
        <f t="shared" si="3"/>
        <v>1999</v>
      </c>
      <c r="B106" s="43">
        <v>0.39600000000000002</v>
      </c>
      <c r="C106" s="43">
        <v>0.4</v>
      </c>
      <c r="D106" s="43">
        <v>0.53</v>
      </c>
      <c r="E106" s="43">
        <v>0.62</v>
      </c>
      <c r="F106" s="43">
        <v>0.37</v>
      </c>
      <c r="G106" s="43">
        <f t="shared" si="4"/>
        <v>0.46320000000000006</v>
      </c>
      <c r="H106" s="41"/>
      <c r="I106" s="41"/>
      <c r="J106" s="41"/>
      <c r="K106" s="41"/>
    </row>
    <row r="107" spans="1:12" ht="15" x14ac:dyDescent="0.25">
      <c r="A107" s="42">
        <f t="shared" si="3"/>
        <v>2000</v>
      </c>
      <c r="B107" s="43">
        <v>0.39600000000000002</v>
      </c>
      <c r="C107" s="43">
        <v>0.4</v>
      </c>
      <c r="D107" s="43">
        <v>0.51</v>
      </c>
      <c r="E107" s="43">
        <v>0.61249999999999993</v>
      </c>
      <c r="F107" s="43">
        <v>0.37</v>
      </c>
      <c r="G107" s="43">
        <f t="shared" si="4"/>
        <v>0.4577</v>
      </c>
      <c r="H107" s="41"/>
      <c r="I107" s="41"/>
      <c r="J107" s="41"/>
      <c r="K107" s="41"/>
    </row>
    <row r="108" spans="1:12" ht="15" x14ac:dyDescent="0.25">
      <c r="A108" s="42">
        <f t="shared" si="3"/>
        <v>2001</v>
      </c>
      <c r="B108" s="43">
        <v>0.38600000000000001</v>
      </c>
      <c r="C108" s="43">
        <v>0.4</v>
      </c>
      <c r="D108" s="43">
        <v>0.48499999999999999</v>
      </c>
      <c r="E108" s="43">
        <v>0.60749999999999993</v>
      </c>
      <c r="F108" s="43">
        <v>0.37</v>
      </c>
      <c r="G108" s="43">
        <f t="shared" si="4"/>
        <v>0.44969999999999999</v>
      </c>
      <c r="H108" s="41"/>
      <c r="I108" s="41"/>
      <c r="J108" s="41"/>
      <c r="K108" s="41"/>
      <c r="L108" s="44"/>
    </row>
    <row r="109" spans="1:12" ht="15" x14ac:dyDescent="0.25">
      <c r="A109" s="42">
        <f t="shared" si="3"/>
        <v>2002</v>
      </c>
      <c r="B109" s="43">
        <v>0.38600000000000001</v>
      </c>
      <c r="C109" s="43">
        <v>0.4</v>
      </c>
      <c r="D109" s="43">
        <v>0.48499999999999999</v>
      </c>
      <c r="E109" s="43">
        <v>0.57579999999999998</v>
      </c>
      <c r="F109" s="43">
        <v>0.37</v>
      </c>
      <c r="G109" s="43">
        <f t="shared" si="4"/>
        <v>0.44336000000000003</v>
      </c>
      <c r="H109" s="41"/>
      <c r="I109" s="41"/>
      <c r="J109" s="41"/>
      <c r="K109" s="41"/>
    </row>
    <row r="110" spans="1:12" ht="15" x14ac:dyDescent="0.25">
      <c r="A110" s="42">
        <f t="shared" si="3"/>
        <v>2003</v>
      </c>
      <c r="B110" s="43">
        <v>0.35</v>
      </c>
      <c r="C110" s="43">
        <v>0.4</v>
      </c>
      <c r="D110" s="43">
        <v>0.48499999999999999</v>
      </c>
      <c r="E110" s="43">
        <v>0.56089999999999995</v>
      </c>
      <c r="F110" s="43">
        <v>0.37</v>
      </c>
      <c r="G110" s="43">
        <f t="shared" si="4"/>
        <v>0.43317999999999995</v>
      </c>
      <c r="H110" s="41"/>
      <c r="I110" s="41"/>
      <c r="J110" s="41"/>
      <c r="K110" s="41"/>
    </row>
    <row r="111" spans="1:12" ht="15" x14ac:dyDescent="0.25">
      <c r="A111" s="42">
        <f t="shared" si="3"/>
        <v>2004</v>
      </c>
      <c r="B111" s="43">
        <v>0.35</v>
      </c>
      <c r="C111" s="43">
        <v>0.4</v>
      </c>
      <c r="D111" s="43">
        <v>0.45</v>
      </c>
      <c r="E111" s="43">
        <v>0.56089999999999995</v>
      </c>
      <c r="F111" s="43">
        <v>0.37</v>
      </c>
      <c r="G111" s="43">
        <f t="shared" si="4"/>
        <v>0.42618</v>
      </c>
      <c r="H111" s="41"/>
      <c r="I111" s="41"/>
      <c r="J111" s="41"/>
      <c r="K111" s="41"/>
    </row>
    <row r="112" spans="1:12" ht="15" x14ac:dyDescent="0.25">
      <c r="A112" s="42">
        <f t="shared" si="3"/>
        <v>2005</v>
      </c>
      <c r="B112" s="43">
        <v>0.35</v>
      </c>
      <c r="C112" s="43">
        <v>0.4</v>
      </c>
      <c r="D112" s="43">
        <v>0.42</v>
      </c>
      <c r="E112" s="43">
        <v>0.56089999999999995</v>
      </c>
      <c r="F112" s="43">
        <v>0.37</v>
      </c>
      <c r="G112" s="43">
        <f t="shared" si="4"/>
        <v>0.42017999999999994</v>
      </c>
      <c r="H112" s="41"/>
      <c r="I112" s="41"/>
      <c r="J112" s="41"/>
      <c r="K112" s="41"/>
    </row>
    <row r="113" spans="1:11" ht="15" x14ac:dyDescent="0.25">
      <c r="A113" s="42">
        <f t="shared" si="3"/>
        <v>2006</v>
      </c>
      <c r="B113" s="43">
        <v>0.35</v>
      </c>
      <c r="C113" s="43">
        <v>0.4</v>
      </c>
      <c r="D113" s="43">
        <v>0.42</v>
      </c>
      <c r="E113" s="43">
        <v>0.48000000000000004</v>
      </c>
      <c r="F113" s="43">
        <v>0.5</v>
      </c>
      <c r="G113" s="43">
        <f t="shared" si="4"/>
        <v>0.43</v>
      </c>
      <c r="H113" s="41"/>
      <c r="I113" s="41"/>
      <c r="J113" s="41"/>
      <c r="K113" s="41"/>
    </row>
    <row r="114" spans="1:11" ht="15" x14ac:dyDescent="0.25">
      <c r="A114" s="42">
        <f t="shared" si="3"/>
        <v>2007</v>
      </c>
      <c r="B114" s="43">
        <v>0.35</v>
      </c>
      <c r="C114" s="43">
        <v>0.4</v>
      </c>
      <c r="D114" s="43">
        <v>0.46</v>
      </c>
      <c r="E114" s="43">
        <v>0.48000000000000004</v>
      </c>
      <c r="F114" s="43">
        <v>0.5</v>
      </c>
      <c r="G114" s="43">
        <f t="shared" si="4"/>
        <v>0.438</v>
      </c>
      <c r="H114" s="41"/>
      <c r="I114" s="41"/>
      <c r="J114" s="41"/>
      <c r="K114" s="41"/>
    </row>
    <row r="115" spans="1:11" ht="15" x14ac:dyDescent="0.25">
      <c r="A115" s="42">
        <f t="shared" si="3"/>
        <v>2008</v>
      </c>
      <c r="B115" s="43">
        <v>0.35</v>
      </c>
      <c r="C115" s="43">
        <v>0.4</v>
      </c>
      <c r="D115" s="43">
        <v>0.46</v>
      </c>
      <c r="E115" s="43">
        <v>0.48000000000000004</v>
      </c>
      <c r="F115" s="43">
        <v>0.5</v>
      </c>
      <c r="G115" s="43">
        <f t="shared" si="4"/>
        <v>0.438</v>
      </c>
      <c r="H115" s="41"/>
      <c r="I115" s="41"/>
      <c r="J115" s="41"/>
      <c r="K115" s="41"/>
    </row>
    <row r="116" spans="1:11" ht="15" x14ac:dyDescent="0.25">
      <c r="A116" s="42">
        <f t="shared" si="3"/>
        <v>2009</v>
      </c>
      <c r="B116" s="43">
        <v>0.35</v>
      </c>
      <c r="C116" s="43">
        <v>0.4</v>
      </c>
      <c r="D116" s="43">
        <v>0.46</v>
      </c>
      <c r="E116" s="43">
        <v>0.48000000000000004</v>
      </c>
      <c r="F116" s="43">
        <v>0.5</v>
      </c>
      <c r="G116" s="43">
        <f t="shared" si="4"/>
        <v>0.438</v>
      </c>
      <c r="H116" s="41"/>
      <c r="I116" s="41"/>
      <c r="J116" s="41"/>
      <c r="K116" s="41"/>
    </row>
    <row r="117" spans="1:11" ht="15" x14ac:dyDescent="0.25">
      <c r="A117" s="42">
        <f t="shared" si="3"/>
        <v>2010</v>
      </c>
      <c r="B117" s="43">
        <v>0.35</v>
      </c>
      <c r="C117" s="43">
        <v>0.5</v>
      </c>
      <c r="D117" s="43">
        <v>0.46</v>
      </c>
      <c r="E117" s="43">
        <v>0.49</v>
      </c>
      <c r="F117" s="43">
        <v>0.5</v>
      </c>
      <c r="G117" s="43">
        <f t="shared" si="4"/>
        <v>0.45999999999999996</v>
      </c>
      <c r="H117" s="41"/>
      <c r="I117" s="41"/>
      <c r="J117" s="41"/>
      <c r="K117" s="41"/>
    </row>
    <row r="118" spans="1:11" ht="15" x14ac:dyDescent="0.25">
      <c r="A118" s="42">
        <f t="shared" si="3"/>
        <v>2011</v>
      </c>
      <c r="B118" s="43">
        <v>0.35</v>
      </c>
      <c r="C118" s="43">
        <v>0.5</v>
      </c>
      <c r="D118" s="43">
        <v>0.46</v>
      </c>
      <c r="E118" s="43">
        <v>0.49</v>
      </c>
      <c r="F118" s="43">
        <v>0.5</v>
      </c>
      <c r="G118" s="43">
        <f t="shared" si="4"/>
        <v>0.45999999999999996</v>
      </c>
      <c r="H118" s="41"/>
      <c r="I118" s="41"/>
      <c r="J118" s="41"/>
      <c r="K118" s="41"/>
    </row>
    <row r="119" spans="1:11" ht="15" x14ac:dyDescent="0.25">
      <c r="A119" s="42">
        <f t="shared" si="3"/>
        <v>2012</v>
      </c>
      <c r="B119" s="43">
        <v>0.35</v>
      </c>
      <c r="C119" s="43">
        <v>0.5</v>
      </c>
      <c r="D119" s="43">
        <v>0.46</v>
      </c>
      <c r="E119" s="43">
        <v>0.53</v>
      </c>
      <c r="F119" s="43">
        <v>0.5</v>
      </c>
      <c r="G119" s="43">
        <f t="shared" si="4"/>
        <v>0.46799999999999997</v>
      </c>
      <c r="H119" s="41"/>
      <c r="I119" s="41"/>
      <c r="J119" s="41"/>
      <c r="K119" s="41"/>
    </row>
    <row r="120" spans="1:11" ht="15" x14ac:dyDescent="0.25">
      <c r="A120" s="42">
        <v>2013</v>
      </c>
      <c r="B120" s="43">
        <v>0.39600000000000002</v>
      </c>
      <c r="C120" s="43">
        <v>0.45</v>
      </c>
      <c r="D120" s="43">
        <v>0.46</v>
      </c>
      <c r="E120" s="43">
        <v>0.53</v>
      </c>
      <c r="F120" s="43">
        <v>0.51</v>
      </c>
      <c r="G120" s="43">
        <f t="shared" si="4"/>
        <v>0.46920000000000001</v>
      </c>
      <c r="H120" s="41"/>
      <c r="I120" s="41"/>
      <c r="J120" s="41"/>
      <c r="K120" s="41"/>
    </row>
    <row r="121" spans="1:11" ht="15" x14ac:dyDescent="0.25">
      <c r="A121" s="42">
        <f>A120+1</f>
        <v>2014</v>
      </c>
      <c r="B121" s="43">
        <v>0.39600000000000002</v>
      </c>
      <c r="C121" s="43">
        <v>0.45</v>
      </c>
      <c r="D121" s="43">
        <v>0.46</v>
      </c>
      <c r="E121" s="43">
        <v>0.53</v>
      </c>
      <c r="F121" s="43">
        <v>0.56000000000000005</v>
      </c>
      <c r="G121" s="43">
        <f t="shared" si="4"/>
        <v>0.47919999999999996</v>
      </c>
      <c r="H121" s="41"/>
      <c r="I121" s="41"/>
      <c r="J121" s="41"/>
      <c r="K121" s="41"/>
    </row>
    <row r="122" spans="1:11" ht="15" x14ac:dyDescent="0.25">
      <c r="A122" s="42">
        <f>A121+1</f>
        <v>2015</v>
      </c>
      <c r="B122" s="43">
        <v>0.39600000000000002</v>
      </c>
      <c r="C122" s="43">
        <v>0.45</v>
      </c>
      <c r="D122" s="43">
        <v>0.46</v>
      </c>
      <c r="E122" s="43">
        <v>0.53</v>
      </c>
      <c r="F122" s="43">
        <v>0.56000000000000005</v>
      </c>
      <c r="G122" s="43">
        <f t="shared" si="4"/>
        <v>0.47919999999999996</v>
      </c>
      <c r="H122" s="41"/>
      <c r="I122" s="41"/>
      <c r="J122" s="41"/>
      <c r="K122" s="41"/>
    </row>
    <row r="123" spans="1:11" ht="15" x14ac:dyDescent="0.25">
      <c r="A123" s="42">
        <f>A122+1</f>
        <v>2016</v>
      </c>
      <c r="B123" s="43">
        <v>0.39600000000000002</v>
      </c>
      <c r="C123" s="43">
        <v>0.45</v>
      </c>
      <c r="D123" s="43">
        <v>0.46</v>
      </c>
      <c r="E123" s="43">
        <v>0.53</v>
      </c>
      <c r="F123" s="43">
        <v>0.56000000000000005</v>
      </c>
      <c r="G123" s="43">
        <f t="shared" si="4"/>
        <v>0.47919999999999996</v>
      </c>
      <c r="H123" s="41"/>
      <c r="I123" s="41"/>
      <c r="J123" s="41"/>
      <c r="K123" s="41"/>
    </row>
    <row r="124" spans="1:11" ht="15" x14ac:dyDescent="0.25">
      <c r="A124" s="42">
        <f>A123+1</f>
        <v>2017</v>
      </c>
      <c r="B124" s="43">
        <v>0.39600000000000002</v>
      </c>
      <c r="C124" s="43">
        <v>0.45</v>
      </c>
      <c r="D124" s="43">
        <v>0.46</v>
      </c>
      <c r="E124" s="43">
        <v>0.53</v>
      </c>
      <c r="F124" s="43">
        <v>0.56000000000000005</v>
      </c>
      <c r="G124" s="43">
        <f t="shared" si="4"/>
        <v>0.47919999999999996</v>
      </c>
      <c r="H124" s="41"/>
      <c r="I124" s="41"/>
      <c r="J124" s="41"/>
      <c r="K124" s="41"/>
    </row>
    <row r="125" spans="1:11" ht="15" x14ac:dyDescent="0.25">
      <c r="A125" s="42">
        <f>A124+1</f>
        <v>2018</v>
      </c>
      <c r="B125" s="43">
        <v>0.37</v>
      </c>
      <c r="C125" s="43">
        <v>0.45</v>
      </c>
      <c r="D125" s="43">
        <v>0.46</v>
      </c>
      <c r="E125" s="43">
        <v>0.53</v>
      </c>
      <c r="F125" s="43">
        <v>0.56000000000000005</v>
      </c>
      <c r="G125" s="43">
        <f t="shared" si="4"/>
        <v>0.47400000000000003</v>
      </c>
      <c r="H125" s="41"/>
      <c r="I125" s="41"/>
      <c r="J125" s="41"/>
      <c r="K125" s="41"/>
    </row>
    <row r="126" spans="1:11" ht="15" x14ac:dyDescent="0.25">
      <c r="A126" s="30">
        <v>2019</v>
      </c>
      <c r="B126" s="43">
        <v>0.37</v>
      </c>
      <c r="C126" s="43">
        <v>0.45</v>
      </c>
      <c r="D126" s="43">
        <v>0.46</v>
      </c>
      <c r="E126" s="43">
        <v>0.53</v>
      </c>
      <c r="F126" s="43">
        <v>0.56000000000000005</v>
      </c>
      <c r="G126" s="43">
        <f t="shared" ref="G126" si="5">AVERAGE(B126:F126)</f>
        <v>0.47400000000000003</v>
      </c>
      <c r="H126" s="41"/>
      <c r="I126" s="41"/>
      <c r="J126" s="41"/>
      <c r="K126" s="41"/>
    </row>
    <row r="127" spans="1:11" ht="15" x14ac:dyDescent="0.25">
      <c r="A127" s="30">
        <v>2020</v>
      </c>
      <c r="B127" s="41"/>
      <c r="C127" s="41"/>
      <c r="D127" s="41"/>
      <c r="E127" s="41"/>
      <c r="F127" s="41"/>
      <c r="G127" s="41"/>
      <c r="H127" s="41"/>
      <c r="I127" s="41"/>
      <c r="J127" s="41"/>
      <c r="K127" s="41"/>
    </row>
    <row r="128" spans="1:11" ht="15" x14ac:dyDescent="0.25">
      <c r="A128" s="30" t="s">
        <v>49</v>
      </c>
      <c r="B128" s="46">
        <f>AVERAGE(B6:B38)</f>
        <v>0.22515625</v>
      </c>
      <c r="C128" s="46">
        <f t="shared" ref="C128:G128" si="6">AVERAGE(C6:C38)</f>
        <v>0.29652777734374997</v>
      </c>
      <c r="D128" s="46">
        <f t="shared" si="6"/>
        <v>0.18375000000000005</v>
      </c>
      <c r="E128" s="46">
        <f t="shared" si="6"/>
        <v>0.19916250000000002</v>
      </c>
      <c r="F128" s="46">
        <f t="shared" si="6"/>
        <v>0.25832812500000013</v>
      </c>
      <c r="G128" s="46">
        <f t="shared" si="6"/>
        <v>0.23258493046875001</v>
      </c>
      <c r="H128" s="41"/>
      <c r="I128" s="41"/>
      <c r="J128" s="41"/>
      <c r="K128" s="41"/>
    </row>
    <row r="129" spans="1:7" ht="15" x14ac:dyDescent="0.25">
      <c r="A129" s="47" t="s">
        <v>47</v>
      </c>
      <c r="B129" s="46">
        <f>AVERAGE(B40:B85)</f>
        <v>0.80622173913043538</v>
      </c>
      <c r="C129" s="46">
        <f t="shared" ref="C129:G129" si="7">AVERAGE(C39:C87)</f>
        <v>0.88903061224489777</v>
      </c>
      <c r="D129" s="46">
        <f t="shared" si="7"/>
        <v>0.58000000000000018</v>
      </c>
      <c r="E129" s="46">
        <f t="shared" si="7"/>
        <v>0.59678591836734696</v>
      </c>
      <c r="F129" s="46">
        <f t="shared" si="7"/>
        <v>0.67771224489795912</v>
      </c>
      <c r="G129" s="46">
        <f t="shared" si="7"/>
        <v>0.70836371428571432</v>
      </c>
    </row>
    <row r="130" spans="1:7" ht="15" x14ac:dyDescent="0.25">
      <c r="A130" s="47" t="s">
        <v>48</v>
      </c>
      <c r="B130" s="46">
        <f>AVERAGE(B88:B125)</f>
        <v>0.39016578947368413</v>
      </c>
      <c r="C130" s="46">
        <f t="shared" ref="C130:G130" si="8">AVERAGE(C88:C125)</f>
        <v>0.46447368421052637</v>
      </c>
      <c r="D130" s="46">
        <f t="shared" si="8"/>
        <v>0.50302631578947388</v>
      </c>
      <c r="E130" s="46">
        <f t="shared" si="8"/>
        <v>0.56972368421052644</v>
      </c>
      <c r="F130" s="46">
        <f t="shared" si="8"/>
        <v>0.52763157894736812</v>
      </c>
      <c r="G130" s="46">
        <f t="shared" si="8"/>
        <v>0.49100421052631577</v>
      </c>
    </row>
    <row r="131" spans="1:7" x14ac:dyDescent="0.25">
      <c r="D131" s="45"/>
    </row>
    <row r="132" spans="1:7" x14ac:dyDescent="0.25">
      <c r="D132" s="45"/>
    </row>
    <row r="133" spans="1:7" x14ac:dyDescent="0.25">
      <c r="D133" s="45"/>
    </row>
    <row r="134" spans="1:7" x14ac:dyDescent="0.25">
      <c r="D134" s="45"/>
    </row>
    <row r="135" spans="1:7" x14ac:dyDescent="0.25">
      <c r="D135" s="45"/>
    </row>
    <row r="136" spans="1:7" x14ac:dyDescent="0.25">
      <c r="D136" s="45"/>
    </row>
    <row r="137" spans="1:7" x14ac:dyDescent="0.25">
      <c r="D137" s="45"/>
    </row>
    <row r="138" spans="1:7" x14ac:dyDescent="0.25">
      <c r="D138" s="45"/>
    </row>
    <row r="139" spans="1:7" x14ac:dyDescent="0.25">
      <c r="D139" s="45"/>
    </row>
    <row r="140" spans="1:7" x14ac:dyDescent="0.25">
      <c r="D140" s="45"/>
    </row>
    <row r="141" spans="1:7" x14ac:dyDescent="0.25">
      <c r="D141" s="45"/>
    </row>
    <row r="142" spans="1:7" x14ac:dyDescent="0.25">
      <c r="D142" s="45"/>
    </row>
    <row r="143" spans="1:7" x14ac:dyDescent="0.25">
      <c r="D143" s="45"/>
    </row>
    <row r="144" spans="1:7" x14ac:dyDescent="0.25">
      <c r="D144" s="45"/>
    </row>
    <row r="145" spans="4:4" x14ac:dyDescent="0.25">
      <c r="D145" s="45"/>
    </row>
    <row r="146" spans="4:4" x14ac:dyDescent="0.25">
      <c r="D146" s="45"/>
    </row>
    <row r="147" spans="4:4" x14ac:dyDescent="0.25">
      <c r="D147" s="45"/>
    </row>
    <row r="148" spans="4:4" x14ac:dyDescent="0.25">
      <c r="D148" s="45"/>
    </row>
    <row r="149" spans="4:4" x14ac:dyDescent="0.25">
      <c r="D149" s="45"/>
    </row>
    <row r="150" spans="4:4" x14ac:dyDescent="0.25">
      <c r="D150" s="45"/>
    </row>
    <row r="151" spans="4:4" x14ac:dyDescent="0.25">
      <c r="D151" s="45"/>
    </row>
    <row r="152" spans="4:4" x14ac:dyDescent="0.25">
      <c r="D152" s="45"/>
    </row>
    <row r="153" spans="4:4" x14ac:dyDescent="0.25">
      <c r="D153" s="45"/>
    </row>
    <row r="154" spans="4:4" x14ac:dyDescent="0.25">
      <c r="D154" s="45"/>
    </row>
    <row r="155" spans="4:4" x14ac:dyDescent="0.25">
      <c r="D155" s="45"/>
    </row>
    <row r="156" spans="4:4" x14ac:dyDescent="0.25">
      <c r="D156" s="45"/>
    </row>
    <row r="157" spans="4:4" x14ac:dyDescent="0.25">
      <c r="D157" s="45"/>
    </row>
    <row r="158" spans="4:4" x14ac:dyDescent="0.25">
      <c r="D158" s="45"/>
    </row>
    <row r="159" spans="4:4" x14ac:dyDescent="0.25">
      <c r="D159" s="45"/>
    </row>
    <row r="160" spans="4:4" x14ac:dyDescent="0.25">
      <c r="D160" s="45"/>
    </row>
    <row r="161" spans="4:4" x14ac:dyDescent="0.25">
      <c r="D161" s="45"/>
    </row>
    <row r="162" spans="4:4" x14ac:dyDescent="0.25">
      <c r="D162" s="45"/>
    </row>
    <row r="163" spans="4:4" x14ac:dyDescent="0.25">
      <c r="D163" s="45"/>
    </row>
    <row r="164" spans="4:4" x14ac:dyDescent="0.25">
      <c r="D164" s="45"/>
    </row>
    <row r="165" spans="4:4" x14ac:dyDescent="0.25">
      <c r="D165" s="45"/>
    </row>
    <row r="166" spans="4:4" x14ac:dyDescent="0.25">
      <c r="D166" s="45"/>
    </row>
    <row r="167" spans="4:4" x14ac:dyDescent="0.25">
      <c r="D167" s="45"/>
    </row>
    <row r="168" spans="4:4" x14ac:dyDescent="0.25">
      <c r="D168" s="45"/>
    </row>
    <row r="169" spans="4:4" x14ac:dyDescent="0.25">
      <c r="D169" s="45"/>
    </row>
    <row r="170" spans="4:4" x14ac:dyDescent="0.25">
      <c r="D170" s="45"/>
    </row>
    <row r="171" spans="4:4" x14ac:dyDescent="0.25">
      <c r="D171" s="45"/>
    </row>
    <row r="172" spans="4:4" x14ac:dyDescent="0.25">
      <c r="D172" s="45"/>
    </row>
    <row r="173" spans="4:4" x14ac:dyDescent="0.25">
      <c r="D173" s="45"/>
    </row>
    <row r="174" spans="4:4" x14ac:dyDescent="0.25">
      <c r="D174" s="45"/>
    </row>
    <row r="175" spans="4:4" x14ac:dyDescent="0.25">
      <c r="D175" s="45"/>
    </row>
    <row r="176" spans="4:4" x14ac:dyDescent="0.25">
      <c r="D176" s="45"/>
    </row>
    <row r="177" spans="4:4" x14ac:dyDescent="0.25">
      <c r="D177" s="45"/>
    </row>
    <row r="178" spans="4:4" x14ac:dyDescent="0.25">
      <c r="D178" s="45"/>
    </row>
    <row r="179" spans="4:4" x14ac:dyDescent="0.25">
      <c r="D179" s="45"/>
    </row>
  </sheetData>
  <mergeCells count="1">
    <mergeCell ref="A5:G5"/>
  </mergeCells>
  <printOptions horizontalCentered="1" verticalCentered="1"/>
  <pageMargins left="0.78740157480314998" right="0.78740157480314998" top="0.98425196850394003" bottom="0.98425196850394003" header="0.51181102362205" footer="0.51181102362205"/>
  <pageSetup paperSize="9" scale="59" fitToHeight="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105"/>
  <sheetViews>
    <sheetView workbookViewId="0"/>
  </sheetViews>
  <sheetFormatPr baseColWidth="10" defaultColWidth="12.21875" defaultRowHeight="15.6" x14ac:dyDescent="0.3"/>
  <cols>
    <col min="1" max="2" width="27" style="34" customWidth="1"/>
    <col min="3" max="16384" width="12.21875" style="24"/>
  </cols>
  <sheetData>
    <row r="1" spans="1:2" x14ac:dyDescent="0.3">
      <c r="A1" s="23" t="s">
        <v>50</v>
      </c>
    </row>
    <row r="2" spans="1:2" x14ac:dyDescent="0.3">
      <c r="A2" s="1" t="s">
        <v>0</v>
      </c>
    </row>
    <row r="3" spans="1:2" x14ac:dyDescent="0.3">
      <c r="A3" s="33" t="s">
        <v>51</v>
      </c>
    </row>
    <row r="5" spans="1:2" x14ac:dyDescent="0.3">
      <c r="A5" s="25" t="s">
        <v>38</v>
      </c>
      <c r="B5" s="25" t="s">
        <v>39</v>
      </c>
    </row>
    <row r="6" spans="1:2" x14ac:dyDescent="0.3">
      <c r="A6" s="25">
        <v>0</v>
      </c>
      <c r="B6" s="35">
        <v>0.24617999792098999</v>
      </c>
    </row>
    <row r="7" spans="1:2" x14ac:dyDescent="0.3">
      <c r="A7" s="25">
        <f>A6+1</f>
        <v>1</v>
      </c>
      <c r="B7" s="35">
        <v>0.26061001420021057</v>
      </c>
    </row>
    <row r="8" spans="1:2" x14ac:dyDescent="0.3">
      <c r="A8" s="25">
        <f t="shared" ref="A8:A71" si="0">A7+1</f>
        <v>2</v>
      </c>
      <c r="B8" s="35">
        <v>0.27094998955726624</v>
      </c>
    </row>
    <row r="9" spans="1:2" x14ac:dyDescent="0.3">
      <c r="A9" s="25">
        <f t="shared" si="0"/>
        <v>3</v>
      </c>
      <c r="B9" s="35">
        <v>0.28196999430656433</v>
      </c>
    </row>
    <row r="10" spans="1:2" x14ac:dyDescent="0.3">
      <c r="A10" s="25">
        <f t="shared" si="0"/>
        <v>4</v>
      </c>
      <c r="B10" s="35">
        <v>0.28843000531196594</v>
      </c>
    </row>
    <row r="11" spans="1:2" x14ac:dyDescent="0.3">
      <c r="A11" s="25">
        <f t="shared" si="0"/>
        <v>5</v>
      </c>
      <c r="B11" s="35">
        <v>0.29864999651908875</v>
      </c>
    </row>
    <row r="12" spans="1:2" x14ac:dyDescent="0.3">
      <c r="A12" s="25">
        <f t="shared" si="0"/>
        <v>6</v>
      </c>
      <c r="B12" s="35">
        <v>0.30597999691963196</v>
      </c>
    </row>
    <row r="13" spans="1:2" x14ac:dyDescent="0.3">
      <c r="A13" s="25">
        <f t="shared" si="0"/>
        <v>7</v>
      </c>
      <c r="B13" s="35">
        <v>0.31365999579429626</v>
      </c>
    </row>
    <row r="14" spans="1:2" x14ac:dyDescent="0.3">
      <c r="A14" s="25">
        <f t="shared" si="0"/>
        <v>8</v>
      </c>
      <c r="B14" s="35">
        <v>0.31858998537063599</v>
      </c>
    </row>
    <row r="15" spans="1:2" x14ac:dyDescent="0.3">
      <c r="A15" s="25">
        <f t="shared" si="0"/>
        <v>9</v>
      </c>
      <c r="B15" s="35">
        <v>0.32311999797821045</v>
      </c>
    </row>
    <row r="16" spans="1:2" x14ac:dyDescent="0.3">
      <c r="A16" s="25">
        <f t="shared" si="0"/>
        <v>10</v>
      </c>
      <c r="B16" s="35">
        <v>0.32929998636245728</v>
      </c>
    </row>
    <row r="17" spans="1:2" x14ac:dyDescent="0.3">
      <c r="A17" s="25">
        <f t="shared" si="0"/>
        <v>11</v>
      </c>
      <c r="B17" s="35">
        <v>0.33678999543190002</v>
      </c>
    </row>
    <row r="18" spans="1:2" x14ac:dyDescent="0.3">
      <c r="A18" s="25">
        <f t="shared" si="0"/>
        <v>12</v>
      </c>
      <c r="B18" s="35">
        <v>0.34332999587059021</v>
      </c>
    </row>
    <row r="19" spans="1:2" x14ac:dyDescent="0.3">
      <c r="A19" s="25">
        <f t="shared" si="0"/>
        <v>13</v>
      </c>
      <c r="B19" s="35">
        <v>0.34946998953819275</v>
      </c>
    </row>
    <row r="20" spans="1:2" x14ac:dyDescent="0.3">
      <c r="A20" s="25">
        <f t="shared" si="0"/>
        <v>14</v>
      </c>
      <c r="B20" s="35">
        <v>0.35600000619888306</v>
      </c>
    </row>
    <row r="21" spans="1:2" x14ac:dyDescent="0.3">
      <c r="A21" s="25">
        <f t="shared" si="0"/>
        <v>15</v>
      </c>
      <c r="B21" s="35">
        <v>0.3598800003528595</v>
      </c>
    </row>
    <row r="22" spans="1:2" x14ac:dyDescent="0.3">
      <c r="A22" s="25">
        <f t="shared" si="0"/>
        <v>16</v>
      </c>
      <c r="B22" s="35">
        <v>0.36904999613761902</v>
      </c>
    </row>
    <row r="23" spans="1:2" x14ac:dyDescent="0.3">
      <c r="A23" s="25">
        <f t="shared" si="0"/>
        <v>17</v>
      </c>
      <c r="B23" s="35">
        <v>0.3767000138759613</v>
      </c>
    </row>
    <row r="24" spans="1:2" x14ac:dyDescent="0.3">
      <c r="A24" s="25">
        <f t="shared" si="0"/>
        <v>18</v>
      </c>
      <c r="B24" s="35">
        <v>0.38016998767852783</v>
      </c>
    </row>
    <row r="25" spans="1:2" x14ac:dyDescent="0.3">
      <c r="A25" s="25">
        <f t="shared" si="0"/>
        <v>19</v>
      </c>
      <c r="B25" s="35">
        <v>0.38934999704360962</v>
      </c>
    </row>
    <row r="26" spans="1:2" x14ac:dyDescent="0.3">
      <c r="A26" s="25">
        <f t="shared" si="0"/>
        <v>20</v>
      </c>
      <c r="B26" s="35">
        <v>0.3950900137424469</v>
      </c>
    </row>
    <row r="27" spans="1:2" x14ac:dyDescent="0.3">
      <c r="A27" s="25">
        <f t="shared" si="0"/>
        <v>21</v>
      </c>
      <c r="B27" s="35">
        <v>0.40316000580787659</v>
      </c>
    </row>
    <row r="28" spans="1:2" x14ac:dyDescent="0.3">
      <c r="A28" s="25">
        <f t="shared" si="0"/>
        <v>22</v>
      </c>
      <c r="B28" s="35">
        <v>0.4102100133895874</v>
      </c>
    </row>
    <row r="29" spans="1:2" x14ac:dyDescent="0.3">
      <c r="A29" s="25">
        <f t="shared" si="0"/>
        <v>23</v>
      </c>
      <c r="B29" s="35">
        <v>0.41534999012947083</v>
      </c>
    </row>
    <row r="30" spans="1:2" x14ac:dyDescent="0.3">
      <c r="A30" s="25">
        <f t="shared" si="0"/>
        <v>24</v>
      </c>
      <c r="B30" s="35">
        <v>0.41820999979972839</v>
      </c>
    </row>
    <row r="31" spans="1:2" x14ac:dyDescent="0.3">
      <c r="A31" s="25">
        <f t="shared" si="0"/>
        <v>25</v>
      </c>
      <c r="B31" s="35">
        <v>0.42713001370429993</v>
      </c>
    </row>
    <row r="32" spans="1:2" x14ac:dyDescent="0.3">
      <c r="A32" s="25">
        <f t="shared" si="0"/>
        <v>26</v>
      </c>
      <c r="B32" s="35">
        <v>0.43184000253677368</v>
      </c>
    </row>
    <row r="33" spans="1:2" x14ac:dyDescent="0.3">
      <c r="A33" s="25">
        <f t="shared" si="0"/>
        <v>27</v>
      </c>
      <c r="B33" s="35">
        <v>0.44010999798774719</v>
      </c>
    </row>
    <row r="34" spans="1:2" x14ac:dyDescent="0.3">
      <c r="A34" s="25">
        <f t="shared" si="0"/>
        <v>28</v>
      </c>
      <c r="B34" s="35">
        <v>0.4429599940776825</v>
      </c>
    </row>
    <row r="35" spans="1:2" x14ac:dyDescent="0.3">
      <c r="A35" s="25">
        <f t="shared" si="0"/>
        <v>29</v>
      </c>
      <c r="B35" s="35">
        <v>0.45094999670982361</v>
      </c>
    </row>
    <row r="36" spans="1:2" x14ac:dyDescent="0.3">
      <c r="A36" s="25">
        <f t="shared" si="0"/>
        <v>30</v>
      </c>
      <c r="B36" s="35">
        <v>0.45938000082969666</v>
      </c>
    </row>
    <row r="37" spans="1:2" x14ac:dyDescent="0.3">
      <c r="A37" s="25">
        <f t="shared" si="0"/>
        <v>31</v>
      </c>
      <c r="B37" s="35">
        <v>0.46821001172065735</v>
      </c>
    </row>
    <row r="38" spans="1:2" x14ac:dyDescent="0.3">
      <c r="A38" s="25">
        <f t="shared" si="0"/>
        <v>32</v>
      </c>
      <c r="B38" s="35">
        <v>0.47176998853683472</v>
      </c>
    </row>
    <row r="39" spans="1:2" x14ac:dyDescent="0.3">
      <c r="A39" s="25">
        <f t="shared" si="0"/>
        <v>33</v>
      </c>
      <c r="B39" s="35">
        <v>0.47929999232292175</v>
      </c>
    </row>
    <row r="40" spans="1:2" x14ac:dyDescent="0.3">
      <c r="A40" s="25">
        <f t="shared" si="0"/>
        <v>34</v>
      </c>
      <c r="B40" s="35">
        <v>0.48704001307487488</v>
      </c>
    </row>
    <row r="41" spans="1:2" x14ac:dyDescent="0.3">
      <c r="A41" s="25">
        <f t="shared" si="0"/>
        <v>35</v>
      </c>
      <c r="B41" s="35">
        <v>0.49338001012802124</v>
      </c>
    </row>
    <row r="42" spans="1:2" x14ac:dyDescent="0.3">
      <c r="A42" s="25">
        <f t="shared" si="0"/>
        <v>36</v>
      </c>
      <c r="B42" s="35">
        <v>0.50111997127532959</v>
      </c>
    </row>
    <row r="43" spans="1:2" x14ac:dyDescent="0.3">
      <c r="A43" s="25">
        <f t="shared" si="0"/>
        <v>37</v>
      </c>
      <c r="B43" s="35">
        <v>0.50550001859664917</v>
      </c>
    </row>
    <row r="44" spans="1:2" x14ac:dyDescent="0.3">
      <c r="A44" s="25">
        <f t="shared" si="0"/>
        <v>38</v>
      </c>
      <c r="B44" s="35">
        <v>0.50896000862121582</v>
      </c>
    </row>
    <row r="45" spans="1:2" x14ac:dyDescent="0.3">
      <c r="A45" s="25">
        <f t="shared" si="0"/>
        <v>39</v>
      </c>
      <c r="B45" s="35">
        <v>0.51919001340866089</v>
      </c>
    </row>
    <row r="46" spans="1:2" x14ac:dyDescent="0.3">
      <c r="A46" s="25">
        <f t="shared" si="0"/>
        <v>40</v>
      </c>
      <c r="B46" s="35">
        <v>0.5226600170135498</v>
      </c>
    </row>
    <row r="47" spans="1:2" x14ac:dyDescent="0.3">
      <c r="A47" s="25">
        <f t="shared" si="0"/>
        <v>41</v>
      </c>
      <c r="B47" s="35">
        <v>0.53033000230789185</v>
      </c>
    </row>
    <row r="48" spans="1:2" x14ac:dyDescent="0.3">
      <c r="A48" s="25">
        <f t="shared" si="0"/>
        <v>42</v>
      </c>
      <c r="B48" s="35">
        <v>0.53342998027801514</v>
      </c>
    </row>
    <row r="49" spans="1:2" x14ac:dyDescent="0.3">
      <c r="A49" s="25">
        <f t="shared" si="0"/>
        <v>43</v>
      </c>
      <c r="B49" s="35">
        <v>0.54052001237869263</v>
      </c>
    </row>
    <row r="50" spans="1:2" x14ac:dyDescent="0.3">
      <c r="A50" s="25">
        <f t="shared" si="0"/>
        <v>44</v>
      </c>
      <c r="B50" s="35">
        <v>0.54420000314712524</v>
      </c>
    </row>
    <row r="51" spans="1:2" x14ac:dyDescent="0.3">
      <c r="A51" s="25">
        <f t="shared" si="0"/>
        <v>45</v>
      </c>
      <c r="B51" s="35">
        <v>0.5522800087928772</v>
      </c>
    </row>
    <row r="52" spans="1:2" x14ac:dyDescent="0.3">
      <c r="A52" s="25">
        <f t="shared" si="0"/>
        <v>46</v>
      </c>
      <c r="B52" s="35">
        <v>0.56160998344421387</v>
      </c>
    </row>
    <row r="53" spans="1:2" x14ac:dyDescent="0.3">
      <c r="A53" s="25">
        <f t="shared" si="0"/>
        <v>47</v>
      </c>
      <c r="B53" s="35">
        <v>0.56354999542236328</v>
      </c>
    </row>
    <row r="54" spans="1:2" x14ac:dyDescent="0.3">
      <c r="A54" s="25">
        <f t="shared" si="0"/>
        <v>48</v>
      </c>
      <c r="B54" s="35">
        <v>0.56946998834609985</v>
      </c>
    </row>
    <row r="55" spans="1:2" x14ac:dyDescent="0.3">
      <c r="A55" s="25">
        <f t="shared" si="0"/>
        <v>49</v>
      </c>
      <c r="B55" s="35">
        <v>0.57661998271942139</v>
      </c>
    </row>
    <row r="56" spans="1:2" x14ac:dyDescent="0.3">
      <c r="A56" s="25">
        <f t="shared" si="0"/>
        <v>50</v>
      </c>
      <c r="B56" s="35">
        <v>0.58451998233795166</v>
      </c>
    </row>
    <row r="57" spans="1:2" x14ac:dyDescent="0.3">
      <c r="A57" s="25">
        <f t="shared" si="0"/>
        <v>51</v>
      </c>
      <c r="B57" s="35">
        <v>0.59299999475479126</v>
      </c>
    </row>
    <row r="58" spans="1:2" x14ac:dyDescent="0.3">
      <c r="A58" s="25">
        <f t="shared" si="0"/>
        <v>52</v>
      </c>
      <c r="B58" s="35">
        <v>0.59426999092102051</v>
      </c>
    </row>
    <row r="59" spans="1:2" x14ac:dyDescent="0.3">
      <c r="A59" s="25">
        <f t="shared" si="0"/>
        <v>53</v>
      </c>
      <c r="B59" s="35">
        <v>0.6058499813079834</v>
      </c>
    </row>
    <row r="60" spans="1:2" x14ac:dyDescent="0.3">
      <c r="A60" s="25">
        <f t="shared" si="0"/>
        <v>54</v>
      </c>
      <c r="B60" s="35">
        <v>0.60908997058868408</v>
      </c>
    </row>
    <row r="61" spans="1:2" x14ac:dyDescent="0.3">
      <c r="A61" s="25">
        <f t="shared" si="0"/>
        <v>55</v>
      </c>
      <c r="B61" s="35">
        <v>0.6124500036239624</v>
      </c>
    </row>
    <row r="62" spans="1:2" x14ac:dyDescent="0.3">
      <c r="A62" s="25">
        <f t="shared" si="0"/>
        <v>56</v>
      </c>
      <c r="B62" s="35">
        <v>0.61984002590179443</v>
      </c>
    </row>
    <row r="63" spans="1:2" x14ac:dyDescent="0.3">
      <c r="A63" s="25">
        <f t="shared" si="0"/>
        <v>57</v>
      </c>
      <c r="B63" s="35">
        <v>0.62874001264572144</v>
      </c>
    </row>
    <row r="64" spans="1:2" x14ac:dyDescent="0.3">
      <c r="A64" s="25">
        <f t="shared" si="0"/>
        <v>58</v>
      </c>
      <c r="B64" s="35">
        <v>0.63507997989654541</v>
      </c>
    </row>
    <row r="65" spans="1:2" x14ac:dyDescent="0.3">
      <c r="A65" s="25">
        <f t="shared" si="0"/>
        <v>59</v>
      </c>
      <c r="B65" s="35">
        <v>0.63956999778747559</v>
      </c>
    </row>
    <row r="66" spans="1:2" x14ac:dyDescent="0.3">
      <c r="A66" s="25">
        <f t="shared" si="0"/>
        <v>60</v>
      </c>
      <c r="B66" s="35">
        <v>0.64596998691558838</v>
      </c>
    </row>
    <row r="67" spans="1:2" x14ac:dyDescent="0.3">
      <c r="A67" s="25">
        <f t="shared" si="0"/>
        <v>61</v>
      </c>
      <c r="B67" s="35">
        <v>0.65446001291275024</v>
      </c>
    </row>
    <row r="68" spans="1:2" x14ac:dyDescent="0.3">
      <c r="A68" s="25">
        <f t="shared" si="0"/>
        <v>62</v>
      </c>
      <c r="B68" s="35">
        <v>0.66022002696990967</v>
      </c>
    </row>
    <row r="69" spans="1:2" x14ac:dyDescent="0.3">
      <c r="A69" s="25">
        <f t="shared" si="0"/>
        <v>63</v>
      </c>
      <c r="B69" s="35">
        <v>0.6658400297164917</v>
      </c>
    </row>
    <row r="70" spans="1:2" x14ac:dyDescent="0.3">
      <c r="A70" s="25">
        <f t="shared" si="0"/>
        <v>64</v>
      </c>
      <c r="B70" s="35">
        <v>0.67150002717971802</v>
      </c>
    </row>
    <row r="71" spans="1:2" x14ac:dyDescent="0.3">
      <c r="A71" s="25">
        <f t="shared" si="0"/>
        <v>65</v>
      </c>
      <c r="B71" s="35">
        <v>0.68374001979827881</v>
      </c>
    </row>
    <row r="72" spans="1:2" x14ac:dyDescent="0.3">
      <c r="A72" s="25">
        <f t="shared" ref="A72:A105" si="1">A71+1</f>
        <v>66</v>
      </c>
      <c r="B72" s="35">
        <v>0.68883997201919556</v>
      </c>
    </row>
    <row r="73" spans="1:2" x14ac:dyDescent="0.3">
      <c r="A73" s="25">
        <f t="shared" si="1"/>
        <v>67</v>
      </c>
      <c r="B73" s="35">
        <v>0.69572997093200684</v>
      </c>
    </row>
    <row r="74" spans="1:2" x14ac:dyDescent="0.3">
      <c r="A74" s="25">
        <f t="shared" si="1"/>
        <v>68</v>
      </c>
      <c r="B74" s="35">
        <v>0.70284998416900635</v>
      </c>
    </row>
    <row r="75" spans="1:2" x14ac:dyDescent="0.3">
      <c r="A75" s="25">
        <f t="shared" si="1"/>
        <v>69</v>
      </c>
      <c r="B75" s="35">
        <v>0.71347999572753906</v>
      </c>
    </row>
    <row r="76" spans="1:2" x14ac:dyDescent="0.3">
      <c r="A76" s="25">
        <f t="shared" si="1"/>
        <v>70</v>
      </c>
      <c r="B76" s="35">
        <v>0.71578001976013184</v>
      </c>
    </row>
    <row r="77" spans="1:2" x14ac:dyDescent="0.3">
      <c r="A77" s="25">
        <f t="shared" si="1"/>
        <v>71</v>
      </c>
      <c r="B77" s="35">
        <v>0.72589999437332153</v>
      </c>
    </row>
    <row r="78" spans="1:2" x14ac:dyDescent="0.3">
      <c r="A78" s="25">
        <f t="shared" si="1"/>
        <v>72</v>
      </c>
      <c r="B78" s="35">
        <v>0.73168998956680298</v>
      </c>
    </row>
    <row r="79" spans="1:2" x14ac:dyDescent="0.3">
      <c r="A79" s="25">
        <f t="shared" si="1"/>
        <v>73</v>
      </c>
      <c r="B79" s="35">
        <v>0.73931998014450073</v>
      </c>
    </row>
    <row r="80" spans="1:2" x14ac:dyDescent="0.3">
      <c r="A80" s="25">
        <f t="shared" si="1"/>
        <v>74</v>
      </c>
      <c r="B80" s="35">
        <v>0.74708998203277588</v>
      </c>
    </row>
    <row r="81" spans="1:2" x14ac:dyDescent="0.3">
      <c r="A81" s="25">
        <f t="shared" si="1"/>
        <v>75</v>
      </c>
      <c r="B81" s="35">
        <v>0.75402998924255371</v>
      </c>
    </row>
    <row r="82" spans="1:2" x14ac:dyDescent="0.3">
      <c r="A82" s="25">
        <f t="shared" si="1"/>
        <v>76</v>
      </c>
      <c r="B82" s="35">
        <v>0.76370000839233398</v>
      </c>
    </row>
    <row r="83" spans="1:2" x14ac:dyDescent="0.3">
      <c r="A83" s="25">
        <f t="shared" si="1"/>
        <v>77</v>
      </c>
      <c r="B83" s="35">
        <v>0.77099001407623291</v>
      </c>
    </row>
    <row r="84" spans="1:2" x14ac:dyDescent="0.3">
      <c r="A84" s="25">
        <f t="shared" si="1"/>
        <v>78</v>
      </c>
      <c r="B84" s="35">
        <v>0.77916997671127319</v>
      </c>
    </row>
    <row r="85" spans="1:2" x14ac:dyDescent="0.3">
      <c r="A85" s="25">
        <f t="shared" si="1"/>
        <v>79</v>
      </c>
      <c r="B85" s="35">
        <v>0.7855600118637085</v>
      </c>
    </row>
    <row r="86" spans="1:2" x14ac:dyDescent="0.3">
      <c r="A86" s="25">
        <f t="shared" si="1"/>
        <v>80</v>
      </c>
      <c r="B86" s="35">
        <v>0.79180997610092163</v>
      </c>
    </row>
    <row r="87" spans="1:2" x14ac:dyDescent="0.3">
      <c r="A87" s="25">
        <f t="shared" si="1"/>
        <v>81</v>
      </c>
      <c r="B87" s="35">
        <v>0.80326002836227417</v>
      </c>
    </row>
    <row r="88" spans="1:2" x14ac:dyDescent="0.3">
      <c r="A88" s="25">
        <f t="shared" si="1"/>
        <v>82</v>
      </c>
      <c r="B88" s="35">
        <v>0.81101000308990479</v>
      </c>
    </row>
    <row r="89" spans="1:2" x14ac:dyDescent="0.3">
      <c r="A89" s="25">
        <f t="shared" si="1"/>
        <v>83</v>
      </c>
      <c r="B89" s="35">
        <v>0.8194199800491333</v>
      </c>
    </row>
    <row r="90" spans="1:2" x14ac:dyDescent="0.3">
      <c r="A90" s="25">
        <f t="shared" si="1"/>
        <v>84</v>
      </c>
      <c r="B90" s="35">
        <v>0.82262998819351196</v>
      </c>
    </row>
    <row r="91" spans="1:2" x14ac:dyDescent="0.3">
      <c r="A91" s="25">
        <f t="shared" si="1"/>
        <v>85</v>
      </c>
      <c r="B91" s="35">
        <v>0.833079993724823</v>
      </c>
    </row>
    <row r="92" spans="1:2" x14ac:dyDescent="0.3">
      <c r="A92" s="25">
        <f t="shared" si="1"/>
        <v>86</v>
      </c>
      <c r="B92" s="35">
        <v>0.8418700098991394</v>
      </c>
    </row>
    <row r="93" spans="1:2" x14ac:dyDescent="0.3">
      <c r="A93" s="25">
        <f t="shared" si="1"/>
        <v>87</v>
      </c>
      <c r="B93" s="35">
        <v>0.85044002532958984</v>
      </c>
    </row>
    <row r="94" spans="1:2" x14ac:dyDescent="0.3">
      <c r="A94" s="25">
        <f t="shared" si="1"/>
        <v>88</v>
      </c>
      <c r="B94" s="35">
        <v>0.86068999767303467</v>
      </c>
    </row>
    <row r="95" spans="1:2" x14ac:dyDescent="0.3">
      <c r="A95" s="25">
        <f t="shared" si="1"/>
        <v>89</v>
      </c>
      <c r="B95" s="35">
        <v>0.86629998683929443</v>
      </c>
    </row>
    <row r="96" spans="1:2" x14ac:dyDescent="0.3">
      <c r="A96" s="25">
        <f t="shared" si="1"/>
        <v>90</v>
      </c>
      <c r="B96" s="35">
        <v>0.87541002035140991</v>
      </c>
    </row>
    <row r="97" spans="1:2" x14ac:dyDescent="0.3">
      <c r="A97" s="25">
        <f t="shared" si="1"/>
        <v>91</v>
      </c>
      <c r="B97" s="35">
        <v>0.88471001386642456</v>
      </c>
    </row>
    <row r="98" spans="1:2" x14ac:dyDescent="0.3">
      <c r="A98" s="25">
        <f t="shared" si="1"/>
        <v>92</v>
      </c>
      <c r="B98" s="35">
        <v>0.89275997877120972</v>
      </c>
    </row>
    <row r="99" spans="1:2" x14ac:dyDescent="0.3">
      <c r="A99" s="25">
        <f t="shared" si="1"/>
        <v>93</v>
      </c>
      <c r="B99" s="35">
        <v>0.89963001012802124</v>
      </c>
    </row>
    <row r="100" spans="1:2" x14ac:dyDescent="0.3">
      <c r="A100" s="25">
        <f t="shared" si="1"/>
        <v>94</v>
      </c>
      <c r="B100" s="35">
        <v>0.90845000743865967</v>
      </c>
    </row>
    <row r="101" spans="1:2" x14ac:dyDescent="0.3">
      <c r="A101" s="25">
        <f t="shared" si="1"/>
        <v>95</v>
      </c>
      <c r="B101" s="35">
        <v>0.91391998529434204</v>
      </c>
    </row>
    <row r="102" spans="1:2" x14ac:dyDescent="0.3">
      <c r="A102" s="25">
        <f t="shared" si="1"/>
        <v>96</v>
      </c>
      <c r="B102" s="35">
        <v>0.91962999105453491</v>
      </c>
    </row>
    <row r="103" spans="1:2" x14ac:dyDescent="0.3">
      <c r="A103" s="25">
        <f t="shared" si="1"/>
        <v>97</v>
      </c>
      <c r="B103" s="35">
        <v>0.92729997634887695</v>
      </c>
    </row>
    <row r="104" spans="1:2" x14ac:dyDescent="0.3">
      <c r="A104" s="25">
        <f t="shared" si="1"/>
        <v>98</v>
      </c>
      <c r="B104" s="35">
        <v>0.93383997678756714</v>
      </c>
    </row>
    <row r="105" spans="1:2" x14ac:dyDescent="0.3">
      <c r="A105" s="25">
        <f t="shared" si="1"/>
        <v>99</v>
      </c>
      <c r="B105" s="35">
        <v>0.9379199743270874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Feuilles de calcul</vt:lpstr>
      </vt:variant>
      <vt:variant>
        <vt:i4>12</vt:i4>
      </vt:variant>
      <vt:variant>
        <vt:lpstr>Graphiques</vt:lpstr>
      </vt:variant>
      <vt:variant>
        <vt:i4>9</vt:i4>
      </vt:variant>
      <vt:variant>
        <vt:lpstr>Plages nommées</vt:lpstr>
      </vt:variant>
      <vt:variant>
        <vt:i4>1</vt:i4>
      </vt:variant>
    </vt:vector>
  </HeadingPairs>
  <TitlesOfParts>
    <vt:vector size="22" baseType="lpstr">
      <vt:lpstr>ReadMe</vt:lpstr>
      <vt:lpstr>DataF0.1</vt:lpstr>
      <vt:lpstr>DataF0.2</vt:lpstr>
      <vt:lpstr>DataF0.3</vt:lpstr>
      <vt:lpstr>DataF0.4</vt:lpstr>
      <vt:lpstr>DataF0.5</vt:lpstr>
      <vt:lpstr>DataF0.6</vt:lpstr>
      <vt:lpstr>DataF0.7</vt:lpstr>
      <vt:lpstr>DataF0.8</vt:lpstr>
      <vt:lpstr>DataF0.9</vt:lpstr>
      <vt:lpstr>DataF0.2a</vt:lpstr>
      <vt:lpstr>DataF0.2b</vt:lpstr>
      <vt:lpstr>F0.1</vt:lpstr>
      <vt:lpstr>F0.2</vt:lpstr>
      <vt:lpstr>F0.3</vt:lpstr>
      <vt:lpstr>F0.4</vt:lpstr>
      <vt:lpstr>F0.5</vt:lpstr>
      <vt:lpstr>F0.6</vt:lpstr>
      <vt:lpstr>F0.7</vt:lpstr>
      <vt:lpstr>F0.8</vt:lpstr>
      <vt:lpstr>F0.9</vt:lpstr>
      <vt:lpstr>DataF0.7!Print_Area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2019-08-02T10:32:46Z</dcterms:modified>
</cp:coreProperties>
</file>